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TECH_001\Downloads\"/>
    </mc:Choice>
  </mc:AlternateContent>
  <xr:revisionPtr revIDLastSave="0" documentId="8_{7E976738-E1CB-430F-A0C6-7D008E014923}" xr6:coauthVersionLast="47" xr6:coauthVersionMax="47" xr10:uidLastSave="{00000000-0000-0000-0000-000000000000}"/>
  <bookViews>
    <workbookView xWindow="-120" yWindow="-120" windowWidth="20730" windowHeight="11040" activeTab="2" xr2:uid="{6DC29860-2DAE-4BF1-9B48-A9E6EDCCF9F3}"/>
  </bookViews>
  <sheets>
    <sheet name="Dataset" sheetId="1" r:id="rId1"/>
    <sheet name="Analysis" sheetId="6" r:id="rId2"/>
    <sheet name="Dashboard" sheetId="10" r:id="rId3"/>
  </sheets>
  <definedNames>
    <definedName name="_xlchart.v5.0" hidden="1">Analysis!$C$53</definedName>
    <definedName name="_xlchart.v5.1" hidden="1">Analysis!$C$54:$C$102</definedName>
    <definedName name="_xlchart.v5.2" hidden="1">Analysis!$D$54:$D$102</definedName>
    <definedName name="_xlcn.WorksheetConnection_SalesDatabydanny.xlsxTable11" hidden="1">Table1[]</definedName>
    <definedName name="Slicer_Year">#N/A</definedName>
  </definedNames>
  <calcPr calcId="191029"/>
  <pivotCaches>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 by danny.xlsx!Table1"/>
          <x15:modelTable id="Calendar" name="Calendar" connection="Connection"/>
        </x15:modelTables>
        <x15:modelRelationships>
          <x15:modelRelationship fromTable="Table1"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 i="6" l="1"/>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C98" i="6"/>
  <c r="D98" i="6"/>
  <c r="C99" i="6"/>
  <c r="D99" i="6"/>
  <c r="C100" i="6"/>
  <c r="D100" i="6"/>
  <c r="C101" i="6"/>
  <c r="D101" i="6"/>
  <c r="C102" i="6"/>
  <c r="D102" i="6"/>
  <c r="D54" i="6"/>
  <c r="C54" i="6"/>
  <c r="G2" i="6"/>
  <c r="P5" i="6"/>
  <c r="R5" i="6"/>
  <c r="Q5" i="6"/>
  <c r="O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E3AA082D-8E50-4DAD-A392-2363427683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2F9DA64-6DB6-4649-9075-8B2140AF2005}" name="WorksheetConnection_Sales Data by danny.xlsx!Table1" type="102" refreshedVersion="8" minRefreshableVersion="5">
    <extLst>
      <ext xmlns:x15="http://schemas.microsoft.com/office/spreadsheetml/2010/11/main" uri="{DE250136-89BD-433C-8126-D09CA5730AF9}">
        <x15:connection id="Table1" autoDelete="1">
          <x15:rangePr sourceName="_xlcn.WorksheetConnection_SalesDatabydanny.xlsxTable11"/>
        </x15:connection>
      </ext>
    </extLst>
  </connection>
</connections>
</file>

<file path=xl/sharedStrings.xml><?xml version="1.0" encoding="utf-8"?>
<sst xmlns="http://schemas.openxmlformats.org/spreadsheetml/2006/main" count="140110" uniqueCount="10977">
  <si>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</si>
  <si>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</si>
  <si>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</si>
  <si>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</si>
  <si>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</si>
  <si>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</si>
  <si>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</si>
  <si>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</si>
  <si>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</si>
  <si>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</si>
  <si>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</si>
  <si>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</si>
  <si>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</si>
  <si>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</si>
  <si>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</si>
  <si>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</si>
  <si>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</si>
  <si>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</si>
  <si>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</si>
  <si>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</si>
  <si>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</si>
  <si>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</si>
  <si>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</si>
  <si>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</si>
  <si>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</si>
  <si>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</si>
  <si>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</si>
  <si>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</si>
  <si>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</si>
  <si>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</si>
  <si>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</si>
  <si>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</si>
  <si>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</si>
  <si>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</si>
  <si>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</si>
  <si>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</si>
  <si>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</si>
  <si>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</si>
  <si>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</si>
  <si>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</si>
  <si>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</si>
  <si>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</si>
  <si>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</si>
  <si>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</si>
  <si>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</si>
  <si>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</si>
  <si>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</si>
  <si>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</si>
  <si>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</si>
  <si>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</si>
  <si>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</si>
  <si>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</si>
  <si>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</si>
  <si>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</si>
  <si>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</si>
  <si>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</si>
  <si>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</si>
  <si>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</si>
  <si>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</si>
  <si>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</si>
  <si>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</si>
  <si>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</si>
  <si>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</si>
  <si>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</si>
  <si>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</si>
  <si>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</si>
  <si>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</si>
  <si>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</si>
  <si>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</si>
  <si>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</si>
  <si>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</si>
  <si>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</si>
  <si>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</si>
  <si>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</si>
  <si>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</si>
  <si>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</si>
  <si>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</si>
  <si>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</si>
  <si>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</si>
  <si>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</si>
  <si>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</si>
  <si>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</si>
  <si>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</si>
  <si>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</si>
  <si>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</si>
  <si>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</si>
  <si>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</si>
  <si>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</si>
  <si>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</si>
  <si>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</si>
  <si>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</si>
  <si>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</si>
  <si>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</si>
  <si>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</si>
  <si>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</si>
  <si>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</si>
  <si>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</si>
  <si>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</si>
  <si>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</si>
  <si>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</si>
  <si>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</si>
  <si>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</si>
  <si>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</si>
  <si>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</si>
  <si>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</si>
  <si>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</si>
  <si>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</si>
  <si>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</si>
  <si>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</si>
  <si>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</si>
  <si>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</si>
  <si>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</si>
  <si>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</si>
  <si>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</si>
  <si>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</si>
  <si>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</si>
  <si>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</si>
  <si>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</si>
  <si>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</si>
  <si>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</si>
  <si>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</si>
  <si>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</si>
  <si>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</si>
  <si>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</si>
  <si>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</si>
  <si>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</si>
  <si>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</si>
  <si>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</si>
  <si>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</si>
  <si>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</si>
  <si>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</si>
  <si>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</si>
  <si>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</si>
  <si>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</si>
  <si>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</si>
  <si>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</si>
  <si>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</si>
  <si>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</si>
  <si>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</si>
  <si>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</si>
  <si>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</si>
  <si>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</si>
  <si>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</si>
  <si>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</si>
  <si>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</si>
  <si>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</si>
  <si>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</si>
  <si>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</si>
  <si>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</si>
  <si>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</si>
  <si>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</si>
  <si>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</si>
  <si>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</si>
  <si>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</si>
  <si>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</si>
  <si>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</si>
  <si>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</si>
  <si>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</si>
  <si>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</si>
  <si>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</si>
  <si>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</si>
  <si>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</si>
  <si>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</si>
  <si>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</si>
  <si>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</si>
  <si>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</si>
  <si>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</si>
  <si>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</si>
  <si>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</si>
  <si>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</si>
  <si>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</si>
  <si>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</si>
  <si>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</si>
  <si>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</si>
  <si>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</si>
  <si>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</si>
  <si>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</si>
  <si>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</si>
  <si>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</si>
  <si>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</si>
  <si>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</si>
  <si>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</si>
  <si>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</si>
  <si>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</si>
  <si>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</si>
  <si>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</si>
  <si>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</si>
  <si>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</si>
  <si>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</si>
  <si>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</si>
  <si>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</si>
  <si>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</si>
  <si>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</si>
  <si>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</si>
  <si>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</si>
  <si>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</si>
  <si>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</si>
  <si>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</si>
  <si>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</si>
  <si>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</si>
  <si>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</si>
  <si>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</si>
  <si>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</si>
  <si>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</si>
  <si>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</si>
  <si>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</si>
  <si>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</si>
  <si>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</si>
  <si>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</si>
  <si>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</si>
  <si>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</si>
  <si>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</si>
  <si>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</si>
  <si>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</si>
  <si>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</si>
  <si>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</si>
  <si>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</si>
  <si>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</si>
  <si>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</si>
  <si>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</si>
  <si>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</si>
  <si>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</si>
  <si>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</si>
  <si>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</si>
  <si>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</si>
  <si>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</si>
  <si>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</si>
  <si>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</si>
  <si>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</si>
  <si>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</si>
  <si>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</si>
  <si>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</si>
  <si>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</si>
  <si>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</si>
  <si>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</si>
  <si>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</si>
  <si>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</si>
  <si>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</si>
  <si>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</si>
  <si>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</si>
  <si>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</si>
  <si>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</si>
  <si>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</si>
  <si>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</si>
  <si>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</si>
  <si>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</si>
  <si>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</si>
  <si>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</si>
  <si>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</si>
  <si>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</si>
  <si>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</si>
  <si>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</si>
  <si>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</si>
  <si>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</si>
  <si>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</si>
  <si>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</si>
  <si>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</si>
  <si>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</si>
  <si>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</si>
  <si>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</si>
  <si>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</si>
  <si>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</si>
  <si>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</si>
  <si>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</si>
  <si>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</si>
  <si>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</si>
  <si>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</si>
  <si>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</si>
  <si>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</si>
  <si>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</si>
  <si>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</si>
  <si>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</si>
  <si>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</si>
  <si>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</si>
  <si>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</si>
  <si>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</si>
  <si>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</si>
  <si>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</si>
  <si>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</si>
  <si>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</si>
  <si>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</si>
  <si>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</si>
  <si>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</si>
  <si>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</si>
  <si>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</si>
  <si>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</si>
  <si>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</si>
  <si>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</si>
  <si>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</si>
  <si>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</si>
  <si>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</si>
  <si>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</si>
  <si>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</si>
  <si>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</si>
  <si>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</si>
  <si>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</si>
  <si>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</si>
  <si>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</si>
  <si>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</si>
  <si>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</si>
  <si>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</si>
  <si>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</si>
  <si>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</si>
  <si>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</si>
  <si>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</si>
  <si>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</si>
  <si>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</si>
  <si>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</si>
  <si>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</si>
  <si>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</si>
  <si>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</si>
  <si>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</si>
  <si>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</si>
  <si>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</si>
  <si>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</si>
  <si>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</si>
  <si>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</si>
  <si>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</si>
  <si>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</si>
  <si>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</si>
  <si>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</si>
  <si>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</si>
  <si>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</si>
  <si>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</si>
  <si>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</si>
  <si>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</si>
  <si>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</si>
  <si>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</si>
  <si>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</si>
  <si>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</si>
  <si>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</si>
  <si>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</si>
  <si>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</si>
  <si>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</si>
  <si>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</si>
  <si>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</si>
  <si>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</si>
  <si>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</si>
  <si>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</si>
  <si>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</si>
  <si>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</si>
  <si>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</si>
  <si>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</si>
  <si>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</si>
  <si>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</si>
  <si>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</si>
  <si>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</si>
  <si>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</si>
  <si>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</si>
  <si>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</si>
  <si>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</si>
  <si>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</si>
  <si>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</si>
  <si>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</si>
  <si>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</si>
  <si>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</si>
  <si>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</si>
  <si>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</si>
  <si>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</si>
  <si>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</si>
  <si>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</si>
  <si>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</si>
  <si>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</si>
  <si>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</si>
  <si>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</si>
  <si>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</si>
  <si>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</si>
  <si>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</si>
  <si>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</si>
  <si>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</si>
  <si>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</si>
  <si>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</si>
  <si>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</si>
  <si>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</si>
  <si>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</si>
  <si>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</si>
  <si>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</si>
  <si>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</si>
  <si>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</si>
  <si>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</si>
  <si>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</si>
  <si>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</si>
  <si>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</si>
  <si>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</si>
  <si>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</si>
  <si>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</si>
  <si>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</si>
  <si>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</si>
  <si>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</si>
  <si>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</si>
  <si>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</si>
  <si>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</si>
  <si>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</si>
  <si>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</si>
  <si>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</si>
  <si>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</si>
  <si>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</si>
  <si>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</si>
  <si>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</si>
  <si>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</si>
  <si>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</si>
  <si>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</si>
  <si>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</si>
  <si>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</si>
  <si>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</si>
  <si>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</si>
  <si>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</si>
  <si>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</si>
  <si>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</si>
  <si>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</si>
  <si>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</si>
  <si>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</si>
  <si>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</si>
  <si>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</si>
  <si>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</si>
  <si>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</si>
  <si>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</si>
  <si>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</si>
  <si>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</si>
  <si>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</si>
  <si>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</si>
  <si>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</si>
  <si>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</si>
  <si>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</si>
  <si>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</si>
  <si>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</si>
  <si>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</si>
  <si>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</si>
  <si>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</si>
  <si>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</si>
  <si>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</si>
  <si>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</si>
  <si>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</si>
  <si>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</si>
  <si>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</si>
  <si>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</si>
  <si>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</si>
  <si>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</si>
  <si>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</si>
  <si>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</si>
  <si>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</si>
  <si>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</si>
  <si>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</si>
  <si>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</si>
  <si>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</si>
  <si>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</si>
  <si>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</si>
  <si>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</si>
  <si>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</si>
  <si>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</si>
  <si>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</si>
  <si>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</si>
  <si>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</si>
  <si>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</si>
  <si>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</si>
  <si>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</si>
  <si>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</si>
  <si>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</si>
  <si>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</si>
  <si>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</si>
  <si>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</si>
  <si>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</si>
  <si>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</si>
  <si>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</si>
  <si>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</si>
  <si>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</si>
  <si>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</si>
  <si>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</si>
  <si>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</si>
  <si>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</si>
  <si>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</si>
  <si>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</si>
  <si>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</si>
  <si>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</si>
  <si>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</si>
  <si>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</si>
  <si>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</si>
  <si>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</si>
  <si>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</si>
  <si>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</si>
  <si>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</si>
  <si>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</si>
  <si>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</si>
  <si>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</si>
  <si>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</si>
  <si>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</si>
  <si>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</si>
  <si>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</si>
  <si>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</si>
  <si>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</si>
  <si>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</si>
  <si>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</si>
  <si>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</si>
  <si>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</si>
  <si>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</si>
  <si>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</si>
  <si>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</si>
  <si>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</si>
  <si>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</si>
  <si>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</si>
  <si>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</si>
  <si>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</si>
  <si>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</si>
  <si>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</si>
  <si>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</si>
  <si>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</si>
  <si>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</si>
  <si>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</si>
  <si>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</si>
  <si>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</si>
  <si>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</si>
  <si>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</si>
  <si>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</si>
  <si>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</si>
  <si>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</si>
  <si>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</si>
  <si>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</si>
  <si>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</si>
  <si>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</si>
  <si>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</si>
  <si>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</si>
  <si>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</si>
  <si>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</si>
  <si>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</si>
  <si>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</si>
  <si>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</si>
  <si>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</si>
  <si>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</si>
  <si>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</si>
  <si>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</si>
  <si>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</si>
  <si>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</si>
  <si>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</si>
  <si>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</si>
  <si>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</si>
  <si>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</si>
  <si>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</si>
  <si>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</si>
  <si>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</si>
  <si>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</si>
  <si>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</si>
  <si>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</si>
  <si>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</si>
  <si>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</si>
  <si>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</si>
  <si>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</si>
  <si>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</si>
  <si>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</si>
  <si>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</si>
  <si>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</si>
  <si>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</si>
  <si>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</si>
  <si>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</si>
  <si>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</si>
  <si>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</si>
  <si>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</si>
  <si>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</si>
  <si>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</si>
  <si>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</si>
  <si>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</si>
  <si>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</si>
  <si>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</si>
  <si>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</si>
  <si>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</si>
  <si>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</si>
  <si>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</si>
  <si>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</si>
  <si>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</si>
  <si>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</si>
  <si>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</si>
  <si>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</si>
  <si>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</si>
  <si>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</si>
  <si>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</si>
  <si>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</si>
  <si>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</si>
  <si>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</si>
  <si>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</si>
  <si>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</si>
  <si>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</si>
  <si>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</si>
  <si>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</si>
  <si>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</si>
  <si>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</si>
  <si>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</si>
  <si>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</si>
  <si>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</si>
  <si>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</si>
  <si>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</si>
  <si>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</si>
  <si>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</si>
  <si>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</si>
  <si>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</si>
  <si>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</si>
  <si>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</si>
  <si>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</si>
  <si>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</si>
  <si>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</si>
  <si>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</si>
  <si>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</si>
  <si>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</si>
  <si>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</si>
  <si>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</si>
  <si>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</si>
  <si>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</si>
  <si>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</si>
  <si>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</si>
  <si>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</si>
  <si>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</si>
  <si>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</si>
  <si>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</si>
  <si>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</si>
  <si>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</si>
  <si>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</si>
  <si>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</si>
  <si>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</si>
  <si>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</si>
  <si>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</si>
  <si>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</si>
  <si>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</si>
  <si>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</si>
  <si>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</si>
  <si>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</si>
  <si>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</si>
  <si>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</si>
  <si>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</si>
  <si>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</si>
  <si>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</si>
  <si>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</si>
  <si>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</si>
  <si>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</si>
  <si>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</si>
  <si>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</si>
  <si>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</si>
  <si>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</si>
  <si>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</si>
  <si>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</si>
  <si>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</si>
  <si>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</si>
  <si>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</si>
  <si>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</si>
  <si>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</si>
  <si>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</si>
  <si>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</si>
  <si>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</si>
  <si>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</si>
  <si>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</si>
  <si>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</si>
  <si>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</si>
  <si>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</si>
  <si>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</si>
  <si>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</si>
  <si>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</si>
  <si>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</si>
  <si>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</si>
  <si>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</si>
  <si>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</si>
  <si>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</si>
  <si>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</si>
  <si>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</si>
  <si>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</si>
  <si>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</si>
  <si>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</si>
  <si>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</si>
  <si>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</si>
  <si>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</si>
  <si>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</si>
  <si>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</si>
  <si>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</si>
  <si>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</si>
  <si>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</si>
  <si>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</si>
  <si>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</si>
  <si>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</si>
  <si>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</si>
  <si>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</si>
  <si>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</si>
  <si>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</si>
  <si>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</si>
  <si>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</si>
  <si>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</si>
  <si>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</si>
  <si>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</si>
  <si>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</si>
  <si>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</si>
  <si>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</si>
  <si>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</si>
  <si>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</si>
  <si>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</si>
  <si>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</si>
  <si>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</si>
  <si>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</si>
  <si>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</si>
  <si>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</si>
  <si>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</si>
  <si>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</si>
  <si>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</si>
  <si>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</si>
  <si>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</si>
  <si>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</si>
  <si>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</si>
  <si>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</si>
  <si>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</si>
  <si>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</si>
  <si>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</si>
  <si>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</si>
  <si>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</si>
  <si>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</si>
  <si>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</si>
  <si>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</si>
  <si>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</si>
  <si>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</si>
  <si>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</si>
  <si>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</si>
  <si>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</si>
  <si>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</si>
  <si>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</si>
  <si>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</si>
  <si>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</si>
  <si>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</si>
  <si>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</si>
  <si>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</si>
  <si>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</si>
  <si>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</si>
  <si>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</si>
  <si>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</si>
  <si>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</si>
  <si>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</si>
  <si>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</si>
  <si>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</si>
  <si>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</si>
  <si>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</si>
  <si>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</si>
  <si>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</si>
  <si>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</si>
  <si>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</si>
  <si>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</si>
  <si>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</si>
  <si>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</si>
  <si>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</si>
  <si>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</si>
  <si>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</si>
  <si>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</si>
  <si>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</si>
  <si>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</si>
  <si>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</si>
  <si>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</si>
  <si>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</si>
  <si>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</si>
  <si>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</si>
  <si>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</si>
  <si>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</si>
  <si>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</si>
  <si>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</si>
  <si>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</si>
  <si>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</si>
  <si>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</si>
  <si>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</si>
  <si>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</si>
  <si>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</si>
  <si>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</si>
  <si>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</si>
  <si>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</si>
  <si>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</si>
  <si>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</si>
  <si>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</si>
  <si>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</si>
  <si>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</si>
  <si>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</si>
  <si>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</si>
  <si>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</si>
  <si>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</si>
  <si>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</si>
  <si>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</si>
  <si>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</si>
  <si>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</si>
  <si>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</si>
  <si>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</si>
  <si>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</si>
  <si>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</si>
  <si>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</si>
  <si>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</si>
  <si>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</si>
  <si>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</si>
  <si>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</si>
  <si>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</si>
  <si>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</si>
  <si>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</si>
  <si>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</si>
  <si>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</si>
  <si>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</si>
  <si>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</si>
  <si>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</si>
  <si>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</si>
  <si>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</si>
  <si>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</si>
  <si>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</si>
  <si>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</si>
  <si>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</si>
  <si>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</si>
  <si>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</si>
  <si>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</si>
  <si>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</si>
  <si>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</si>
  <si>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</si>
  <si>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</si>
  <si>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</si>
  <si>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</si>
  <si>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</si>
  <si>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</si>
  <si>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</si>
  <si>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</si>
  <si>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</si>
  <si>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</si>
  <si>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</si>
  <si>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</si>
  <si>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</si>
  <si>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</si>
  <si>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</si>
  <si>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</si>
  <si>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</si>
  <si>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</si>
  <si>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</si>
  <si>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</si>
  <si>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</si>
  <si>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</si>
  <si>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</si>
  <si>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</si>
  <si>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</si>
  <si>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</si>
  <si>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</si>
  <si>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</si>
  <si>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</si>
  <si>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</si>
  <si>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</si>
  <si>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</si>
  <si>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</si>
  <si>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</si>
  <si>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</si>
  <si>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</si>
  <si>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</si>
  <si>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</si>
  <si>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</si>
  <si>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</si>
  <si>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</si>
  <si>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</si>
  <si>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</si>
  <si>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</si>
  <si>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</si>
  <si>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</si>
  <si>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</si>
  <si>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</si>
  <si>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</si>
  <si>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</si>
  <si>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</si>
  <si>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</si>
  <si>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</si>
  <si>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</si>
  <si>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</si>
  <si>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</si>
  <si>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</si>
  <si>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</si>
  <si>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</si>
  <si>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</si>
  <si>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</si>
  <si>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</si>
  <si>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</si>
  <si>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</si>
  <si>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</si>
  <si>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</si>
  <si>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</si>
  <si>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</si>
  <si>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</si>
  <si>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</si>
  <si>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</si>
  <si>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</si>
  <si>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</si>
  <si>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</si>
  <si>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</si>
  <si>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</si>
  <si>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</si>
  <si>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</si>
  <si>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</si>
  <si>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</si>
  <si>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</si>
  <si>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</si>
  <si>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</si>
  <si>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</si>
  <si>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</si>
  <si>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</si>
  <si>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</si>
  <si>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</si>
  <si>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</si>
  <si>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</si>
  <si>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</si>
  <si>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</si>
  <si>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</si>
  <si>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</si>
  <si>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</si>
  <si>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</si>
  <si>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</si>
  <si>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</si>
  <si>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</si>
  <si>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</si>
  <si>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</si>
  <si>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</si>
  <si>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</si>
  <si>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</si>
  <si>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</si>
  <si>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</si>
  <si>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</si>
  <si>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</si>
  <si>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</si>
  <si>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</si>
  <si>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</si>
  <si>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</si>
  <si>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</si>
  <si>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</si>
  <si>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</si>
  <si>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</si>
  <si>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</si>
  <si>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</si>
  <si>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</si>
  <si>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</si>
  <si>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</si>
  <si>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</si>
  <si>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</si>
  <si>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</si>
  <si>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</si>
  <si>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</si>
  <si>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</si>
  <si>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</si>
  <si>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</si>
  <si>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</si>
  <si>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</si>
  <si>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</si>
  <si>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</si>
  <si>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</si>
  <si>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</si>
  <si>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</si>
  <si>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</si>
  <si>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</si>
  <si>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</si>
  <si>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</si>
  <si>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</si>
  <si>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</si>
  <si>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</si>
  <si>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</si>
  <si>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</si>
  <si>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</si>
  <si>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</si>
  <si>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</si>
  <si>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</si>
  <si>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</si>
  <si>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</si>
  <si>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</si>
  <si>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</si>
  <si>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</si>
  <si>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</si>
  <si>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</si>
  <si>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</si>
  <si>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</si>
  <si>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</si>
  <si>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</si>
  <si>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</si>
  <si>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</si>
  <si>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</si>
  <si>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</si>
  <si>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</si>
  <si>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</si>
  <si>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</si>
  <si>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</si>
  <si>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</si>
  <si>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</si>
  <si>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</si>
  <si>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</si>
  <si>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</si>
  <si>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</si>
  <si>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</si>
  <si>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</si>
  <si>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</si>
  <si>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</si>
  <si>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</si>
  <si>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</si>
  <si>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</si>
  <si>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</si>
  <si>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</si>
  <si>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</si>
  <si>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</si>
  <si>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</si>
  <si>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</si>
  <si>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</si>
  <si>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</si>
  <si>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</si>
  <si>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</si>
  <si>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</si>
  <si>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</si>
  <si>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</si>
  <si>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</si>
  <si>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</si>
  <si>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</si>
  <si>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</si>
  <si>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</si>
  <si>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</si>
  <si>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</si>
  <si>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</si>
  <si>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</si>
  <si>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</si>
  <si>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</si>
  <si>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</si>
  <si>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</si>
  <si>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</si>
  <si>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</si>
  <si>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</si>
  <si>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</si>
  <si>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</si>
  <si>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</si>
  <si>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</si>
  <si>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</si>
  <si>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</si>
  <si>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</si>
  <si>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</si>
  <si>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</si>
  <si>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</si>
  <si>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</si>
  <si>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</si>
  <si>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</si>
  <si>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</si>
  <si>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</si>
  <si>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</si>
  <si>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</si>
  <si>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</si>
  <si>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</si>
  <si>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</si>
  <si>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</si>
  <si>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</si>
  <si>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</si>
  <si>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</si>
  <si>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</si>
  <si>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</si>
  <si>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</si>
  <si>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</si>
  <si>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</si>
  <si>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</si>
  <si>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</si>
  <si>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</si>
  <si>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</si>
  <si>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</si>
  <si>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</si>
  <si>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</si>
  <si>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</si>
  <si>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</si>
  <si>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</si>
  <si>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</si>
  <si>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</si>
  <si>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</si>
  <si>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</si>
  <si>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</si>
  <si>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</si>
  <si>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</si>
  <si>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</si>
  <si>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</si>
  <si>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</si>
  <si>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</si>
  <si>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</si>
  <si>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</si>
  <si>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</si>
  <si>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</si>
  <si>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</si>
  <si>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</si>
  <si>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</si>
  <si>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</si>
  <si>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</si>
  <si>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</si>
  <si>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</si>
  <si>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</si>
  <si>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</si>
  <si>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</si>
  <si>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</si>
  <si>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</si>
  <si>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</si>
  <si>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</si>
  <si>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</si>
  <si>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</si>
  <si>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</si>
  <si>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</si>
  <si>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</si>
  <si>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</si>
  <si>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</si>
  <si>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</si>
  <si>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</si>
  <si>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</si>
  <si>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</si>
  <si>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</si>
  <si>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</si>
  <si>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</si>
  <si>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</si>
  <si>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</si>
  <si>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</si>
  <si>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</si>
  <si>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</si>
  <si>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</si>
  <si>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</si>
  <si>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</si>
  <si>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</si>
  <si>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</si>
  <si>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</si>
  <si>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</si>
  <si>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</si>
  <si>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</si>
  <si>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</si>
  <si>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</si>
  <si>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</si>
  <si>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</si>
  <si>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</si>
  <si>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</si>
  <si>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</si>
  <si>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</si>
  <si>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</si>
  <si>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</si>
  <si>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</si>
  <si>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</si>
  <si>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</si>
  <si>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</si>
  <si>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</si>
  <si>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</si>
  <si>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</si>
  <si>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</si>
  <si>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</si>
  <si>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</si>
  <si>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</si>
  <si>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</si>
  <si>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</si>
  <si>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</si>
  <si>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</si>
  <si>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</si>
  <si>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</si>
  <si>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</si>
  <si>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</si>
  <si>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</si>
  <si>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</si>
  <si>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</si>
  <si>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</si>
  <si>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</si>
  <si>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</si>
  <si>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</si>
  <si>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</si>
  <si>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</si>
  <si>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</si>
  <si>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</si>
  <si>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</si>
  <si>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</si>
  <si>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</si>
  <si>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</si>
  <si>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</si>
  <si>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</si>
  <si>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</si>
  <si>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</si>
  <si>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</si>
  <si>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</si>
  <si>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</si>
  <si>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</si>
  <si>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</si>
  <si>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</si>
  <si>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</si>
  <si>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</si>
  <si>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</si>
  <si>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</si>
  <si>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</si>
  <si>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</si>
  <si>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</si>
  <si>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</si>
  <si>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</si>
  <si>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</si>
  <si>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</si>
  <si>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</si>
  <si>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</si>
  <si>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</si>
  <si>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</si>
  <si>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</si>
  <si>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</si>
  <si>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</si>
  <si>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</si>
  <si>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</si>
  <si>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</si>
  <si>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</si>
  <si>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</si>
  <si>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</si>
  <si>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</si>
  <si>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</si>
  <si>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</si>
  <si>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</si>
  <si>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</si>
  <si>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</si>
  <si>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</si>
  <si>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</si>
  <si>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</si>
  <si>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</si>
  <si>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</si>
  <si>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</si>
  <si>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</si>
  <si>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</si>
  <si>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</si>
  <si>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</si>
  <si>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</si>
  <si>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</si>
  <si>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</si>
  <si>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</si>
  <si>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</si>
  <si>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</si>
  <si>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</si>
  <si>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</si>
  <si>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</si>
  <si>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</si>
  <si>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</si>
  <si>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</si>
  <si>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</si>
  <si>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</si>
  <si>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</si>
  <si>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</si>
  <si>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</si>
  <si>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</si>
  <si>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</si>
  <si>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</si>
  <si>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</si>
  <si>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</si>
  <si>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</si>
  <si>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</si>
  <si>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</si>
  <si>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</si>
  <si>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</si>
  <si>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</si>
  <si>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</si>
  <si>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</si>
  <si>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</si>
  <si>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</si>
  <si>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</si>
  <si>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</si>
  <si>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</si>
  <si>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</si>
  <si>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</si>
  <si>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</si>
  <si>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</si>
  <si>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</si>
  <si>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</si>
  <si>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</si>
  <si>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</si>
  <si>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</si>
  <si>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</si>
  <si>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</si>
  <si>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</si>
  <si>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</si>
  <si>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</si>
  <si>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</si>
  <si>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</si>
  <si>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</si>
  <si>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</si>
  <si>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</si>
  <si>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</si>
  <si>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</si>
  <si>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</si>
  <si>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</si>
  <si>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</si>
  <si>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</si>
  <si>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</si>
  <si>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</si>
  <si>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</si>
  <si>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</si>
  <si>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</si>
  <si>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</si>
  <si>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</si>
  <si>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</si>
  <si>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</si>
  <si>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</si>
  <si>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</si>
  <si>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</si>
  <si>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</si>
  <si>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</si>
  <si>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</si>
  <si>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</si>
  <si>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</si>
  <si>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</si>
  <si>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</si>
  <si>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</si>
  <si>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</si>
  <si>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</si>
  <si>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</si>
  <si>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</si>
  <si>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</si>
  <si>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</si>
  <si>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</si>
  <si>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</si>
  <si>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</si>
  <si>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</si>
  <si>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</si>
  <si>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</si>
  <si>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</si>
  <si>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</si>
  <si>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</si>
  <si>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</si>
  <si>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</si>
  <si>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</si>
  <si>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</si>
  <si>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</si>
  <si>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</si>
  <si>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</si>
  <si>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</si>
  <si>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</si>
  <si>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</si>
  <si>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</si>
  <si>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</si>
  <si>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</si>
  <si>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</si>
  <si>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</si>
  <si>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</si>
  <si>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</si>
  <si>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</si>
  <si>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</si>
  <si>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</si>
  <si>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</si>
  <si>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</si>
  <si>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</si>
  <si>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</si>
  <si>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</si>
  <si>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</si>
  <si>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</si>
  <si>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</si>
  <si>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</si>
  <si>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</si>
  <si>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</si>
  <si>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</si>
  <si>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</si>
  <si>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</si>
  <si>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</si>
  <si>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</si>
  <si>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</si>
  <si>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</si>
  <si>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</si>
  <si>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</si>
  <si>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</si>
  <si>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</si>
  <si>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</si>
  <si>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</si>
  <si>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</si>
  <si>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</si>
  <si>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</si>
  <si>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</si>
  <si>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</si>
  <si>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</si>
  <si>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</si>
  <si>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</si>
  <si>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</si>
  <si>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</si>
  <si>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</si>
  <si>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</si>
  <si>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</si>
  <si>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</si>
  <si>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</si>
  <si>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</si>
  <si>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</si>
  <si>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</si>
  <si>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</si>
  <si>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</si>
  <si>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</si>
  <si>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</si>
  <si>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</si>
  <si>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</si>
  <si>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</si>
  <si>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</si>
  <si>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</si>
  <si>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</si>
  <si>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</si>
  <si>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</si>
  <si>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</si>
  <si>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</si>
  <si>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</si>
  <si>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</si>
  <si>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</si>
  <si>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</si>
  <si>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</si>
  <si>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</si>
  <si>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</si>
  <si>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</si>
  <si>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</si>
  <si>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</si>
  <si>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</si>
  <si>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</si>
  <si>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</si>
  <si>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</si>
  <si>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</si>
  <si>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</si>
  <si>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</si>
  <si>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</si>
  <si>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</si>
  <si>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</si>
  <si>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</si>
  <si>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</si>
  <si>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</si>
  <si>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</si>
  <si>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</si>
  <si>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</si>
  <si>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</si>
  <si>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</si>
  <si>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</si>
  <si>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</si>
  <si>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</si>
  <si>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</si>
  <si>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</si>
  <si>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</si>
  <si>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</si>
  <si>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</si>
  <si>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</si>
  <si>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</si>
  <si>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</si>
  <si>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</si>
  <si>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</si>
  <si>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</si>
  <si>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</si>
  <si>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</si>
  <si>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</si>
  <si>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</si>
  <si>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</si>
  <si>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</si>
  <si>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</si>
  <si>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</si>
  <si>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</si>
  <si>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</si>
  <si>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</si>
  <si>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</si>
  <si>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</si>
  <si>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</si>
  <si>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</si>
  <si>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</si>
  <si>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</si>
  <si>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</si>
  <si>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</si>
  <si>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</si>
  <si>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</si>
  <si>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</si>
  <si>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</si>
  <si>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</si>
  <si>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</si>
  <si>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</si>
  <si>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</si>
  <si>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</si>
  <si>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</si>
  <si>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</si>
  <si>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</si>
  <si>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</si>
  <si>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</si>
  <si>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</si>
  <si>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</si>
  <si>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</si>
  <si>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</si>
  <si>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</si>
  <si>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</si>
  <si>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</si>
  <si>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</si>
  <si>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</si>
  <si>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</si>
  <si>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</si>
  <si>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</si>
  <si>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</si>
  <si>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</si>
  <si>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</si>
  <si>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</si>
  <si>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</si>
  <si>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</si>
  <si>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</si>
  <si>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</si>
  <si>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</si>
  <si>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</si>
  <si>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</si>
  <si>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</si>
  <si>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</si>
  <si>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</si>
  <si>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</si>
  <si>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</si>
  <si>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</si>
  <si>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</si>
  <si>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</si>
  <si>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</si>
  <si>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</si>
  <si>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</si>
  <si>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</si>
  <si>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</si>
  <si>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</si>
  <si>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</si>
  <si>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</si>
  <si>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</si>
  <si>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</si>
  <si>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</si>
  <si>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</si>
  <si>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</si>
  <si>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</si>
  <si>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</si>
  <si>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</si>
  <si>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</si>
  <si>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</si>
  <si>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</si>
  <si>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</si>
  <si>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</si>
  <si>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</si>
  <si>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</si>
  <si>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</si>
  <si>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</si>
  <si>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</si>
  <si>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</si>
  <si>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</si>
  <si>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</si>
  <si>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</si>
  <si>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</si>
  <si>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</si>
  <si>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</si>
  <si>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</si>
  <si>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</si>
  <si>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</si>
  <si>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</si>
  <si>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</si>
  <si>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</si>
  <si>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</si>
  <si>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</si>
  <si>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</si>
  <si>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</si>
  <si>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</si>
  <si>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</si>
  <si>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</si>
  <si>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</si>
  <si>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</si>
  <si>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</si>
  <si>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</si>
  <si>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</si>
  <si>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</si>
  <si>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</si>
  <si>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</si>
  <si>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</si>
  <si>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</si>
  <si>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</si>
  <si>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</si>
  <si>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</si>
  <si>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</si>
  <si>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</si>
  <si>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</si>
  <si>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</si>
  <si>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</si>
  <si>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</si>
  <si>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</si>
  <si>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</si>
  <si>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</si>
  <si>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</si>
  <si>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</si>
  <si>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</si>
  <si>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</si>
  <si>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</si>
  <si>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</si>
  <si>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</si>
  <si>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</si>
  <si>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</si>
  <si>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</si>
  <si>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</si>
  <si>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</si>
  <si>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</si>
  <si>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</si>
  <si>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</si>
  <si>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</si>
  <si>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</si>
  <si>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</si>
  <si>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</si>
  <si>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</si>
  <si>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</si>
  <si>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</si>
  <si>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</si>
  <si>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</si>
  <si>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</si>
  <si>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</si>
  <si>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</si>
  <si>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</si>
  <si>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</si>
  <si>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</si>
  <si>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</si>
  <si>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</si>
  <si>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</si>
  <si>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</si>
  <si>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</si>
  <si>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</si>
  <si>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</si>
  <si>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</si>
  <si>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</si>
  <si>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</si>
  <si>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</si>
  <si>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</si>
  <si>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</si>
  <si>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</si>
  <si>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</si>
  <si>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</si>
  <si>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</si>
  <si>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</si>
  <si>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</si>
  <si>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</si>
  <si>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</si>
  <si>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</si>
  <si>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</si>
  <si>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</si>
  <si>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</si>
  <si>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</si>
  <si>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</si>
  <si>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</si>
  <si>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</si>
  <si>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</si>
  <si>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</si>
  <si>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</si>
  <si>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</si>
  <si>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</si>
  <si>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</si>
  <si>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</si>
  <si>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</si>
  <si>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</si>
  <si>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</si>
  <si>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</si>
  <si>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</si>
  <si>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</si>
  <si>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</si>
  <si>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</si>
  <si>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</si>
  <si>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</si>
  <si>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</si>
  <si>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</si>
  <si>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</si>
  <si>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</si>
  <si>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</si>
  <si>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</si>
  <si>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</si>
  <si>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</si>
  <si>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</si>
  <si>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</si>
  <si>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</si>
  <si>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</si>
  <si>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</si>
  <si>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</si>
  <si>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</si>
  <si>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</si>
  <si>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</si>
  <si>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</si>
  <si>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</si>
  <si>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</si>
  <si>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</si>
  <si>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</si>
  <si>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</si>
  <si>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</si>
  <si>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</si>
  <si>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</si>
  <si>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</si>
  <si>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</si>
  <si>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</si>
  <si>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</si>
  <si>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</si>
  <si>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</si>
  <si>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</si>
  <si>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</si>
  <si>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</si>
  <si>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</si>
  <si>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</si>
  <si>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</si>
  <si>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</si>
  <si>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</si>
  <si>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</si>
  <si>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</si>
  <si>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</si>
  <si>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</si>
  <si>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</si>
  <si>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</si>
  <si>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</si>
  <si>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</si>
  <si>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</si>
  <si>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</si>
  <si>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</si>
  <si>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</si>
  <si>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</si>
  <si>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</si>
  <si>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</si>
  <si>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</si>
  <si>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</si>
  <si>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</si>
  <si>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</si>
  <si>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</si>
  <si>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</si>
  <si>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</si>
  <si>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</si>
  <si>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</si>
  <si>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</si>
  <si>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</si>
  <si>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</si>
  <si>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</si>
  <si>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</si>
  <si>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</si>
  <si>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</si>
  <si>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</si>
  <si>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</si>
  <si>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</si>
  <si>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</si>
  <si>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</si>
  <si>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</si>
  <si>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</si>
  <si>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</si>
  <si>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</si>
  <si>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</si>
  <si>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</si>
  <si>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</si>
  <si>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</si>
  <si>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</si>
  <si>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</si>
  <si>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</si>
  <si>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</si>
  <si>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</si>
  <si>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</si>
  <si>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</si>
  <si>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</si>
  <si>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</si>
  <si>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</si>
  <si>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</si>
  <si>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</si>
  <si>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</si>
  <si>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</si>
  <si>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</si>
  <si>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</si>
  <si>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</si>
  <si>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</si>
  <si>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</si>
  <si>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</si>
  <si>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</si>
  <si>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</si>
  <si>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</si>
  <si>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</si>
  <si>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</si>
  <si>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</si>
  <si>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</si>
  <si>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</si>
  <si>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</si>
  <si>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</si>
  <si>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</si>
  <si>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</si>
  <si>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</si>
  <si>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</si>
  <si>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</si>
  <si>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</si>
  <si>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</si>
  <si>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</si>
  <si>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</si>
  <si>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</si>
  <si>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</si>
  <si>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</si>
  <si>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</si>
  <si>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</si>
  <si>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</si>
  <si>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</si>
  <si>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</si>
  <si>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</si>
  <si>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</si>
  <si>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</si>
  <si>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</si>
  <si>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</si>
  <si>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</si>
  <si>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</si>
  <si>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</si>
  <si>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</si>
  <si>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</si>
  <si>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</si>
  <si>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</si>
  <si>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</si>
  <si>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</si>
  <si>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</si>
  <si>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</si>
  <si>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</si>
  <si>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</si>
  <si>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</si>
  <si>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</si>
  <si>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</si>
  <si>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</si>
  <si>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</si>
  <si>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</si>
  <si>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</si>
  <si>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</si>
  <si>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</si>
  <si>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</si>
  <si>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</si>
  <si>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</si>
  <si>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</si>
  <si>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</si>
  <si>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</si>
  <si>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</si>
  <si>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</si>
  <si>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</si>
  <si>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</si>
  <si>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</si>
  <si>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</si>
  <si>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</si>
  <si>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</si>
  <si>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</si>
  <si>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</si>
  <si>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</si>
  <si>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</si>
  <si>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</si>
  <si>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</si>
  <si>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</si>
  <si>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</si>
  <si>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</si>
  <si>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</si>
  <si>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</si>
  <si>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</si>
  <si>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</si>
  <si>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</si>
  <si>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</si>
  <si>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</si>
  <si>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</si>
  <si>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</si>
  <si>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</si>
  <si>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</si>
  <si>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</si>
  <si>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</si>
  <si>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</si>
  <si>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</si>
  <si>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</si>
  <si>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</si>
  <si>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</si>
  <si>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</si>
  <si>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</si>
  <si>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</si>
  <si>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</si>
  <si>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</si>
  <si>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</si>
  <si>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</si>
  <si>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</si>
  <si>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</si>
  <si>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</si>
  <si>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</si>
  <si>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</si>
  <si>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</si>
  <si>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</si>
  <si>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</si>
  <si>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</si>
  <si>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</si>
  <si>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</si>
  <si>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</si>
  <si>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</si>
  <si>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</si>
  <si>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</si>
  <si>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</si>
  <si>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</si>
  <si>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</si>
  <si>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</si>
  <si>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</si>
  <si>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</si>
  <si>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</si>
  <si>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</si>
  <si>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</si>
  <si>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</si>
  <si>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</si>
  <si>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</si>
  <si>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</si>
  <si>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</si>
  <si>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</si>
  <si>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</si>
  <si>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</si>
  <si>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</si>
  <si>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</si>
  <si>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</si>
  <si>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</si>
  <si>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</si>
  <si>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</si>
  <si>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</si>
  <si>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</si>
  <si>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</si>
  <si>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</si>
  <si>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</si>
  <si>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</si>
  <si>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</si>
  <si>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</si>
  <si>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</si>
  <si>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</si>
  <si>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</si>
  <si>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</si>
  <si>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</si>
  <si>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</si>
  <si>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</si>
  <si>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</si>
  <si>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</si>
  <si>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</si>
  <si>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</si>
  <si>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</si>
  <si>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</si>
  <si>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</si>
  <si>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</si>
  <si>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</si>
  <si>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</si>
  <si>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</si>
  <si>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</si>
  <si>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</si>
  <si>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</si>
  <si>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</si>
  <si>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</si>
  <si>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</si>
  <si>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</si>
  <si>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</si>
  <si>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</si>
  <si>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</si>
  <si>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</si>
  <si>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</si>
  <si>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</si>
  <si>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</si>
  <si>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</si>
  <si>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</si>
  <si>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</si>
  <si>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</si>
  <si>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</si>
  <si>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</si>
  <si>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</si>
  <si>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</si>
  <si>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</si>
  <si>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</si>
  <si>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</si>
  <si>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</si>
  <si>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</si>
  <si>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</si>
  <si>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</si>
  <si>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</si>
  <si>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</si>
  <si>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</si>
  <si>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</si>
  <si>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</si>
  <si>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</si>
  <si>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</si>
  <si>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</si>
  <si>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</si>
  <si>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</si>
  <si>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</si>
  <si>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</si>
  <si>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</si>
  <si>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</si>
  <si>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</si>
  <si>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</si>
  <si>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</si>
  <si>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</si>
  <si>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</si>
  <si>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</si>
  <si>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</si>
  <si>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</si>
  <si>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</si>
  <si>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</si>
  <si>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</si>
  <si>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</si>
  <si>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</si>
  <si>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</si>
  <si>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</si>
  <si>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</si>
  <si>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</si>
  <si>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</si>
  <si>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</si>
  <si>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</si>
  <si>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</si>
  <si>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</si>
  <si>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</si>
  <si>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</si>
  <si>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</si>
  <si>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</si>
  <si>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</si>
  <si>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</si>
  <si>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</si>
  <si>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</si>
  <si>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</si>
  <si>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</si>
  <si>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</si>
  <si>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</si>
  <si>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</si>
  <si>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</si>
  <si>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</si>
  <si>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</si>
  <si>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</si>
  <si>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</si>
  <si>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</si>
  <si>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</si>
  <si>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</si>
  <si>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</si>
  <si>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</si>
  <si>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</si>
  <si>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</si>
  <si>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</si>
  <si>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</si>
  <si>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</si>
  <si>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</si>
  <si>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</si>
  <si>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</si>
  <si>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</si>
  <si>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</si>
  <si>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</si>
  <si>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</si>
  <si>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</si>
  <si>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</si>
  <si>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</si>
  <si>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</si>
  <si>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</si>
  <si>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</si>
  <si>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</si>
  <si>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</si>
  <si>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</si>
  <si>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</si>
  <si>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</si>
  <si>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</si>
  <si>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</si>
  <si>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</si>
  <si>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</si>
  <si>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</si>
  <si>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</si>
  <si>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</si>
  <si>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</si>
  <si>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</si>
  <si>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</si>
  <si>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</si>
  <si>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</si>
  <si>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</si>
  <si>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</si>
  <si>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</si>
  <si>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</si>
  <si>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</si>
  <si>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</si>
  <si>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</si>
  <si>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</si>
  <si>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</si>
  <si>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</si>
  <si>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</si>
  <si>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</si>
  <si>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</si>
  <si>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</si>
  <si>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</si>
  <si>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</si>
  <si>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</si>
  <si>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</si>
  <si>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</si>
  <si>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</si>
  <si>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</si>
  <si>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</si>
  <si>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</si>
  <si>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</si>
  <si>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</si>
  <si>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</si>
  <si>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</si>
  <si>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</si>
  <si>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</si>
  <si>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</si>
  <si>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</si>
  <si>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</si>
  <si>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</si>
  <si>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</si>
  <si>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</si>
  <si>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</si>
  <si>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</si>
  <si>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</si>
  <si>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</si>
  <si>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</si>
  <si>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</si>
  <si>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</si>
  <si>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</si>
  <si>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</si>
  <si>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</si>
  <si>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</si>
  <si>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</si>
  <si>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</si>
  <si>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</si>
  <si>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</si>
  <si>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</si>
  <si>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</si>
  <si>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</si>
  <si>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</si>
  <si>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</si>
  <si>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</si>
  <si>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</si>
  <si>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</si>
  <si>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</si>
  <si>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</si>
  <si>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</si>
  <si>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</si>
  <si>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</si>
  <si>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</si>
  <si>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</si>
  <si>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</si>
  <si>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</si>
  <si>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</si>
  <si>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</si>
  <si>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</si>
  <si>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</si>
  <si>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</si>
  <si>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</si>
  <si>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</si>
  <si>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</si>
  <si>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</si>
  <si>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</si>
  <si>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</si>
  <si>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</si>
  <si>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</si>
  <si>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</si>
  <si>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</si>
  <si>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</si>
  <si>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</si>
  <si>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</si>
  <si>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</si>
  <si>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</si>
  <si>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</si>
  <si>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</si>
  <si>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</si>
  <si>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</si>
  <si>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</si>
  <si>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</si>
  <si>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</si>
  <si>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</si>
  <si>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</si>
  <si>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</si>
  <si>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</si>
  <si>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</si>
  <si>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</si>
  <si>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</si>
  <si>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</si>
  <si>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</si>
  <si>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</si>
  <si>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</si>
  <si>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</si>
  <si>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</si>
  <si>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</si>
  <si>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</si>
  <si>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</si>
  <si>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</si>
  <si>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</si>
  <si>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</si>
  <si>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</si>
  <si>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</si>
  <si>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</si>
  <si>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</si>
  <si>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</si>
  <si>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</si>
  <si>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</si>
  <si>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</si>
  <si>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</si>
  <si>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</si>
  <si>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</si>
  <si>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</si>
  <si>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</si>
  <si>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</si>
  <si>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</si>
  <si>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</si>
  <si>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</si>
  <si>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</si>
  <si>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</si>
  <si>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</si>
  <si>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</si>
  <si>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</si>
  <si>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</si>
  <si>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</si>
  <si>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</si>
  <si>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</si>
  <si>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</si>
  <si>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</si>
  <si>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</si>
  <si>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</si>
  <si>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</si>
  <si>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</si>
  <si>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</si>
  <si>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</si>
  <si>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</si>
  <si>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</si>
  <si>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</si>
  <si>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</si>
  <si>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</si>
  <si>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</si>
  <si>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</si>
  <si>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</si>
  <si>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</si>
  <si>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</si>
  <si>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</si>
  <si>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</si>
  <si>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</si>
  <si>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</si>
  <si>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</si>
  <si>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</si>
  <si>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</si>
  <si>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</si>
  <si>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</si>
  <si>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</si>
  <si>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</si>
  <si>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</si>
  <si>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</si>
  <si>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</si>
  <si>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</si>
  <si>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</si>
  <si>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</si>
  <si>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</si>
  <si>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</si>
  <si>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</si>
  <si>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</si>
  <si>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</si>
  <si>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</si>
  <si>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</si>
  <si>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</si>
  <si>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</si>
  <si>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</si>
  <si>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</si>
  <si>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</si>
  <si>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</si>
  <si>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</si>
  <si>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</si>
  <si>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</si>
  <si>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</si>
  <si>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</si>
  <si>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</si>
  <si>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</si>
  <si>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</si>
  <si>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</si>
  <si>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</si>
  <si>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</si>
  <si>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</si>
  <si>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</si>
  <si>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</si>
  <si>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</si>
  <si>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</si>
  <si>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</si>
  <si>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</si>
  <si>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</si>
  <si>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</si>
  <si>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</si>
  <si>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</si>
  <si>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</si>
  <si>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</si>
  <si>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</si>
  <si>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</si>
  <si>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</si>
  <si>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</si>
  <si>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</si>
  <si>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</si>
  <si>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</si>
  <si>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</si>
  <si>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</si>
  <si>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</si>
  <si>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</si>
  <si>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</si>
  <si>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</si>
  <si>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</si>
  <si>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</si>
  <si>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</si>
  <si>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</si>
  <si>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</si>
  <si>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</si>
  <si>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</si>
  <si>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</si>
  <si>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</si>
  <si>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</si>
  <si>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</si>
  <si>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</si>
  <si>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</si>
  <si>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</si>
  <si>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</si>
  <si>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</si>
  <si>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</si>
  <si>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</si>
  <si>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</si>
  <si>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</si>
  <si>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</si>
  <si>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</si>
  <si>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</si>
  <si>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</si>
  <si>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</si>
  <si>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</si>
  <si>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</si>
  <si>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</si>
  <si>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</si>
  <si>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</si>
  <si>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</si>
  <si>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</si>
  <si>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</si>
  <si>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</si>
  <si>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</si>
  <si>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</si>
  <si>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</si>
  <si>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</si>
  <si>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</si>
  <si>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</si>
  <si>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</si>
  <si>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</si>
  <si>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</si>
  <si>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</si>
  <si>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</si>
  <si>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</si>
  <si>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</si>
  <si>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</si>
  <si>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</si>
  <si>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</si>
  <si>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</si>
  <si>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</si>
  <si>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</si>
  <si>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</si>
  <si>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</si>
  <si>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</si>
  <si>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</si>
  <si>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</si>
  <si>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</si>
  <si>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</si>
  <si>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</si>
  <si>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</si>
  <si>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</si>
  <si>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</si>
  <si>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</si>
  <si>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</si>
  <si>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</si>
  <si>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</si>
  <si>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</si>
  <si>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</si>
  <si>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</si>
  <si>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</si>
  <si>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</si>
  <si>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</si>
  <si>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</si>
  <si>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</si>
  <si>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</si>
  <si>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</si>
  <si>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</si>
  <si>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</si>
  <si>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</si>
  <si>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</si>
  <si>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</si>
  <si>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</si>
  <si>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</si>
  <si>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</si>
  <si>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</si>
  <si>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</si>
  <si>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</si>
  <si>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</si>
  <si>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</si>
  <si>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</si>
  <si>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</si>
  <si>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</si>
  <si>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</si>
  <si>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</si>
  <si>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</si>
  <si>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</si>
  <si>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</si>
  <si>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</si>
  <si>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</si>
  <si>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</si>
  <si>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</si>
  <si>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</si>
  <si>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</si>
  <si>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</si>
  <si>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</si>
  <si>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</si>
  <si>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</si>
  <si>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</si>
  <si>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</si>
  <si>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</si>
  <si>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</si>
  <si>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</si>
  <si>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</si>
  <si>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</si>
  <si>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</si>
  <si>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</si>
  <si>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</si>
  <si>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</si>
  <si>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</si>
  <si>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</si>
  <si>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</si>
  <si>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</si>
  <si>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</si>
  <si>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</si>
  <si>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</si>
  <si>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</si>
  <si>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</si>
  <si>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</si>
  <si>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</si>
  <si>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</si>
  <si>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</si>
  <si>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</si>
  <si>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</si>
  <si>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</si>
  <si>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</si>
  <si>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</si>
  <si>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</si>
  <si>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</si>
  <si>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</si>
  <si>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</si>
  <si>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</si>
  <si>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</si>
  <si>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</si>
  <si>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</si>
  <si>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</si>
  <si>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</si>
  <si>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</si>
  <si>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</si>
  <si>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</si>
  <si>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</si>
  <si>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</si>
  <si>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</si>
  <si>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</si>
  <si>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</si>
  <si>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</si>
  <si>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</si>
  <si>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</si>
  <si>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</si>
  <si>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</si>
  <si>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</si>
  <si>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</si>
  <si>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</si>
  <si>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</si>
  <si>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</si>
  <si>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</si>
  <si>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</si>
  <si>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</si>
  <si>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</si>
  <si>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</si>
  <si>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</si>
  <si>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</si>
  <si>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</si>
  <si>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</si>
  <si>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</si>
  <si>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</si>
  <si>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</si>
  <si>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</si>
  <si>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</si>
  <si>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</si>
  <si>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</si>
  <si>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</si>
  <si>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</si>
  <si>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</si>
  <si>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</si>
  <si>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</si>
  <si>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</si>
  <si>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</si>
  <si>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</si>
  <si>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</si>
  <si>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</si>
  <si>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</si>
  <si>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</si>
  <si>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</si>
  <si>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</si>
  <si>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</si>
  <si>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</si>
  <si>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</si>
  <si>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</si>
  <si>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</si>
  <si>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</si>
  <si>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</si>
  <si>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</si>
  <si>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</si>
  <si>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</si>
  <si>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</si>
  <si>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</si>
  <si>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</si>
  <si>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</si>
  <si>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</si>
  <si>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</si>
  <si>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</si>
  <si>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</si>
  <si>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</si>
  <si>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</si>
  <si>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</si>
  <si>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</si>
  <si>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</si>
  <si>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</si>
  <si>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</si>
  <si>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</si>
  <si>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</si>
  <si>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</si>
  <si>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</si>
  <si>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</si>
  <si>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</si>
  <si>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</si>
  <si>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</si>
  <si>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</si>
  <si>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</si>
  <si>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</si>
  <si>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</si>
  <si>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</si>
  <si>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</si>
  <si>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</si>
  <si>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</si>
  <si>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</si>
  <si>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</si>
  <si>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</si>
  <si>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</si>
  <si>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</si>
  <si>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</si>
  <si>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</si>
  <si>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</si>
  <si>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</si>
  <si>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</si>
  <si>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</si>
  <si>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</si>
  <si>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</si>
  <si>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</si>
  <si>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</si>
  <si>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</si>
  <si>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</si>
  <si>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</si>
  <si>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</si>
  <si>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</si>
  <si>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</si>
  <si>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</si>
  <si>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</si>
  <si>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</si>
  <si>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</si>
  <si>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</si>
  <si>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</si>
  <si>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</si>
  <si>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</si>
  <si>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</si>
  <si>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</si>
  <si>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</si>
  <si>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</si>
  <si>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</si>
  <si>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</si>
  <si>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</si>
  <si>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</si>
  <si>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</si>
  <si>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</si>
  <si>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</si>
  <si>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</si>
  <si>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</si>
  <si>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</si>
  <si>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</si>
  <si>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</si>
  <si>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</si>
  <si>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</si>
  <si>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</si>
  <si>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</si>
  <si>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</si>
  <si>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</si>
  <si>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</si>
  <si>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</si>
  <si>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</si>
  <si>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</si>
  <si>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</si>
  <si>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</si>
  <si>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</si>
  <si>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</si>
  <si>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</si>
  <si>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</si>
  <si>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</si>
  <si>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</si>
  <si>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</si>
  <si>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</si>
  <si>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</si>
  <si>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</si>
  <si>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</si>
  <si>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</si>
  <si>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</si>
  <si>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</si>
  <si>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</si>
  <si>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</si>
  <si>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</si>
  <si>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</si>
  <si>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</si>
  <si>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</si>
  <si>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</si>
  <si>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</si>
  <si>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</si>
  <si>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</si>
  <si>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</si>
  <si>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</si>
  <si>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</si>
  <si>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</si>
  <si>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</si>
  <si>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</si>
  <si>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</si>
  <si>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</si>
  <si>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</si>
  <si>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</si>
  <si>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</si>
  <si>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</si>
  <si>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</si>
  <si>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</si>
  <si>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</si>
  <si>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</si>
  <si>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</si>
  <si>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</si>
  <si>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</si>
  <si>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</si>
  <si>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</si>
  <si>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</si>
  <si>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</si>
  <si>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</si>
  <si>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</si>
  <si>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</si>
  <si>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</si>
  <si>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</si>
  <si>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</si>
  <si>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</si>
  <si>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</si>
  <si>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</si>
  <si>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</si>
  <si>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</si>
  <si>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</si>
  <si>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</si>
  <si>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</si>
  <si>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</si>
  <si>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</si>
  <si>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</si>
  <si>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</si>
  <si>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</si>
  <si>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</si>
  <si>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</si>
  <si>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</si>
  <si>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</si>
  <si>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</si>
  <si>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</si>
  <si>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</si>
  <si>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</si>
  <si>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</si>
  <si>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</si>
  <si>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</si>
  <si>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</si>
  <si>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</si>
  <si>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</si>
  <si>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</si>
  <si>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</si>
  <si>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</si>
  <si>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</si>
  <si>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</si>
  <si>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</si>
  <si>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</si>
  <si>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</si>
  <si>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</si>
  <si>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</si>
  <si>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</si>
  <si>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</si>
  <si>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</si>
  <si>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</si>
  <si>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</si>
  <si>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</si>
  <si>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</si>
  <si>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</si>
  <si>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</si>
  <si>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</si>
  <si>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</si>
  <si>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</si>
  <si>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</si>
  <si>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</si>
  <si>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</si>
  <si>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</si>
  <si>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</si>
  <si>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</si>
  <si>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</si>
  <si>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</si>
  <si>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</si>
  <si>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</si>
  <si>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</si>
  <si>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</si>
  <si>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</si>
  <si>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</si>
  <si>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</si>
  <si>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</si>
  <si>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</si>
  <si>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</si>
  <si>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</si>
  <si>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</si>
  <si>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</si>
  <si>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</si>
  <si>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</si>
  <si>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</si>
  <si>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</si>
  <si>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</si>
  <si>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</si>
  <si>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</si>
  <si>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</si>
  <si>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</si>
  <si>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</si>
  <si>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</si>
  <si>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</si>
  <si>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</si>
  <si>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</si>
  <si>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</si>
  <si>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</si>
  <si>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</si>
  <si>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</si>
  <si>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</si>
  <si>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</si>
  <si>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</si>
  <si>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</si>
  <si>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</si>
  <si>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</si>
  <si>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</si>
  <si>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</si>
  <si>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</si>
  <si>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</si>
  <si>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</si>
  <si>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</si>
  <si>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</si>
  <si>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</si>
  <si>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</si>
  <si>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</si>
  <si>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</si>
  <si>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</si>
  <si>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</si>
  <si>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</si>
  <si>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</si>
  <si>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</si>
  <si>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</si>
  <si>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</si>
  <si>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</si>
  <si>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</si>
  <si>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</si>
  <si>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</si>
  <si>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</si>
  <si>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</si>
  <si>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</si>
  <si>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</si>
  <si>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</si>
  <si>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</si>
  <si>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</si>
  <si>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</si>
  <si>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</si>
  <si>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</si>
  <si>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</si>
  <si>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</si>
  <si>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</si>
  <si>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</si>
  <si>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</si>
  <si>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</si>
  <si>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</si>
  <si>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</si>
  <si>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</si>
  <si>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</si>
  <si>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</si>
  <si>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</si>
  <si>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</si>
  <si>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</si>
  <si>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</si>
  <si>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</si>
  <si>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</si>
  <si>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</si>
  <si>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</si>
  <si>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</si>
  <si>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</si>
  <si>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</si>
  <si>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</si>
  <si>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</si>
  <si>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</si>
  <si>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</si>
  <si>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</si>
  <si>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</si>
  <si>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</si>
  <si>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</si>
  <si>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</si>
  <si>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</si>
  <si>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</si>
  <si>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</si>
  <si>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</si>
  <si>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</si>
  <si>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</si>
  <si>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</si>
  <si>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</si>
  <si>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</si>
  <si>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</si>
  <si>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</si>
  <si>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</si>
  <si>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</si>
  <si>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</si>
  <si>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</si>
  <si>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</si>
  <si>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</si>
  <si>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</si>
  <si>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</si>
  <si>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</si>
  <si>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</si>
  <si>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</si>
  <si>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</si>
  <si>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</si>
  <si>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</si>
  <si>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</si>
  <si>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</si>
  <si>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</si>
  <si>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</si>
  <si>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</si>
  <si>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</si>
  <si>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</si>
  <si>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</si>
  <si>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</si>
  <si>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</si>
  <si>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</si>
  <si>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</si>
  <si>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</si>
  <si>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</si>
  <si>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</si>
  <si>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</si>
  <si>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</si>
  <si>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</si>
  <si>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</si>
  <si>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</si>
  <si>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</si>
  <si>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</si>
  <si>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</si>
  <si>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</si>
  <si>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</si>
  <si>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</si>
  <si>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</si>
  <si>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</si>
  <si>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</si>
  <si>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</si>
  <si>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</si>
  <si>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</si>
  <si>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</si>
  <si>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</si>
  <si>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</si>
  <si>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</si>
  <si>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</si>
  <si>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</si>
  <si>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</si>
  <si>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</si>
  <si>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</si>
  <si>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</si>
  <si>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</si>
  <si>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</si>
  <si>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</si>
  <si>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</si>
  <si>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</si>
  <si>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</si>
  <si>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</si>
  <si>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</si>
  <si>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</si>
  <si>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</si>
  <si>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</si>
  <si>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</si>
  <si>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</si>
  <si>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</si>
  <si>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</si>
  <si>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</si>
  <si>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</si>
  <si>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</si>
  <si>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</si>
  <si>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</si>
  <si>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</si>
  <si>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</si>
  <si>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</si>
  <si>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</si>
  <si>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</si>
  <si>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</si>
  <si>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</si>
  <si>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</si>
  <si>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</si>
  <si>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</si>
  <si>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</si>
  <si>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</si>
  <si>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</si>
  <si>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</si>
  <si>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</si>
  <si>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</si>
  <si>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</si>
  <si>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</si>
  <si>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</si>
  <si>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</si>
  <si>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</si>
  <si>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</si>
  <si>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</si>
  <si>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</si>
  <si>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</si>
  <si>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</si>
  <si>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</si>
  <si>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</si>
  <si>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</si>
  <si>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</si>
  <si>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</si>
  <si>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</si>
  <si>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</si>
  <si>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</si>
  <si>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</si>
  <si>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</si>
  <si>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</si>
  <si>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</si>
  <si>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</si>
  <si>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</si>
  <si>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</si>
  <si>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</si>
  <si>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</si>
  <si>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</si>
  <si>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</si>
  <si>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</si>
  <si>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</si>
  <si>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</si>
  <si>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</si>
  <si>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</si>
  <si>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</si>
  <si>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</si>
  <si>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</si>
  <si>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</si>
  <si>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</si>
  <si>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</si>
  <si>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</si>
  <si>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</si>
  <si>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</si>
  <si>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</si>
  <si>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</si>
  <si>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</si>
  <si>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</si>
  <si>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</si>
  <si>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</si>
  <si>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</si>
  <si>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</si>
  <si>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</si>
  <si>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</si>
  <si>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</si>
  <si>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</si>
  <si>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</si>
  <si>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</si>
  <si>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</si>
  <si>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</si>
  <si>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</si>
  <si>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</si>
  <si>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</si>
  <si>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</si>
  <si>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</si>
  <si>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</si>
  <si>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</si>
  <si>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</si>
  <si>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</si>
  <si>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</si>
  <si>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</si>
  <si>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</si>
  <si>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</si>
  <si>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</si>
  <si>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</si>
  <si>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</si>
  <si>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</si>
  <si>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</si>
  <si>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</si>
  <si>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</si>
  <si>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</si>
  <si>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</si>
  <si>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</si>
  <si>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</si>
  <si>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</si>
  <si>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</si>
  <si>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</si>
  <si>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</si>
  <si>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</si>
  <si>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</si>
  <si>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</si>
  <si>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</si>
  <si>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</si>
  <si>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</si>
  <si>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</si>
  <si>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</si>
  <si>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</si>
  <si>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</si>
  <si>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</si>
  <si>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</si>
  <si>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</si>
  <si>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</si>
  <si>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</si>
  <si>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</si>
  <si>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</si>
  <si>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</si>
  <si>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</si>
  <si>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</si>
  <si>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</si>
  <si>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</si>
  <si>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</si>
  <si>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</si>
  <si>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</si>
  <si>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</si>
  <si>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</si>
  <si>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</si>
  <si>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</si>
  <si>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</si>
  <si>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</si>
  <si>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</si>
  <si>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</si>
  <si>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</si>
  <si>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</si>
  <si>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</si>
  <si>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</si>
  <si>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</si>
  <si>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</si>
  <si>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</si>
  <si>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</si>
  <si>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</si>
  <si>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</si>
  <si>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</si>
  <si>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</si>
  <si>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</si>
  <si>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</si>
  <si>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</si>
  <si>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</si>
  <si>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</si>
  <si>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</si>
  <si>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</si>
  <si>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</si>
  <si>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</si>
  <si>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</si>
  <si>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</si>
  <si>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</si>
  <si>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</si>
  <si>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</si>
  <si>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</si>
  <si>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</si>
  <si>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</si>
  <si>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</si>
  <si>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</si>
  <si>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</si>
  <si>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</si>
  <si>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</si>
  <si>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</si>
  <si>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</si>
  <si>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</si>
  <si>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</si>
  <si>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</si>
  <si>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</si>
  <si>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</si>
  <si>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</si>
  <si>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</si>
  <si>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</si>
  <si>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</si>
  <si>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</si>
  <si>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</si>
  <si>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</si>
  <si>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</si>
  <si>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</si>
  <si>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</si>
  <si>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</si>
  <si>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</si>
  <si>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</si>
  <si>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</si>
  <si>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</si>
  <si>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</si>
  <si>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</si>
  <si>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</si>
  <si>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</si>
  <si>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</si>
  <si>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</si>
  <si>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</si>
  <si>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</si>
  <si>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</si>
  <si>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</si>
  <si>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</si>
  <si>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</si>
  <si>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</si>
  <si>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</si>
  <si>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</si>
  <si>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</si>
  <si>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</si>
  <si>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</si>
  <si>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</si>
  <si>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</si>
  <si>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</si>
  <si>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</si>
  <si>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</si>
  <si>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</si>
  <si>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</si>
  <si>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</si>
  <si>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</si>
  <si>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</si>
  <si>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</si>
  <si>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</si>
  <si>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</si>
  <si>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</si>
  <si>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</si>
  <si>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</si>
  <si>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</si>
  <si>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</si>
  <si>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</si>
  <si>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</si>
  <si>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</si>
  <si>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</si>
  <si>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</si>
  <si>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</si>
  <si>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</si>
  <si>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</si>
  <si>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</si>
  <si>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</si>
  <si>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</si>
  <si>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</si>
  <si>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</si>
  <si>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</si>
  <si>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</si>
  <si>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</si>
  <si>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</si>
  <si>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</si>
  <si>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</si>
  <si>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</si>
  <si>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</si>
  <si>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</si>
  <si>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</si>
  <si>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</si>
  <si>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</si>
  <si>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</si>
  <si>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</si>
  <si>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</si>
  <si>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</si>
  <si>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</si>
  <si>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</si>
  <si>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</si>
  <si>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</si>
  <si>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</si>
  <si>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</si>
  <si>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</si>
  <si>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</si>
  <si>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</si>
  <si>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</si>
  <si>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</si>
  <si>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</si>
  <si>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</si>
  <si>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</si>
  <si>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</si>
  <si>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</si>
  <si>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</si>
  <si>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</si>
  <si>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</si>
  <si>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</si>
  <si>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</si>
  <si>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</si>
  <si>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</si>
  <si>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</si>
  <si>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</si>
  <si>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</si>
  <si>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</si>
  <si>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</si>
  <si>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</si>
  <si>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</si>
  <si>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</si>
  <si>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</si>
  <si>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</si>
  <si>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</si>
  <si>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</si>
  <si>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</si>
  <si>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</si>
  <si>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</si>
  <si>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</si>
  <si>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</si>
  <si>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</si>
  <si>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</si>
  <si>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</si>
  <si>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</si>
  <si>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</si>
  <si>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</si>
  <si>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</si>
  <si>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</si>
  <si>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</si>
  <si>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</si>
  <si>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</si>
  <si>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</si>
  <si>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</si>
  <si>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</si>
  <si>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</si>
  <si>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</si>
  <si>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</si>
  <si>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</si>
  <si>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</si>
  <si>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</si>
  <si>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</si>
  <si>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</si>
  <si>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</si>
  <si>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</si>
  <si>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</si>
  <si>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</si>
  <si>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</si>
  <si>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</si>
  <si>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</si>
  <si>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</si>
  <si>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</si>
  <si>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</si>
  <si>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</si>
  <si>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</si>
  <si>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</si>
  <si>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</si>
  <si>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</si>
  <si>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</si>
  <si>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</si>
  <si>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</si>
  <si>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</si>
  <si>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</si>
  <si>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</si>
  <si>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</si>
  <si>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</si>
  <si>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</si>
  <si>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</si>
  <si>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</si>
  <si>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</si>
  <si>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</si>
  <si>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</si>
  <si>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</si>
  <si>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</si>
  <si>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</si>
  <si>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</si>
  <si>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</si>
  <si>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</si>
  <si>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</si>
  <si>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</si>
  <si>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</si>
  <si>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</si>
  <si>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</si>
  <si>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</si>
  <si>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</si>
  <si>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</si>
  <si>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</si>
  <si>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</si>
  <si>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</si>
  <si>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</si>
  <si>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</si>
  <si>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</si>
  <si>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</si>
  <si>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</si>
  <si>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</si>
  <si>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</si>
  <si>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</si>
  <si>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</si>
  <si>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</si>
  <si>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</si>
  <si>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</si>
  <si>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</si>
  <si>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</si>
  <si>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</si>
  <si>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</si>
  <si>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</si>
  <si>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</si>
  <si>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</si>
  <si>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</si>
  <si>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</si>
  <si>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</si>
  <si>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</si>
  <si>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</si>
  <si>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</si>
  <si>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</si>
  <si>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</si>
  <si>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</si>
  <si>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</si>
  <si>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</si>
  <si>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</si>
  <si>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</si>
  <si>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</si>
  <si>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</si>
  <si>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</si>
  <si>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</si>
  <si>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</si>
  <si>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</si>
  <si>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</si>
  <si>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</si>
  <si>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</si>
  <si>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</si>
  <si>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</si>
  <si>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</si>
  <si>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</si>
  <si>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</si>
  <si>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</si>
  <si>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</si>
  <si>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</si>
  <si>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</si>
  <si>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</si>
  <si>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</si>
  <si>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</si>
  <si>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</si>
  <si>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</si>
  <si>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</si>
  <si>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</si>
  <si>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</si>
  <si>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</si>
  <si>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</si>
  <si>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</si>
  <si>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</si>
  <si>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</si>
  <si>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</si>
  <si>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</si>
  <si>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</si>
  <si>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</si>
  <si>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</si>
  <si>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</si>
  <si>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</si>
  <si>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</si>
  <si>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</si>
  <si>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</si>
  <si>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</si>
  <si>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</si>
  <si>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</si>
  <si>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</si>
  <si>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</si>
  <si>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</si>
  <si>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</si>
  <si>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</si>
  <si>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</si>
  <si>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</si>
  <si>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</si>
  <si>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</si>
  <si>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</si>
  <si>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</si>
  <si>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</si>
  <si>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</si>
  <si>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</si>
  <si>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</si>
  <si>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</si>
  <si>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</si>
  <si>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</si>
  <si>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</si>
  <si>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</si>
  <si>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</si>
  <si>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</si>
  <si>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</si>
  <si>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</si>
  <si>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</si>
  <si>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</si>
  <si>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</si>
  <si>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</si>
  <si>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</si>
  <si>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</si>
  <si>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</si>
  <si>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</si>
  <si>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</si>
  <si>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</si>
  <si>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</si>
  <si>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</si>
  <si>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</si>
  <si>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</si>
  <si>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</si>
  <si>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</si>
  <si>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</si>
  <si>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</si>
  <si>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</si>
  <si>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</si>
  <si>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</si>
  <si>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</si>
  <si>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</si>
  <si>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</si>
  <si>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</si>
  <si>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</si>
  <si>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</si>
  <si>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</si>
  <si>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</si>
  <si>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</si>
  <si>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</si>
  <si>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</si>
  <si>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</si>
  <si>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</si>
  <si>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</si>
  <si>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</si>
  <si>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</si>
  <si>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</si>
  <si>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</si>
  <si>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</si>
  <si>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</si>
  <si>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</si>
  <si>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</si>
  <si>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</si>
  <si>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</si>
  <si>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</si>
  <si>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</si>
  <si>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</si>
  <si>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</si>
  <si>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</si>
  <si>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</si>
  <si>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</si>
  <si>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</si>
  <si>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</si>
  <si>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</si>
  <si>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</si>
  <si>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</si>
  <si>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</si>
  <si>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</si>
  <si>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</si>
  <si>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</si>
  <si>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</si>
  <si>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</si>
  <si>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</si>
  <si>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</si>
  <si>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</si>
  <si>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</si>
  <si>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</si>
  <si>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</si>
  <si>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</si>
  <si>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</si>
  <si>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</si>
  <si>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</si>
  <si>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</si>
  <si>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</si>
  <si>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</si>
  <si>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</si>
  <si>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</si>
  <si>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</si>
  <si>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</si>
  <si>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</si>
  <si>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</si>
  <si>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</si>
  <si>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</si>
  <si>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</si>
  <si>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</si>
  <si>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</si>
  <si>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</si>
  <si>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</si>
  <si>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</si>
  <si>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</si>
  <si>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</si>
  <si>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</si>
  <si>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</si>
  <si>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</si>
  <si>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</si>
  <si>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</si>
  <si>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</si>
  <si>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</si>
  <si>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</si>
  <si>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</si>
  <si>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</si>
  <si>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</si>
  <si>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</si>
  <si>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</si>
  <si>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</si>
  <si>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</si>
  <si>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</si>
  <si>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</si>
  <si>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</si>
  <si>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</si>
  <si>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</si>
  <si>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</si>
  <si>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</si>
  <si>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</si>
  <si>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</si>
  <si>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</si>
  <si>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</si>
  <si>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</si>
  <si>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</si>
  <si>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</si>
  <si>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</si>
  <si>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</si>
  <si>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</si>
  <si>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</si>
  <si>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</si>
  <si>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</si>
  <si>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</si>
  <si>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</si>
  <si>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</si>
  <si>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</si>
  <si>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</si>
  <si>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</si>
  <si>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</si>
  <si>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</si>
  <si>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</si>
  <si>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</si>
  <si>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</si>
  <si>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</si>
  <si>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</si>
  <si>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</si>
  <si>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</si>
  <si>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</si>
  <si>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</si>
  <si>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</si>
  <si>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</si>
  <si>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</si>
  <si>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</si>
  <si>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</si>
  <si>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</si>
  <si>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</si>
  <si>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</si>
  <si>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</si>
  <si>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</si>
  <si>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</si>
  <si>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</si>
  <si>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</si>
  <si>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</si>
  <si>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</si>
  <si>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</si>
  <si>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</si>
  <si>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</si>
  <si>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</si>
  <si>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</si>
  <si>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</si>
  <si>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</si>
  <si>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</si>
  <si>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</si>
  <si>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</si>
  <si>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</si>
  <si>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</si>
  <si>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</si>
  <si>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</si>
  <si>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</si>
  <si>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</si>
  <si>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</si>
  <si>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</si>
  <si>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</si>
  <si>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</si>
  <si>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</si>
  <si>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</si>
  <si>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</si>
  <si>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</si>
  <si>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</si>
  <si>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</si>
  <si>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</si>
  <si>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</si>
  <si>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</si>
  <si>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</si>
  <si>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</si>
  <si>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</si>
  <si>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</si>
  <si>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</si>
  <si>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</si>
  <si>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</si>
  <si>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</si>
  <si>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</si>
  <si>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</si>
  <si>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</si>
  <si>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</si>
  <si>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</si>
  <si>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</si>
  <si>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</si>
  <si>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</si>
  <si>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</si>
  <si>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</si>
  <si>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</si>
  <si>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</si>
  <si>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</si>
  <si>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</si>
  <si>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</si>
  <si>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</si>
  <si>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</si>
  <si>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</si>
  <si>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</si>
  <si>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</si>
  <si>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</si>
  <si>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</si>
  <si>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</si>
  <si>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</si>
  <si>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</si>
  <si>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</si>
  <si>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</si>
  <si>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</si>
  <si>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</si>
  <si>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</si>
  <si>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</si>
  <si>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</si>
  <si>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</si>
  <si>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</si>
  <si>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</si>
  <si>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</si>
  <si>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</si>
  <si>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</si>
  <si>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</si>
  <si>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</si>
  <si>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</si>
  <si>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</si>
  <si>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</si>
  <si>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</si>
  <si>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</si>
  <si>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</si>
  <si>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</si>
  <si>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</si>
  <si>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</si>
  <si>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</si>
  <si>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</si>
  <si>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</si>
  <si>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</si>
  <si>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</si>
  <si>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</si>
  <si>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</si>
  <si>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</si>
  <si>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</si>
  <si>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</si>
  <si>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</si>
  <si>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</si>
  <si>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</si>
  <si>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</si>
  <si>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</si>
  <si>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</si>
  <si>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</si>
  <si>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</si>
  <si>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</si>
  <si>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</si>
  <si>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</si>
  <si>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</si>
  <si>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</si>
  <si>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</si>
  <si>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</si>
  <si>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</si>
  <si>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</si>
  <si>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</si>
  <si>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</si>
  <si>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</si>
  <si>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</si>
  <si>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</si>
  <si>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</si>
  <si>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</si>
  <si>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</si>
  <si>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</si>
  <si>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</si>
  <si>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</si>
  <si>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</si>
  <si>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</si>
  <si>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</si>
  <si>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</si>
  <si>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</si>
  <si>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</si>
  <si>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</si>
  <si>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</si>
  <si>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</si>
  <si>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</si>
  <si>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</si>
  <si>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</si>
  <si>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</si>
  <si>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</si>
  <si>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</si>
  <si>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</si>
  <si>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</si>
  <si>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</si>
  <si>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</si>
  <si>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</si>
  <si>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</si>
  <si>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</si>
  <si>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</si>
  <si>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</si>
  <si>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</si>
  <si>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</si>
  <si>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</si>
  <si>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</si>
  <si>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</si>
  <si>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</si>
  <si>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</si>
  <si>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</si>
  <si>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</si>
  <si>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</si>
  <si>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</si>
  <si>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</si>
  <si>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</si>
  <si>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</si>
  <si>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</si>
  <si>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</si>
  <si>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</si>
  <si>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</si>
  <si>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</si>
  <si>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</si>
  <si>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</si>
  <si>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</si>
  <si>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</si>
  <si>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</si>
  <si>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</si>
  <si>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</si>
  <si>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</si>
  <si>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</si>
  <si>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</si>
  <si>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</si>
  <si>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</si>
  <si>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</si>
  <si>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</si>
  <si>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</si>
  <si>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</si>
  <si>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</si>
  <si>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</si>
  <si>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</si>
  <si>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</si>
  <si>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</si>
  <si>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</si>
  <si>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</si>
  <si>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</si>
  <si>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</si>
  <si>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</si>
  <si>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</si>
  <si>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</si>
  <si>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</si>
  <si>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</si>
  <si>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</si>
  <si>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</si>
  <si>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</si>
  <si>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</si>
  <si>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</si>
  <si>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</si>
  <si>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</si>
  <si>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</si>
  <si>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</si>
  <si>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</si>
  <si>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</si>
  <si>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</si>
  <si>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</si>
  <si>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</si>
  <si>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</si>
  <si>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</si>
  <si>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</si>
  <si>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</si>
  <si>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</si>
  <si>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</si>
  <si>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</si>
  <si>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</si>
  <si>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</si>
  <si>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</si>
  <si>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</si>
  <si>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</si>
  <si>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</si>
  <si>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</si>
  <si>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</si>
  <si>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</si>
  <si>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</si>
  <si>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</si>
  <si>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</si>
  <si>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</si>
  <si>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</si>
  <si>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</si>
  <si>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</si>
  <si>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</si>
  <si>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</si>
  <si>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</si>
  <si>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</si>
  <si>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</si>
  <si>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</si>
  <si>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</si>
  <si>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</si>
  <si>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</si>
  <si>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</si>
  <si>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</si>
  <si>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</si>
  <si>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</si>
  <si>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</si>
  <si>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</si>
  <si>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</si>
  <si>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</si>
  <si>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</si>
  <si>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</si>
  <si>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</si>
  <si>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</si>
  <si>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</si>
  <si>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</si>
  <si>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</si>
  <si>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</si>
  <si>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</si>
  <si>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</si>
  <si>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</si>
  <si>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</si>
  <si>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</si>
  <si>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</si>
  <si>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</si>
  <si>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</si>
  <si>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</si>
  <si>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</si>
  <si>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</si>
  <si>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</si>
  <si>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</si>
  <si>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</si>
  <si>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</si>
  <si>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</si>
  <si>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</si>
  <si>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</si>
  <si>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</si>
  <si>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</si>
  <si>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</si>
  <si>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</si>
  <si>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</si>
  <si>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</si>
  <si>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</si>
  <si>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</si>
  <si>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</si>
  <si>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</si>
  <si>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</si>
  <si>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</si>
  <si>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</si>
  <si>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</si>
  <si>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</si>
  <si>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</si>
  <si>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</si>
  <si>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</si>
  <si>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</si>
  <si>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</si>
  <si>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</si>
  <si>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</si>
  <si>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</si>
  <si>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</si>
  <si>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</si>
  <si>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</si>
  <si>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</si>
  <si>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</si>
  <si>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</si>
  <si>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</si>
  <si>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</si>
  <si>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</si>
  <si>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</si>
  <si>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</si>
  <si>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</si>
  <si>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</si>
  <si>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</si>
  <si>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</si>
  <si>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</si>
  <si>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</si>
  <si>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</si>
  <si>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</si>
  <si>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</si>
  <si>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</si>
  <si>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</si>
  <si>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</si>
  <si>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</si>
  <si>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</si>
  <si>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</si>
  <si>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</si>
  <si>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</si>
  <si>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</si>
  <si>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</si>
  <si>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</si>
  <si>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</si>
  <si>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</si>
  <si>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</si>
  <si>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</si>
  <si>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</si>
  <si>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</si>
  <si>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</si>
  <si>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</si>
  <si>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</si>
  <si>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</si>
  <si>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</si>
  <si>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</si>
  <si>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</si>
  <si>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</si>
  <si>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</si>
  <si>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</si>
  <si>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</si>
  <si>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</si>
  <si>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</si>
  <si>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</si>
  <si>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</si>
  <si>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</si>
  <si>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</si>
  <si>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</si>
  <si>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</si>
  <si>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</si>
  <si>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</si>
  <si>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</si>
  <si>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</si>
  <si>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</si>
  <si>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</si>
  <si>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</si>
  <si>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</si>
  <si>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</si>
  <si>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</si>
  <si>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</si>
  <si>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</si>
  <si>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</si>
  <si>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</si>
  <si>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</si>
  <si>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</si>
  <si>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</si>
  <si>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</si>
  <si>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</si>
  <si>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</si>
  <si>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</si>
  <si>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</si>
  <si>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</si>
  <si>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</si>
  <si>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</si>
  <si>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</si>
  <si>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</si>
  <si>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</si>
  <si>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</si>
  <si>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</si>
  <si>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</si>
  <si>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</si>
  <si>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</si>
  <si>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</si>
  <si>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</si>
  <si>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</si>
  <si>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</si>
  <si>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</si>
  <si>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</si>
  <si>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</si>
  <si>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</si>
  <si>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</si>
  <si>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</si>
  <si>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</si>
  <si>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</si>
  <si>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</si>
  <si>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</si>
  <si>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</si>
  <si>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</si>
  <si>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</si>
  <si>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</si>
  <si>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</si>
  <si>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</si>
  <si>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</si>
  <si>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</si>
  <si>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</si>
  <si>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</si>
  <si>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</si>
  <si>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</si>
  <si>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</si>
  <si>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</si>
  <si>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</si>
  <si>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</si>
  <si>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</si>
  <si>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</si>
  <si>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</si>
  <si>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</si>
  <si>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</si>
  <si>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</si>
  <si>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</si>
  <si>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</si>
  <si>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</si>
  <si>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</si>
  <si>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</si>
  <si>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</si>
  <si>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</si>
  <si>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</si>
  <si>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</si>
  <si>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</si>
  <si>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</si>
  <si>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</si>
  <si>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</si>
  <si>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</si>
  <si>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</si>
  <si>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</si>
  <si>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</si>
  <si>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</si>
  <si>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</si>
  <si>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</si>
  <si>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</si>
  <si>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</si>
  <si>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</si>
  <si>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</si>
  <si>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</si>
  <si>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</si>
  <si>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</si>
  <si>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</si>
  <si>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</si>
  <si>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</si>
  <si>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</si>
  <si>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</si>
  <si>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</si>
  <si>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</si>
  <si>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</si>
  <si>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</si>
  <si>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</si>
  <si>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</si>
  <si>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</si>
  <si>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</si>
  <si>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</si>
  <si>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</si>
  <si>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</si>
  <si>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</si>
  <si>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</si>
  <si>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</si>
  <si>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</si>
  <si>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</si>
  <si>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</si>
  <si>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</si>
  <si>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</si>
  <si>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</si>
  <si>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</si>
  <si>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</si>
  <si>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</si>
  <si>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</si>
  <si>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</si>
  <si>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</si>
  <si>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</si>
  <si>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</si>
  <si>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</si>
  <si>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</si>
  <si>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</si>
  <si>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</si>
  <si>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</si>
  <si>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</si>
  <si>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</si>
  <si>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</si>
  <si>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</si>
  <si>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</si>
  <si>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</si>
  <si>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</si>
  <si>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</si>
  <si>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</si>
  <si>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</si>
  <si>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</si>
  <si>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</si>
  <si>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</si>
  <si>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</si>
  <si>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</si>
  <si>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</si>
  <si>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</si>
  <si>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</si>
  <si>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</si>
  <si>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</si>
  <si>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</si>
  <si>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</si>
  <si>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</si>
  <si>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</si>
  <si>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</si>
  <si>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</si>
  <si>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</si>
  <si>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</si>
  <si>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</si>
  <si>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</si>
  <si>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</si>
  <si>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</si>
  <si>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</si>
  <si>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</si>
  <si>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</si>
  <si>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</si>
  <si>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</si>
  <si>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</si>
  <si>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</si>
  <si>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</si>
  <si>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</si>
  <si>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</si>
  <si>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</si>
  <si>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</si>
  <si>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</si>
  <si>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</si>
  <si>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</si>
  <si>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</si>
  <si>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</si>
  <si>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</si>
  <si>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</si>
  <si>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</si>
  <si>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</si>
  <si>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</si>
  <si>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</si>
  <si>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</si>
  <si>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</si>
  <si>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</si>
  <si>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</si>
  <si>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</si>
  <si>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</si>
  <si>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</si>
  <si>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</si>
  <si>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</si>
  <si>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</si>
  <si>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</si>
  <si>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</si>
  <si>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</si>
  <si>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</si>
  <si>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</si>
  <si>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</si>
  <si>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</si>
  <si>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</si>
  <si>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</si>
  <si>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</si>
  <si>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</si>
  <si>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</si>
  <si>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</si>
  <si>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</si>
  <si>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</si>
  <si>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</si>
  <si>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</si>
  <si>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</si>
  <si>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</si>
  <si>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</si>
  <si>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</si>
  <si>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</si>
  <si>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</si>
  <si>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</si>
  <si>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</si>
  <si>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</si>
  <si>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</si>
  <si>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</si>
  <si>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</si>
  <si>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</si>
  <si>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</si>
  <si>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</si>
  <si>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</si>
  <si>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</si>
  <si>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</si>
  <si>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</si>
  <si>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</si>
  <si>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</si>
  <si>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</si>
  <si>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</si>
  <si>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</si>
  <si>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</si>
  <si>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</si>
  <si>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</si>
  <si>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</si>
  <si>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</si>
  <si>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</si>
  <si>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</si>
  <si>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</si>
  <si>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</si>
  <si>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</si>
  <si>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</si>
  <si>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</si>
  <si>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</si>
  <si>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</si>
  <si>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</si>
  <si>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</si>
  <si>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</si>
  <si>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</si>
  <si>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</si>
  <si>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</si>
  <si>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</si>
  <si>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</si>
  <si>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</si>
  <si>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</si>
  <si>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</si>
  <si>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</si>
  <si>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</si>
  <si>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</si>
  <si>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</si>
  <si>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</si>
  <si>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</si>
  <si>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</si>
  <si>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</si>
  <si>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</si>
  <si>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</si>
  <si>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</si>
  <si>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</si>
  <si>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</si>
  <si>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</si>
  <si>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</si>
  <si>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</si>
  <si>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</si>
  <si>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</si>
  <si>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</si>
  <si>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</si>
  <si>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</si>
  <si>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</si>
  <si>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</si>
  <si>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</si>
  <si>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</si>
  <si>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</si>
  <si>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</si>
  <si>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</si>
  <si>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</si>
  <si>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</si>
  <si>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</si>
  <si>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</si>
  <si>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</si>
  <si>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</si>
  <si>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</si>
  <si>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</si>
  <si>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</si>
  <si>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</si>
  <si>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</si>
  <si>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</si>
  <si>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</si>
  <si>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</si>
  <si>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</si>
  <si>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</si>
  <si>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</si>
  <si>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</si>
  <si>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</si>
  <si>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</si>
  <si>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</si>
  <si>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</si>
  <si>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</si>
  <si>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</si>
  <si>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</si>
  <si>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</si>
  <si>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</si>
  <si>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</si>
  <si>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</si>
  <si>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</si>
  <si>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</si>
  <si>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</si>
  <si>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</si>
  <si>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</si>
  <si>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</si>
  <si>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</si>
  <si>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</si>
  <si>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</si>
  <si>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</si>
  <si>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</si>
  <si>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</si>
  <si>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</si>
  <si>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</si>
  <si>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</si>
  <si>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</si>
  <si>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</si>
  <si>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</si>
  <si>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</si>
  <si>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</si>
  <si>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</si>
  <si>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</si>
  <si>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</si>
  <si>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</si>
  <si>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</si>
  <si>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</si>
  <si>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</si>
  <si>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</si>
  <si>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</si>
  <si>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</si>
  <si>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</si>
  <si>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</si>
  <si>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</si>
  <si>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</si>
  <si>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</si>
  <si>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</si>
  <si>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</si>
  <si>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</si>
  <si>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</si>
  <si>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</si>
  <si>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</si>
  <si>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</si>
  <si>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</si>
  <si>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</si>
  <si>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</si>
  <si>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</si>
  <si>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</si>
  <si>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</si>
  <si>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</si>
  <si>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</si>
  <si>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</si>
  <si>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</si>
  <si>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</si>
  <si>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</si>
  <si>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</si>
  <si>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</si>
  <si>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</si>
  <si>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</si>
  <si>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</si>
  <si>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</si>
  <si>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</si>
  <si>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</si>
  <si>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</si>
  <si>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</si>
  <si>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</si>
  <si>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</si>
  <si>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</si>
  <si>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</si>
  <si>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</si>
  <si>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</si>
  <si>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</si>
  <si>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</si>
  <si>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</si>
  <si>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</si>
  <si>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</si>
  <si>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</si>
  <si>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</si>
  <si>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</si>
  <si>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</si>
  <si>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</si>
  <si>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</si>
  <si>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</si>
  <si>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</si>
  <si>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</si>
  <si>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</si>
  <si>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</si>
  <si>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</si>
  <si>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</si>
  <si>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</si>
  <si>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</si>
  <si>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</si>
  <si>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</si>
  <si>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</si>
  <si>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</si>
  <si>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</si>
  <si>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</si>
  <si>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</si>
  <si>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</si>
  <si>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</si>
  <si>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</si>
  <si>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</si>
  <si>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</si>
  <si>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</si>
  <si>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</si>
  <si>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</si>
  <si>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</si>
  <si>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</si>
  <si>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</si>
  <si>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</si>
  <si>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</si>
  <si>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</si>
  <si>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</si>
  <si>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</si>
  <si>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</si>
  <si>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</si>
  <si>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</si>
  <si>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</si>
  <si>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</si>
  <si>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</si>
  <si>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</si>
  <si>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</si>
  <si>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</si>
  <si>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</si>
  <si>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</si>
  <si>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</si>
  <si>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</si>
  <si>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</si>
  <si>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</si>
  <si>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</si>
  <si>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</si>
  <si>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</si>
  <si>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</si>
  <si>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</si>
  <si>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</si>
  <si>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</si>
  <si>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</si>
  <si>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</si>
  <si>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</si>
  <si>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</si>
  <si>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</si>
  <si>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</si>
  <si>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</si>
  <si>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</si>
  <si>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</si>
  <si>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</si>
  <si>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</si>
  <si>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</si>
  <si>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</si>
  <si>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</si>
  <si>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</si>
  <si>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</si>
  <si>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</si>
  <si>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</si>
  <si>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</si>
  <si>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</si>
  <si>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</si>
  <si>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</si>
  <si>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</si>
  <si>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</si>
  <si>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</si>
  <si>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</si>
  <si>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</si>
  <si>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</si>
  <si>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</si>
  <si>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</si>
  <si>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</si>
  <si>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</si>
  <si>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</si>
  <si>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</si>
  <si>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</si>
  <si>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</si>
  <si>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</si>
  <si>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</si>
  <si>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</si>
  <si>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</si>
  <si>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</si>
  <si>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</si>
  <si>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</si>
  <si>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</si>
  <si>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</si>
  <si>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</si>
  <si>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</si>
  <si>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</si>
  <si>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</si>
  <si>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</si>
  <si>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</si>
  <si>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</si>
  <si>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</si>
  <si>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</si>
  <si>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</si>
  <si>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</si>
  <si>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</si>
  <si>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</si>
  <si>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</si>
  <si>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</si>
  <si>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</si>
  <si>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</si>
  <si>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</si>
  <si>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</si>
  <si>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</si>
  <si>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</si>
  <si>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</si>
  <si>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</si>
  <si>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</si>
  <si>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</si>
  <si>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</si>
  <si>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</si>
  <si>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</si>
  <si>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</si>
  <si>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</si>
  <si>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</si>
  <si>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</si>
  <si>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</si>
  <si>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</si>
  <si>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</si>
  <si>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</si>
  <si>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</si>
  <si>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</si>
  <si>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</si>
  <si>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</si>
  <si>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</si>
  <si>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</si>
  <si>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</si>
  <si>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</si>
  <si>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</si>
  <si>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</si>
  <si>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</si>
  <si>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</si>
  <si>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</si>
  <si>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</si>
  <si>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</si>
  <si>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</si>
  <si>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</si>
  <si>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</si>
  <si>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</si>
  <si>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</si>
  <si>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</si>
  <si>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</si>
  <si>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</si>
  <si>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</si>
  <si>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</si>
  <si>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</si>
  <si>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</si>
  <si>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</si>
  <si>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</si>
  <si>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</si>
  <si>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</si>
  <si>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</si>
  <si>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</si>
  <si>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</si>
  <si>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</si>
  <si>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</si>
  <si>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</si>
  <si>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</si>
  <si>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</si>
  <si>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</si>
  <si>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</si>
  <si>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</si>
  <si>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</si>
  <si>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</si>
  <si>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</si>
  <si>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</si>
  <si>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</si>
  <si>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</si>
  <si>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</si>
  <si>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</si>
  <si>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</si>
  <si>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</si>
  <si>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</si>
  <si>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</si>
  <si>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</si>
  <si>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</si>
  <si>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</si>
  <si>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</si>
  <si>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</si>
  <si>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</si>
  <si>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</si>
  <si>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</si>
  <si>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</si>
  <si>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</si>
  <si>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</si>
  <si>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</si>
  <si>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</si>
  <si>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</si>
  <si>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</si>
  <si>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</si>
  <si>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</si>
  <si>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</si>
  <si>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</si>
  <si>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</si>
  <si>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</si>
  <si>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</si>
  <si>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</si>
  <si>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</si>
  <si>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</si>
  <si>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</si>
  <si>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</si>
  <si>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</si>
  <si>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</si>
  <si>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</si>
  <si>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</si>
  <si>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</si>
  <si>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</si>
  <si>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</si>
  <si>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</si>
  <si>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</si>
  <si>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</si>
  <si>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</si>
  <si>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</si>
  <si>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</si>
  <si>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</si>
  <si>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</si>
  <si>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</si>
  <si>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</si>
  <si>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</si>
  <si>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</si>
  <si>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</si>
  <si>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</si>
  <si>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</si>
  <si>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</si>
  <si>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</si>
  <si>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</si>
  <si>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</si>
  <si>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</si>
  <si>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</si>
  <si>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</si>
  <si>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</si>
  <si>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</si>
  <si>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</si>
  <si>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</si>
  <si>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</si>
  <si>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</si>
  <si>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</si>
  <si>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</si>
  <si>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</si>
  <si>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</si>
  <si>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</si>
  <si>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</si>
  <si>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</si>
  <si>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</si>
  <si>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</si>
  <si>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</si>
  <si>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</si>
  <si>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</si>
  <si>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</si>
  <si>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</si>
  <si>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</si>
  <si>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</si>
  <si>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</si>
  <si>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</si>
  <si>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</si>
  <si>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</si>
  <si>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</si>
  <si>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</si>
  <si>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</si>
  <si>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</si>
  <si>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</si>
  <si>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</si>
  <si>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</si>
  <si>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</si>
  <si>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</si>
  <si>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</si>
  <si>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</si>
  <si>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</si>
  <si>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</si>
  <si>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</si>
  <si>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</si>
  <si>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</si>
  <si>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</si>
  <si>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</si>
  <si>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</si>
  <si>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</si>
  <si>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</si>
  <si>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</si>
  <si>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</si>
  <si>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</si>
  <si>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</si>
  <si>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</si>
  <si>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</si>
  <si>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</si>
  <si>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</si>
  <si>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</si>
  <si>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</si>
  <si>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</si>
  <si>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</si>
  <si>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</si>
  <si>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</si>
  <si>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</si>
  <si>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</si>
  <si>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</si>
  <si>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</si>
  <si>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</si>
  <si>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</si>
  <si>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</si>
  <si>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</si>
  <si>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</si>
  <si>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</si>
  <si>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</si>
  <si>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</si>
  <si>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</si>
  <si>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</si>
  <si>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</si>
  <si>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</si>
  <si>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</si>
  <si>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</si>
  <si>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</si>
  <si>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</si>
  <si>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</si>
  <si>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</si>
  <si>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</si>
  <si>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</si>
  <si>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</si>
  <si>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</si>
  <si>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</si>
  <si>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</si>
  <si>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</si>
  <si>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</si>
  <si>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</si>
  <si>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</si>
  <si>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</si>
  <si>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</si>
  <si>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</si>
  <si>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</si>
  <si>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</si>
  <si>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</si>
  <si>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</si>
  <si>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</si>
  <si>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</si>
  <si>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</si>
  <si>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</si>
  <si>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</si>
  <si>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</si>
  <si>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</si>
  <si>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</si>
  <si>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</si>
  <si>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</si>
  <si>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</si>
  <si>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</si>
  <si>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</si>
  <si>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</si>
  <si>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</si>
  <si>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</si>
  <si>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</si>
  <si>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</si>
  <si>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</si>
  <si>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</si>
  <si>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</si>
  <si>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</si>
  <si>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</si>
  <si>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</si>
  <si>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</si>
  <si>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</si>
  <si>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</si>
  <si>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</si>
  <si>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</si>
  <si>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</si>
  <si>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</si>
  <si>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</si>
  <si>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</si>
  <si>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</si>
  <si>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</si>
  <si>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</si>
  <si>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</si>
  <si>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</si>
  <si>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</si>
  <si>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</si>
  <si>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</si>
  <si>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</si>
  <si>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</si>
  <si>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</si>
  <si>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</si>
  <si>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</si>
  <si>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</si>
  <si>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</si>
  <si>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</si>
  <si>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</si>
  <si>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</si>
  <si>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</si>
  <si>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</si>
  <si>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</si>
  <si>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</si>
  <si>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</si>
  <si>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</si>
  <si>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</si>
  <si>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</si>
  <si>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</si>
  <si>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</si>
  <si>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</si>
  <si>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</si>
  <si>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</si>
  <si>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</si>
  <si>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</si>
  <si>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</si>
  <si>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</si>
  <si>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</si>
  <si>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</si>
  <si>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</si>
  <si>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</si>
  <si>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</si>
  <si>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</si>
  <si>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</si>
  <si>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</si>
  <si>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</si>
  <si>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</si>
  <si>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</si>
  <si>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</si>
  <si>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</si>
  <si>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</si>
  <si>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</si>
  <si>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</si>
  <si>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</si>
  <si>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</si>
  <si>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</si>
  <si>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</si>
  <si>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</si>
  <si>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</si>
  <si>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</si>
  <si>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</si>
  <si>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</si>
  <si>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</si>
  <si>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</si>
  <si>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</si>
  <si>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</si>
  <si>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</si>
  <si>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</si>
  <si>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</si>
  <si>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</si>
  <si>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</si>
  <si>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</si>
  <si>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</si>
  <si>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</si>
  <si>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</si>
  <si>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</si>
  <si>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</si>
  <si>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</si>
  <si>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</si>
  <si>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</si>
  <si>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</si>
  <si>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</si>
  <si>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</si>
  <si>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</si>
  <si>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</si>
  <si>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</si>
  <si>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</si>
  <si>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</si>
  <si>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</si>
  <si>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</si>
  <si>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</si>
  <si>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</si>
  <si>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</si>
  <si>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</si>
  <si>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</si>
  <si>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</si>
  <si>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</si>
  <si>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</si>
  <si>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</si>
  <si>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</si>
  <si>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</si>
  <si>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</si>
  <si>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</si>
  <si>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</si>
  <si>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</si>
  <si>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</si>
  <si>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</si>
  <si>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</si>
  <si>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</si>
  <si>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</si>
  <si>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</si>
  <si>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</si>
  <si>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</si>
  <si>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</si>
  <si>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</si>
  <si>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</si>
  <si>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</si>
  <si>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</si>
  <si>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</si>
  <si>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</si>
  <si>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</si>
  <si>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</si>
  <si>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</si>
  <si>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</si>
  <si>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</si>
  <si>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</si>
  <si>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</si>
  <si>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</si>
  <si>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</si>
  <si>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</si>
  <si>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</si>
  <si>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</si>
  <si>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</si>
  <si>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</si>
  <si>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</si>
  <si>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</si>
  <si>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</si>
  <si>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</si>
  <si>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</si>
  <si>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</si>
  <si>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</si>
  <si>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</si>
  <si>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</si>
  <si>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</si>
  <si>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</si>
  <si>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</si>
  <si>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</si>
  <si>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</si>
  <si>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</si>
  <si>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</si>
  <si>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</si>
  <si>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</si>
  <si>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</si>
  <si>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</si>
  <si>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</si>
  <si>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</si>
  <si>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</si>
  <si>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</si>
  <si>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</si>
  <si>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</si>
  <si>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</si>
  <si>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</si>
  <si>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</si>
  <si>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</si>
  <si>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</si>
  <si>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</si>
  <si>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</si>
  <si>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</si>
  <si>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</si>
  <si>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</si>
  <si>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</si>
  <si>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</si>
  <si>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</si>
  <si>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</si>
  <si>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</si>
  <si>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</si>
  <si>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</si>
  <si>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</si>
  <si>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</si>
  <si>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</si>
  <si>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</si>
  <si>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</si>
  <si>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</si>
  <si>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</si>
  <si>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</si>
  <si>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</si>
  <si>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</si>
  <si>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</si>
  <si>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</si>
  <si>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</si>
  <si>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</si>
  <si>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</si>
  <si>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</si>
  <si>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</si>
  <si>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</si>
  <si>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</si>
  <si>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</si>
  <si>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</si>
  <si>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</si>
  <si>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</si>
  <si>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</si>
  <si>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</si>
  <si>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</si>
  <si>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</si>
  <si>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</si>
  <si>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</si>
  <si>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</si>
  <si>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</si>
  <si>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</si>
  <si>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</si>
  <si>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</si>
  <si>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</si>
  <si>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</si>
  <si>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</si>
  <si>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</si>
  <si>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</si>
  <si>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</si>
  <si>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</si>
  <si>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</si>
  <si>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</si>
  <si>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</si>
  <si>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</si>
  <si>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</si>
  <si>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</si>
  <si>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</si>
  <si>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</si>
  <si>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</si>
  <si>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</si>
  <si>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</si>
  <si>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</si>
  <si>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</si>
  <si>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</si>
  <si>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</si>
  <si>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</si>
  <si>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</si>
  <si>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</si>
  <si>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</si>
  <si>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</si>
  <si>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</si>
  <si>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</si>
  <si>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</si>
  <si>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</si>
  <si>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</si>
  <si>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</si>
  <si>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</si>
  <si>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</si>
  <si>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</si>
  <si>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</si>
  <si>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</si>
  <si>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</si>
  <si>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</si>
  <si>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</si>
  <si>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</si>
  <si>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</si>
  <si>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</si>
  <si>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</si>
  <si>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</si>
  <si>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</si>
  <si>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</si>
  <si>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</si>
  <si>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</si>
  <si>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</si>
  <si>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</si>
  <si>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</si>
  <si>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</si>
  <si>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</si>
  <si>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</si>
  <si>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</si>
  <si>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</si>
  <si>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</si>
  <si>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</si>
  <si>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</si>
  <si>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</si>
  <si>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</si>
  <si>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</si>
  <si>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</si>
  <si>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</si>
  <si>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</si>
  <si>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</si>
  <si>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</si>
  <si>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</si>
  <si>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</si>
  <si>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</si>
  <si>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</si>
  <si>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</si>
  <si>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</si>
  <si>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</si>
  <si>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</si>
  <si>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</si>
  <si>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</si>
  <si>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</si>
  <si>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</si>
  <si>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</si>
  <si>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</si>
  <si>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</si>
  <si>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</si>
  <si>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</si>
  <si>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</si>
  <si>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</si>
  <si>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</si>
  <si>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</si>
  <si>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</si>
  <si>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</si>
  <si>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</si>
  <si>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</si>
  <si>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</si>
  <si>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</si>
  <si>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</si>
  <si>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</si>
  <si>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</si>
  <si>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</si>
  <si>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</si>
  <si>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</si>
  <si>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</si>
  <si>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</si>
  <si>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</si>
  <si>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</si>
  <si>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</si>
  <si>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</si>
  <si>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</si>
  <si>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</si>
  <si>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</si>
  <si>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</si>
  <si>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</si>
  <si>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</si>
  <si>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</si>
  <si>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</si>
  <si>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</si>
  <si>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</si>
  <si>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</si>
  <si>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</si>
  <si>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</si>
  <si>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</si>
  <si>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</si>
  <si>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</si>
  <si>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</si>
  <si>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</si>
  <si>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</si>
  <si>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</si>
  <si>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</si>
  <si>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</si>
  <si>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</si>
  <si>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</si>
  <si>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</si>
  <si>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</si>
  <si>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</si>
  <si>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</si>
  <si>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</si>
  <si>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</si>
  <si>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</si>
  <si>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</si>
  <si>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</si>
  <si>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</si>
  <si>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</si>
  <si>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</si>
  <si>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</si>
  <si>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</si>
  <si>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</si>
  <si>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</si>
  <si>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</si>
  <si>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</si>
  <si>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</si>
  <si>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</si>
  <si>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</si>
  <si>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</si>
  <si>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</si>
  <si>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</si>
  <si>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</si>
  <si>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</si>
  <si>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</si>
  <si>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</si>
  <si>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</si>
  <si>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</si>
  <si>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</si>
  <si>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</si>
  <si>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</si>
  <si>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</si>
  <si>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</si>
  <si>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</si>
  <si>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</si>
  <si>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</si>
  <si>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</si>
  <si>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</si>
  <si>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</si>
  <si>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</si>
  <si>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</si>
  <si>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</si>
  <si>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</si>
  <si>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</si>
  <si>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</si>
  <si>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</si>
  <si>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</si>
  <si>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</si>
  <si>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</si>
  <si>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</si>
  <si>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</si>
  <si>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</si>
  <si>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</si>
  <si>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</si>
  <si>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</si>
  <si>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</si>
  <si>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</si>
  <si>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</si>
  <si>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</si>
  <si>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</si>
  <si>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</si>
  <si>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</si>
  <si>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</si>
  <si>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</si>
  <si>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</si>
  <si>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</si>
  <si>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</si>
  <si>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</si>
  <si>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</si>
  <si>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</si>
  <si>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</si>
  <si>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</si>
  <si>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</si>
  <si>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</si>
  <si>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</si>
  <si>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</si>
  <si>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</si>
  <si>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</si>
  <si>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</si>
  <si>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</si>
  <si>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</si>
  <si>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</si>
  <si>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</si>
  <si>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</si>
  <si>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</si>
  <si>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</si>
  <si>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</si>
  <si>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</si>
  <si>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</si>
  <si>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</si>
  <si>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</si>
  <si>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</si>
  <si>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</si>
  <si>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</si>
  <si>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</si>
  <si>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</si>
  <si>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</si>
  <si>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</si>
  <si>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</si>
  <si>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</si>
  <si>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</si>
  <si>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</si>
  <si>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</si>
  <si>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</si>
  <si>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</si>
  <si>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</si>
  <si>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</si>
  <si>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</si>
  <si>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</si>
  <si>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</si>
  <si>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</si>
  <si>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</si>
  <si>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</si>
  <si>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</si>
  <si>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</si>
  <si>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</si>
  <si>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</si>
  <si>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</si>
  <si>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</si>
  <si>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</si>
  <si>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</si>
  <si>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</si>
  <si>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</si>
  <si>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</si>
  <si>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</si>
  <si>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</si>
  <si>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</si>
  <si>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</si>
  <si>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</si>
  <si>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</si>
  <si>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</si>
  <si>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</si>
  <si>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</si>
  <si>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</si>
  <si>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</si>
  <si>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</si>
  <si>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</si>
  <si>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</si>
  <si>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</si>
  <si>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</si>
  <si>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</si>
  <si>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</si>
  <si>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</si>
  <si>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</si>
  <si>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</si>
  <si>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</si>
  <si>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</si>
  <si>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</si>
  <si>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</si>
  <si>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</si>
  <si>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</si>
  <si>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</si>
  <si>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</si>
  <si>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</si>
  <si>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</si>
  <si>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</si>
  <si>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</si>
  <si>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</si>
  <si>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</si>
  <si>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</si>
  <si>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</si>
  <si>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</si>
  <si>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</si>
  <si>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</si>
  <si>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</si>
  <si>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</si>
  <si>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</si>
  <si>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</si>
  <si>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</si>
  <si>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</si>
  <si>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</si>
  <si>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</si>
  <si>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</si>
  <si>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</si>
  <si>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</si>
  <si>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</si>
  <si>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</si>
  <si>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</si>
  <si>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</si>
  <si>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</si>
  <si>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</si>
  <si>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</si>
  <si>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</si>
  <si>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</si>
  <si>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</si>
  <si>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</si>
  <si>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</si>
  <si>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</si>
  <si>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</si>
  <si>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</si>
  <si>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</si>
  <si>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</si>
  <si>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</si>
  <si>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</si>
  <si>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</si>
  <si>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</si>
  <si>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</si>
  <si>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</si>
  <si>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</si>
  <si>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</si>
  <si>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</si>
  <si>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</si>
  <si>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</si>
  <si>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</si>
  <si>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</si>
  <si>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</si>
  <si>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</si>
  <si>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</si>
  <si>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</si>
  <si>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</si>
  <si>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</si>
  <si>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</si>
  <si>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</si>
  <si>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</si>
  <si>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</si>
  <si>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</si>
  <si>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</si>
  <si>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</si>
  <si>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</si>
  <si>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</si>
  <si>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</si>
  <si>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</si>
  <si>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</si>
  <si>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</si>
  <si>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</si>
  <si>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</si>
  <si>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</si>
  <si>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</si>
  <si>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</si>
  <si>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</si>
  <si>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</si>
  <si>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</si>
  <si>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</si>
  <si>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</si>
  <si>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</si>
  <si>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</si>
  <si>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</si>
  <si>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</si>
  <si>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</si>
  <si>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</si>
  <si>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</si>
  <si>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</si>
  <si>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</si>
  <si>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</si>
  <si>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</si>
  <si>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</si>
  <si>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</si>
  <si>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</si>
  <si>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</si>
  <si>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</si>
  <si>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</si>
  <si>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</si>
  <si>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</si>
  <si>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</si>
  <si>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</si>
  <si>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</si>
  <si>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</si>
  <si>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</si>
  <si>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</si>
  <si>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</si>
  <si>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</si>
  <si>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</si>
  <si>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</si>
  <si>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</si>
  <si>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</si>
  <si>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</si>
  <si>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</si>
  <si>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</si>
  <si>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</si>
  <si>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</si>
  <si>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</si>
  <si>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</si>
  <si>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</si>
  <si>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</si>
  <si>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</si>
  <si>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</si>
  <si>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</si>
  <si>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</si>
  <si>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</si>
  <si>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</si>
  <si>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</si>
  <si>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</si>
  <si>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</si>
  <si>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</si>
  <si>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</si>
  <si>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</si>
  <si>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</si>
  <si>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</si>
  <si>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</si>
  <si>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</si>
  <si>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</si>
  <si>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</si>
  <si>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</si>
  <si>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</si>
  <si>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</si>
  <si>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</si>
  <si>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</si>
  <si>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</si>
  <si>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</si>
  <si>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</si>
  <si>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</si>
  <si>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</si>
  <si>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</si>
  <si>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</si>
  <si>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</si>
  <si>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</si>
  <si>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</si>
  <si>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</si>
  <si>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</si>
  <si>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</si>
  <si>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</si>
  <si>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</si>
  <si>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</si>
  <si>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</si>
  <si>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</si>
  <si>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</si>
  <si>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</si>
  <si>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</si>
  <si>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</si>
  <si>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</si>
  <si>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</si>
  <si>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</si>
  <si>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</si>
  <si>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</si>
  <si>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</si>
  <si>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</si>
  <si>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</si>
  <si>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</si>
  <si>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</si>
  <si>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</si>
  <si>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</si>
  <si>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</si>
  <si>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</si>
  <si>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</si>
  <si>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</si>
  <si>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</si>
  <si>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</si>
  <si>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</si>
  <si>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</si>
  <si>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</si>
  <si>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</si>
  <si>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</si>
  <si>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</si>
  <si>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</si>
  <si>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</si>
  <si>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</si>
  <si>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</si>
  <si>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</si>
  <si>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</si>
  <si>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</si>
  <si>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</si>
  <si>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</si>
  <si>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</si>
  <si>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</si>
  <si>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</si>
  <si>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</si>
  <si>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</si>
  <si>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</si>
  <si>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</si>
  <si>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</si>
  <si>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</si>
  <si>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</si>
  <si>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</si>
  <si>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</si>
  <si>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</si>
  <si>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</si>
  <si>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</si>
  <si>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</si>
  <si>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</si>
  <si>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</si>
  <si>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</si>
  <si>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</si>
  <si>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</si>
  <si>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</si>
  <si>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</si>
  <si>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</si>
  <si>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</si>
  <si>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</si>
  <si>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</si>
  <si>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</si>
  <si>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</si>
  <si>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</si>
  <si>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</si>
  <si>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</si>
  <si>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</si>
  <si>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</si>
  <si>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</si>
  <si>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</si>
  <si>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</si>
  <si>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</si>
  <si>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</si>
  <si>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</si>
  <si>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</si>
  <si>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</si>
  <si>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</si>
  <si>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</si>
  <si>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</si>
  <si>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</si>
  <si>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</si>
  <si>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</si>
  <si>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</si>
  <si>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</si>
  <si>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</si>
  <si>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</si>
  <si>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</si>
  <si>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</si>
  <si>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</si>
  <si>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</si>
  <si>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</si>
  <si>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</si>
  <si>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</si>
  <si>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</si>
  <si>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</si>
  <si>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</si>
  <si>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</si>
  <si>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</si>
  <si>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</si>
  <si>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</si>
  <si>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</si>
  <si>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</si>
  <si>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</si>
  <si>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</si>
  <si>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</si>
  <si>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</si>
  <si>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</si>
  <si>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</si>
  <si>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</si>
  <si>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</si>
  <si>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</si>
  <si>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</si>
  <si>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</si>
  <si>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</si>
  <si>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</si>
  <si>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</si>
  <si>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</si>
  <si>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</si>
  <si>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</si>
  <si>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</si>
  <si>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</si>
  <si>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</si>
  <si>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</si>
  <si>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</si>
  <si>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</si>
  <si>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</si>
  <si>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</si>
  <si>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</si>
  <si>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</si>
  <si>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</si>
  <si>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</si>
  <si>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</si>
  <si>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</si>
  <si>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</si>
  <si>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</si>
  <si>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</si>
  <si>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</si>
  <si>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</si>
  <si>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</si>
  <si>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</si>
  <si>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</si>
  <si>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</si>
  <si>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</si>
  <si>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</si>
  <si>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</si>
  <si>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</si>
  <si>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</si>
  <si>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</si>
  <si>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</si>
  <si>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</si>
  <si>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</si>
  <si>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</si>
  <si>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</si>
  <si>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</si>
  <si>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</si>
  <si>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</si>
  <si>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</si>
  <si>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</si>
  <si>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</si>
  <si>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</si>
  <si>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</si>
  <si>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</si>
  <si>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</si>
  <si>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</si>
  <si>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</si>
  <si>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</si>
  <si>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</si>
  <si>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</si>
  <si>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</si>
  <si>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</si>
  <si>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</si>
  <si>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</si>
  <si>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</si>
  <si>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</si>
  <si>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</si>
  <si>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</si>
  <si>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</si>
  <si>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</si>
  <si>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</si>
  <si>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</si>
  <si>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</si>
  <si>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</si>
  <si>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</si>
  <si>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</si>
  <si>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</si>
  <si>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</si>
  <si>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</si>
  <si>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</si>
  <si>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</si>
  <si>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</si>
  <si>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</si>
  <si>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</si>
  <si>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</si>
  <si>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</si>
  <si>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</si>
  <si>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</si>
  <si>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</si>
  <si>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</si>
  <si>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</si>
  <si>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</si>
  <si>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</si>
  <si>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</si>
  <si>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</si>
  <si>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</si>
  <si>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</si>
  <si>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</si>
  <si>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</si>
  <si>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</si>
  <si>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</si>
  <si>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</si>
  <si>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</si>
  <si>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</si>
  <si>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</si>
  <si>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</si>
  <si>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</si>
  <si>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</si>
  <si>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</si>
  <si>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</si>
  <si>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</si>
  <si>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</si>
  <si>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</si>
  <si>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</si>
  <si>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</si>
  <si>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</si>
  <si>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</si>
  <si>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</si>
  <si>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</si>
  <si>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</si>
  <si>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</si>
  <si>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</si>
  <si>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</si>
  <si>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</si>
  <si>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</si>
  <si>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</si>
  <si>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</si>
  <si>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</si>
  <si>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</si>
  <si>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</si>
  <si>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</si>
  <si>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</si>
  <si>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</si>
  <si>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</si>
  <si>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</si>
  <si>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</si>
  <si>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</si>
  <si>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</si>
  <si>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</si>
  <si>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</si>
  <si>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</si>
  <si>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</si>
  <si>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</si>
  <si>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</si>
  <si>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</si>
  <si>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</si>
  <si>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</si>
  <si>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</si>
  <si>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</si>
  <si>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</si>
  <si>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</si>
  <si>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</si>
  <si>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</si>
  <si>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</si>
  <si>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</si>
  <si>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</si>
  <si>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</si>
  <si>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</si>
  <si>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</si>
  <si>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</si>
  <si>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</si>
  <si>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</si>
  <si>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</si>
  <si>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</si>
  <si>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</si>
  <si>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</si>
  <si>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</si>
  <si>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</si>
  <si>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</si>
  <si>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</si>
  <si>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</si>
  <si>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</si>
  <si>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</si>
  <si>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</si>
  <si>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</si>
  <si>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</si>
  <si>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</si>
  <si>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</si>
  <si>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</si>
  <si>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</si>
  <si>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</si>
  <si>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</si>
  <si>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</si>
  <si>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</si>
  <si>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</si>
  <si>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</si>
  <si>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</si>
  <si>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</si>
  <si>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</si>
  <si>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</si>
  <si>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</si>
  <si>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</si>
  <si>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</si>
  <si>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</si>
  <si>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</si>
  <si>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</si>
  <si>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</si>
  <si>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</si>
  <si>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</si>
  <si>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</si>
  <si>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</si>
  <si>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</si>
  <si>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</si>
  <si>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</si>
  <si>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</si>
  <si>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</si>
  <si>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</si>
  <si>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</si>
  <si>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</si>
  <si>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</si>
  <si>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</si>
  <si>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</si>
  <si>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</si>
  <si>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</si>
  <si>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</si>
  <si>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</si>
  <si>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</si>
  <si>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</si>
  <si>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</si>
  <si>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</si>
  <si>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</si>
  <si>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</si>
  <si>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</si>
  <si>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</si>
  <si>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</si>
  <si>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</si>
  <si>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</si>
  <si>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</si>
  <si>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</si>
  <si>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</si>
  <si>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</si>
  <si>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</si>
  <si>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</si>
  <si>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</si>
  <si>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</si>
  <si>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</si>
  <si>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</si>
  <si>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</si>
  <si>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</si>
  <si>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</si>
  <si>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</si>
  <si>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</si>
  <si>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</si>
  <si>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</si>
  <si>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</si>
  <si>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</si>
  <si>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</si>
  <si>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</si>
  <si>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</si>
  <si>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</si>
  <si>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</si>
  <si>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</si>
  <si>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</si>
  <si>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</si>
  <si>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</si>
  <si>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</si>
  <si>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</si>
  <si>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</si>
  <si>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</si>
  <si>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</si>
  <si>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</si>
  <si>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</si>
  <si>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</si>
  <si>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</si>
  <si>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</si>
  <si>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</si>
  <si>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</si>
  <si>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</si>
  <si>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</si>
  <si>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</si>
  <si>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</si>
  <si>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</si>
  <si>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</si>
  <si>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</si>
  <si>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</si>
  <si>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</si>
  <si>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</si>
  <si>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</si>
  <si>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</si>
  <si>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</si>
  <si>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</si>
  <si>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</si>
  <si>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</si>
  <si>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</si>
  <si>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</si>
  <si>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</si>
  <si>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</si>
  <si>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</si>
  <si>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</si>
  <si>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</si>
  <si>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</si>
  <si>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</si>
  <si>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</si>
  <si>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</si>
  <si>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</si>
  <si>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</si>
  <si>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</si>
  <si>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</si>
  <si>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</si>
  <si>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</si>
  <si>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</si>
  <si>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</si>
  <si>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</si>
  <si>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</si>
  <si>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</si>
  <si>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</si>
  <si>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</si>
  <si>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</si>
  <si>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</si>
  <si>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</si>
  <si>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</si>
  <si>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</si>
  <si>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</si>
  <si>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</si>
  <si>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</si>
  <si>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</si>
  <si>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</si>
  <si>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</si>
  <si>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</si>
  <si>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</si>
  <si>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</si>
  <si>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</si>
  <si>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</si>
  <si>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</si>
  <si>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</si>
  <si>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</si>
  <si>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</si>
  <si>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</si>
  <si>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</si>
  <si>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</si>
  <si>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</si>
  <si>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</si>
  <si>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</si>
  <si>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</si>
  <si>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</si>
  <si>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</si>
  <si>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</si>
  <si>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</si>
  <si>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</si>
  <si>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</si>
  <si>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</si>
  <si>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</si>
  <si>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</si>
  <si>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</si>
  <si>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</si>
  <si>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</si>
  <si>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</si>
  <si>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</si>
  <si>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</si>
  <si>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</si>
  <si>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</si>
  <si>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</si>
  <si>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</si>
  <si>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</si>
  <si>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</si>
  <si>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</si>
  <si>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</si>
  <si>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</si>
  <si>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</si>
  <si>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</si>
  <si>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</si>
  <si>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</si>
  <si>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</si>
  <si>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</si>
  <si>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</si>
  <si>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</si>
  <si>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</si>
  <si>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</si>
  <si>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</si>
  <si>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</si>
  <si>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</si>
  <si>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</si>
  <si>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</si>
  <si>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</si>
  <si>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</si>
  <si>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</si>
  <si>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</si>
  <si>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</si>
  <si>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</si>
  <si>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</si>
  <si>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</si>
  <si>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</si>
  <si>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</si>
  <si>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</si>
  <si>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</si>
  <si>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</si>
  <si>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</si>
  <si>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</si>
  <si>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</si>
  <si>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</si>
  <si>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</si>
  <si>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</si>
  <si>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</si>
  <si>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</si>
  <si>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</si>
  <si>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</si>
  <si>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</si>
  <si>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</si>
  <si>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</si>
  <si>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</si>
  <si>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</si>
  <si>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</si>
  <si>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</si>
  <si>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</si>
  <si>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</si>
  <si>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</si>
  <si>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</si>
  <si>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</si>
  <si>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</si>
  <si>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</si>
  <si>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</si>
  <si>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</si>
  <si>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</si>
  <si>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</si>
  <si>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</si>
  <si>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</si>
  <si>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</si>
  <si>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</si>
  <si>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</si>
  <si>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</si>
  <si>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</si>
  <si>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</si>
  <si>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</si>
  <si>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</si>
  <si>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</si>
  <si>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</si>
  <si>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</si>
  <si>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</si>
  <si>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</si>
  <si>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</si>
  <si>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</si>
  <si>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</si>
  <si>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</si>
  <si>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</si>
  <si>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</si>
  <si>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</si>
  <si>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</si>
  <si>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</si>
  <si>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</si>
  <si>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</si>
  <si>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</si>
  <si>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</si>
  <si>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</si>
  <si>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</si>
  <si>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</si>
  <si>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</si>
  <si>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</si>
  <si>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</si>
  <si>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</si>
  <si>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</si>
  <si>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</si>
  <si>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</si>
  <si>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</si>
  <si>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</si>
  <si>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</si>
  <si>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</si>
  <si>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</si>
  <si>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</si>
  <si>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</si>
  <si>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</si>
  <si>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</si>
  <si>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</si>
  <si>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</si>
  <si>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</si>
  <si>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</si>
  <si>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</si>
  <si>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</si>
  <si>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</si>
  <si>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</si>
  <si>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</si>
  <si>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</si>
  <si>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</si>
  <si>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</si>
  <si>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</si>
  <si>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</si>
  <si>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</si>
  <si>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</si>
  <si>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</si>
  <si>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</si>
  <si>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</si>
  <si>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</si>
  <si>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</si>
  <si>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</si>
  <si>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</si>
  <si>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</si>
  <si>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</si>
  <si>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</si>
  <si>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</si>
  <si>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</si>
  <si>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</si>
  <si>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</si>
  <si>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</si>
  <si>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</si>
  <si>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</si>
  <si>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</si>
  <si>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</si>
  <si>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</si>
  <si>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</si>
  <si>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</si>
  <si>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</si>
  <si>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</si>
  <si>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</si>
  <si>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</si>
  <si>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</si>
  <si>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</si>
  <si>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</si>
  <si>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</si>
  <si>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</si>
  <si>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</si>
  <si>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</si>
  <si>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</si>
  <si>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</si>
  <si>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</si>
  <si>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</si>
  <si>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</si>
  <si>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</si>
  <si>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</si>
  <si>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</si>
  <si>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</si>
  <si>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</si>
  <si>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</si>
  <si>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</si>
  <si>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</si>
  <si>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</si>
  <si>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</si>
  <si>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</si>
  <si>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</si>
  <si>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</si>
  <si>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</si>
  <si>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</si>
  <si>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</si>
  <si>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</si>
  <si>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</si>
  <si>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</si>
  <si>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</si>
  <si>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</si>
  <si>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</si>
  <si>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</si>
  <si>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</si>
  <si>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</si>
  <si>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</si>
  <si>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</si>
  <si>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</si>
  <si>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</si>
  <si>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</si>
  <si>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</si>
  <si>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</si>
  <si>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</si>
  <si>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</si>
  <si>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</si>
  <si>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</si>
  <si>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</si>
  <si>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</si>
  <si>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</si>
  <si>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</si>
  <si>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</si>
  <si>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</si>
  <si>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</si>
  <si>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</si>
  <si>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</si>
  <si>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</si>
  <si>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</si>
  <si>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</si>
  <si>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</si>
  <si>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</si>
  <si>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</si>
  <si>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</si>
  <si>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</si>
  <si>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</si>
  <si>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</si>
  <si>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</si>
  <si>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</si>
  <si>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</si>
  <si>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</si>
  <si>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</si>
  <si>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</si>
  <si>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</si>
  <si>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</si>
  <si>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</si>
  <si>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</si>
  <si>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</si>
  <si>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</si>
  <si>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</si>
  <si>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</si>
  <si>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</si>
  <si>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</si>
  <si>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</si>
  <si>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</si>
  <si>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</si>
  <si>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</si>
  <si>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</si>
  <si>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</si>
  <si>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</si>
  <si>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</si>
  <si>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</si>
  <si>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</si>
  <si>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</si>
  <si>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</si>
  <si>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</si>
  <si>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</si>
  <si>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</si>
  <si>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</si>
  <si>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</si>
  <si>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</si>
  <si>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</si>
  <si>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</si>
  <si>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</si>
  <si>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</si>
  <si>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</si>
  <si>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</si>
  <si>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</si>
  <si>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</si>
  <si>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</si>
  <si>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</si>
  <si>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</si>
  <si>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</si>
  <si>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</si>
  <si>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</si>
  <si>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</si>
  <si>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</si>
  <si>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</si>
  <si>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</si>
  <si>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</si>
  <si>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</si>
  <si>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</si>
  <si>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</si>
  <si>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</si>
  <si>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</si>
  <si>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</si>
  <si>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</si>
  <si>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</si>
  <si>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</si>
  <si>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</si>
  <si>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</si>
  <si>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</si>
  <si>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</si>
  <si>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</si>
  <si>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</si>
  <si>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</si>
  <si>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</si>
  <si>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</si>
  <si>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</si>
  <si>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</si>
  <si>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</si>
  <si>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</si>
  <si>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</si>
  <si>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</si>
  <si>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</si>
  <si>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</si>
  <si>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</si>
  <si>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</si>
  <si>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</si>
  <si>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</si>
  <si>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</si>
  <si>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</si>
  <si>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</si>
  <si>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</si>
  <si>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</si>
  <si>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</si>
  <si>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</si>
  <si>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</si>
  <si>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</si>
  <si>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</si>
  <si>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</si>
  <si>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</si>
  <si>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</si>
  <si>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</si>
  <si>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</si>
  <si>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</si>
  <si>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</si>
  <si>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</si>
  <si>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</si>
  <si>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</si>
  <si>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</si>
  <si>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</si>
  <si>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</si>
  <si>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</si>
  <si>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</si>
  <si>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</si>
  <si>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</si>
  <si>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</si>
  <si>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</si>
  <si>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</si>
  <si>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</si>
  <si>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</si>
  <si>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</si>
  <si>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</si>
  <si>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</si>
  <si>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</si>
  <si>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</si>
  <si>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</si>
  <si>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</si>
  <si>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</si>
  <si>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</si>
  <si>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</si>
  <si>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</si>
  <si>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</si>
  <si>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</si>
  <si>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</si>
  <si>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</si>
  <si>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</si>
  <si>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</si>
  <si>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</si>
  <si>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</si>
  <si>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</si>
  <si>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</si>
  <si>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</si>
  <si>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</si>
  <si>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</si>
  <si>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</si>
  <si>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</si>
  <si>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</si>
  <si>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</si>
  <si>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</si>
  <si>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</si>
  <si>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</si>
  <si>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</si>
  <si>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</si>
  <si>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</si>
  <si>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</si>
  <si>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</si>
  <si>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</si>
  <si>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</si>
  <si>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</si>
  <si>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</si>
  <si>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</si>
  <si>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</si>
  <si>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</si>
  <si>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</si>
  <si>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</si>
  <si>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</si>
  <si>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</si>
  <si>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</si>
  <si>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</si>
  <si>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</si>
  <si>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</si>
  <si>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</si>
  <si>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</si>
  <si>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</si>
  <si>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</si>
  <si>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</si>
  <si>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</si>
  <si>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</si>
  <si>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</si>
  <si>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</si>
  <si>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</si>
  <si>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</si>
  <si>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</si>
  <si>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</si>
  <si>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</si>
  <si>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</si>
  <si>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</si>
  <si>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</si>
  <si>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</si>
  <si>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</si>
  <si>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</si>
  <si>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</si>
  <si>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</si>
  <si>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</si>
  <si>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</si>
  <si>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</si>
  <si>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</si>
  <si>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</si>
  <si>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</si>
  <si>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</si>
  <si>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</si>
  <si>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</si>
  <si>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</si>
  <si>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</si>
  <si>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</si>
  <si>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</si>
  <si>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</si>
  <si>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</si>
  <si>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</si>
  <si>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</si>
  <si>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</si>
  <si>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</si>
  <si>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</si>
  <si>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</si>
  <si>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</si>
  <si>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</si>
  <si>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</si>
  <si>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</si>
  <si>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</si>
  <si>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</si>
  <si>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</si>
  <si>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</si>
  <si>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</si>
  <si>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</si>
  <si>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</si>
  <si>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</si>
  <si>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</si>
  <si>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</si>
  <si>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</si>
  <si>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</si>
  <si>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</si>
  <si>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</si>
  <si>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</si>
  <si>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</si>
  <si>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</si>
  <si>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</si>
  <si>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</si>
  <si>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</si>
  <si>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</si>
  <si>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</si>
  <si>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</si>
  <si>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</si>
  <si>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</si>
  <si>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</si>
  <si>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</si>
  <si>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</si>
  <si>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</si>
  <si>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</si>
  <si>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</si>
  <si>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</si>
  <si>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</si>
  <si>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</si>
  <si>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</si>
  <si>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</si>
  <si>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</si>
  <si>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</si>
  <si>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</si>
  <si>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</si>
  <si>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</si>
  <si>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</si>
  <si>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</si>
  <si>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</si>
  <si>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</si>
  <si>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</si>
  <si>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</si>
  <si>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</si>
  <si>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</si>
  <si>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</si>
  <si>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</si>
  <si>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</si>
  <si>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</si>
  <si>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</si>
  <si>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</si>
  <si>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</si>
  <si>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</si>
  <si>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</si>
  <si>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</si>
  <si>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</si>
  <si>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</si>
  <si>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</si>
  <si>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</si>
  <si>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</si>
  <si>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</si>
  <si>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</si>
  <si>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</si>
  <si>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</si>
  <si>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</si>
  <si>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</si>
  <si>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</si>
  <si>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</si>
  <si>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</si>
  <si>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</si>
  <si>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</si>
  <si>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</si>
  <si>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</si>
  <si>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</si>
  <si>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</si>
  <si>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</si>
  <si>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</si>
  <si>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</si>
  <si>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</si>
  <si>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</si>
  <si>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</si>
  <si>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</si>
  <si>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</si>
  <si>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</si>
  <si>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</si>
  <si>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</si>
  <si>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</si>
  <si>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</si>
  <si>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</si>
  <si>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</si>
  <si>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</si>
  <si>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</si>
  <si>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</si>
  <si>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</si>
  <si>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</si>
  <si>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</si>
  <si>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</si>
  <si>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</si>
  <si>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</si>
  <si>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</si>
  <si>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</si>
  <si>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</si>
  <si>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</si>
  <si>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</si>
  <si>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</si>
  <si>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</si>
  <si>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</si>
  <si>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</si>
  <si>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</si>
  <si>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</si>
  <si>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</si>
  <si>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</si>
  <si>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</si>
  <si>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</si>
  <si>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</si>
  <si>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</si>
  <si>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</si>
  <si>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</si>
  <si>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</si>
  <si>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</si>
  <si>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</si>
  <si>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</si>
  <si>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</si>
  <si>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</si>
  <si>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</si>
  <si>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</si>
  <si>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</si>
  <si>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</si>
  <si>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</si>
  <si>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</si>
  <si>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</si>
  <si>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</si>
  <si>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</si>
  <si>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</si>
  <si>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</si>
  <si>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</si>
  <si>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</si>
  <si>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</si>
  <si>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</si>
  <si>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</si>
  <si>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</si>
  <si>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</si>
  <si>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</si>
  <si>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</si>
  <si>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</si>
  <si>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</si>
  <si>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</si>
  <si>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</si>
  <si>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</si>
  <si>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</si>
  <si>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</si>
  <si>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</si>
  <si>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</si>
  <si>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</si>
  <si>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</si>
  <si>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</si>
  <si>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</si>
  <si>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</si>
  <si>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</si>
  <si>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</si>
  <si>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</si>
  <si>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</si>
  <si>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</si>
  <si>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</si>
  <si>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</si>
  <si>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</si>
  <si>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</si>
  <si>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</si>
  <si>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</si>
  <si>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</si>
  <si>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</si>
  <si>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</si>
  <si>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</si>
  <si>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</si>
  <si>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</si>
  <si>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</si>
  <si>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</si>
  <si>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</si>
  <si>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</si>
  <si>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</si>
  <si>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</si>
  <si>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</si>
  <si>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</si>
  <si>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</si>
  <si>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</si>
  <si>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</si>
  <si>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</si>
  <si>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</si>
  <si>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</si>
  <si>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</si>
  <si>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</si>
  <si>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</si>
  <si>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</si>
  <si>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</si>
  <si>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</si>
  <si>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</si>
  <si>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</si>
  <si>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</si>
  <si>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</si>
  <si>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</si>
  <si>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</si>
  <si>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</si>
  <si>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</si>
  <si>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</si>
  <si>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</si>
  <si>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</si>
  <si>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</si>
  <si>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</si>
  <si>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</si>
  <si>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</si>
  <si>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</si>
  <si>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</si>
  <si>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</si>
  <si>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</si>
  <si>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</si>
  <si>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</si>
  <si>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</si>
  <si>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</si>
  <si>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</si>
  <si>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</si>
  <si>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</si>
  <si>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</si>
  <si>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</si>
  <si>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</si>
  <si>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</si>
  <si>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</si>
  <si>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</si>
  <si>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</si>
  <si>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</si>
  <si>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</si>
  <si>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</si>
  <si>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</si>
  <si>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</si>
  <si>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</si>
  <si>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</si>
  <si>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</si>
  <si>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</si>
  <si>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</si>
  <si>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</si>
  <si>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</si>
  <si>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</si>
  <si>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</si>
  <si>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</si>
  <si>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</si>
  <si>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</si>
  <si>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</si>
  <si>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</si>
  <si>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</si>
  <si>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</si>
  <si>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</si>
  <si>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</si>
  <si>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</si>
  <si>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</si>
  <si>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</si>
  <si>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</si>
  <si>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</si>
  <si>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</si>
  <si>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</si>
  <si>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</si>
  <si>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</si>
  <si>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</si>
  <si>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</si>
  <si>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</si>
  <si>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</si>
  <si>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</si>
  <si>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</si>
  <si>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</si>
  <si>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</si>
  <si>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</si>
  <si>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</si>
  <si>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</si>
  <si>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</si>
  <si>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</si>
  <si>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</si>
  <si>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</si>
  <si>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</si>
  <si>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</si>
  <si>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</si>
  <si>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</si>
  <si>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</si>
  <si>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</si>
  <si>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</si>
  <si>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</si>
  <si>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</si>
  <si>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</si>
  <si>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</si>
  <si>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</si>
  <si>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</si>
  <si>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</si>
  <si>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</si>
  <si>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</si>
  <si>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</si>
  <si>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</si>
  <si>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</si>
  <si>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</si>
  <si>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</si>
  <si>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</si>
  <si>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</si>
  <si>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</si>
  <si>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</si>
  <si>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</si>
  <si>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</si>
  <si>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</si>
  <si>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</si>
  <si>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</si>
  <si>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</si>
  <si>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</si>
  <si>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</si>
  <si>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</si>
  <si>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</si>
  <si>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</si>
  <si>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</si>
  <si>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</si>
  <si>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</si>
  <si>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</si>
  <si>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</si>
  <si>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</si>
  <si>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</si>
  <si>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</si>
  <si>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</si>
  <si>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</si>
  <si>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</si>
  <si>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</si>
  <si>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</si>
  <si>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</si>
  <si>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</si>
  <si>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</si>
  <si>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</si>
  <si>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</si>
  <si>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</si>
  <si>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</si>
  <si>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</si>
  <si>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</si>
  <si>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</si>
  <si>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</si>
  <si>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</si>
  <si>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</si>
  <si>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</si>
  <si>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</si>
  <si>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</si>
  <si>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</si>
  <si>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</si>
  <si>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</si>
  <si>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</si>
  <si>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</si>
  <si>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</si>
  <si>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</si>
  <si>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</si>
  <si>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</si>
  <si>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</si>
  <si>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</si>
  <si>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</si>
  <si>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</si>
  <si>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</si>
  <si>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</si>
  <si>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</si>
  <si>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</si>
  <si>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</si>
  <si>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</si>
  <si>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</si>
  <si>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</si>
  <si>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</si>
  <si>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</si>
  <si>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</si>
  <si>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</si>
  <si>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</si>
  <si>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</si>
  <si>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</si>
  <si>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</si>
  <si>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</si>
  <si>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</si>
  <si>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</si>
  <si>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</si>
  <si>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</si>
  <si>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</si>
  <si>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</si>
  <si>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</si>
  <si>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</si>
  <si>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</si>
  <si>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</si>
  <si>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</si>
  <si>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</si>
  <si>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</si>
  <si>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</si>
  <si>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</si>
  <si>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</si>
  <si>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</si>
  <si>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</si>
  <si>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</si>
  <si>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</si>
  <si>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</si>
  <si>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</si>
  <si>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</si>
  <si>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</si>
  <si>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</si>
  <si>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</si>
  <si>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</si>
  <si>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</si>
  <si>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</si>
  <si>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</si>
  <si>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</si>
  <si>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</si>
  <si>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</si>
  <si>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</si>
  <si>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</si>
  <si>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</si>
  <si>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</si>
  <si>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</si>
  <si>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</si>
  <si>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</si>
  <si>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</si>
  <si>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</si>
  <si>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</si>
  <si>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</si>
  <si>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</si>
  <si>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</si>
  <si>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</si>
  <si>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</si>
  <si>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</si>
  <si>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</si>
  <si>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</si>
  <si>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</si>
  <si>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</si>
  <si>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</si>
  <si>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</si>
  <si>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</si>
  <si>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</si>
  <si>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</si>
  <si>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</si>
  <si>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</si>
  <si>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</si>
  <si>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</si>
  <si>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</si>
  <si>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</si>
  <si>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</si>
  <si>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</si>
  <si>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</si>
  <si>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</si>
  <si>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</si>
  <si>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</si>
  <si>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</si>
  <si>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</si>
  <si>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</si>
  <si>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</si>
  <si>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</si>
  <si>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</si>
  <si>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</si>
  <si>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</si>
  <si>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</si>
  <si>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</si>
  <si>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</si>
  <si>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</si>
  <si>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</si>
  <si>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</si>
  <si>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</si>
  <si>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</si>
  <si>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</si>
  <si>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</si>
  <si>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</si>
  <si>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</si>
  <si>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</si>
  <si>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</si>
  <si>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</si>
  <si>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</si>
  <si>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</si>
  <si>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</si>
  <si>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</si>
  <si>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</si>
  <si>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</si>
  <si>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</si>
  <si>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</si>
  <si>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</si>
  <si>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</si>
  <si>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</si>
  <si>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</si>
  <si>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</si>
  <si>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</si>
  <si>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</si>
  <si>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</si>
  <si>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</si>
  <si>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</si>
  <si>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</si>
  <si>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</si>
  <si>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</si>
  <si>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</si>
  <si>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</si>
  <si>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</si>
  <si>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</si>
  <si>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</si>
  <si>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</si>
  <si>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</si>
  <si>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</si>
  <si>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</si>
  <si>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</si>
  <si>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</si>
  <si>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</si>
  <si>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</si>
  <si>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</si>
  <si>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</si>
  <si>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</si>
  <si>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</si>
  <si>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</si>
  <si>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</si>
  <si>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</si>
  <si>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</si>
  <si>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</si>
  <si>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</si>
  <si>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</si>
  <si>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</si>
  <si>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</si>
  <si>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</si>
  <si>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</si>
  <si>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</si>
  <si>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</si>
  <si>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</si>
  <si>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</si>
  <si>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</si>
  <si>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</si>
  <si>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</si>
  <si>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</si>
  <si>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</si>
  <si>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</si>
  <si>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</si>
  <si>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</si>
  <si>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</si>
  <si>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</si>
  <si>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</si>
  <si>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</si>
  <si>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</si>
  <si>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</si>
  <si>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</si>
  <si>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</si>
  <si>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</si>
  <si>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</si>
  <si>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</si>
  <si>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</si>
  <si>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</si>
  <si>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</si>
  <si>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</si>
  <si>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</si>
  <si>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</si>
  <si>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</si>
  <si>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</si>
  <si>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</si>
  <si>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</si>
  <si>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</si>
  <si>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</si>
  <si>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</si>
  <si>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</si>
  <si>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</si>
  <si>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</si>
  <si>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</si>
  <si>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</si>
  <si>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</si>
  <si>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</si>
  <si>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</si>
  <si>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</si>
  <si>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</si>
  <si>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</si>
  <si>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</si>
  <si>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</si>
  <si>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</si>
  <si>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</si>
  <si>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</si>
  <si>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</si>
  <si>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</si>
  <si>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</si>
  <si>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</si>
  <si>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</si>
  <si>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</si>
  <si>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</si>
  <si>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</si>
  <si>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</si>
  <si>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</si>
  <si>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</si>
  <si>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</si>
  <si>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</si>
  <si>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</si>
  <si>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</si>
  <si>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</si>
  <si>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</si>
  <si>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</si>
  <si>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</si>
  <si>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</si>
  <si>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</si>
  <si>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</si>
  <si>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</si>
  <si>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</si>
  <si>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</si>
  <si>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</si>
  <si>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</si>
  <si>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</si>
  <si>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</si>
  <si>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</si>
  <si>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</si>
  <si>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</si>
  <si>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</si>
  <si>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</si>
  <si>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</si>
  <si>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</si>
  <si>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</si>
  <si>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</si>
  <si>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</si>
  <si>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</si>
  <si>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</si>
  <si>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</si>
  <si>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</si>
  <si>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</si>
  <si>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</si>
  <si>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</si>
  <si>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</si>
  <si>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</si>
  <si>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</si>
  <si>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</si>
  <si>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</si>
  <si>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</si>
  <si>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</si>
  <si>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</si>
  <si>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</si>
  <si>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</si>
  <si>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</si>
  <si>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</si>
  <si>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</si>
  <si>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</si>
  <si>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</si>
  <si>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</si>
  <si>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</si>
  <si>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</si>
  <si>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</si>
  <si>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</si>
  <si>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</si>
  <si>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</si>
  <si>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</si>
  <si>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</si>
  <si>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</si>
  <si>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</si>
  <si>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</si>
  <si>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</si>
  <si>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</si>
  <si>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</si>
  <si>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</si>
  <si>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</si>
  <si>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</si>
  <si>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</si>
  <si>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</si>
  <si>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</si>
  <si>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</si>
  <si>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</si>
  <si>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</si>
  <si>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</si>
  <si>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</si>
  <si>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</si>
  <si>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</si>
  <si>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</si>
  <si>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</si>
  <si>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</si>
  <si>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</si>
  <si>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</si>
  <si>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</si>
  <si>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</si>
  <si>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</si>
  <si>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</si>
  <si>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</si>
  <si>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</si>
  <si>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</si>
  <si>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</si>
  <si>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</si>
  <si>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</si>
  <si>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</si>
  <si>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</si>
  <si>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</si>
  <si>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</si>
  <si>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</si>
  <si>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</si>
  <si>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</si>
  <si>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</si>
  <si>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</si>
  <si>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</si>
  <si>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</si>
  <si>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</si>
  <si>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</si>
  <si>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</si>
  <si>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</si>
  <si>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</si>
  <si>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</si>
  <si>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</si>
  <si>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</si>
  <si>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</si>
  <si>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</si>
  <si>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</si>
  <si>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</si>
  <si>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</si>
  <si>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</si>
  <si>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</si>
  <si>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</si>
  <si>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</si>
  <si>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</si>
  <si>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</si>
  <si>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</si>
  <si>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</si>
  <si>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</si>
  <si>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</si>
  <si>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</si>
  <si>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</si>
  <si>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</si>
  <si>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</si>
  <si>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</si>
  <si>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</si>
  <si>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</si>
  <si>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</si>
  <si>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</si>
  <si>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</si>
  <si>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</si>
  <si>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</si>
  <si>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</si>
  <si>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</si>
  <si>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</si>
  <si>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</si>
  <si>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</si>
  <si>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</si>
  <si>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</si>
  <si>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</si>
  <si>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</si>
  <si>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</si>
  <si>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</si>
  <si>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</si>
  <si>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</si>
  <si>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</si>
  <si>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</si>
  <si>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</si>
  <si>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</si>
  <si>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</si>
  <si>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</si>
  <si>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</si>
  <si>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</si>
  <si>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</si>
  <si>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</si>
  <si>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</si>
  <si>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</si>
  <si>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</si>
  <si>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</si>
  <si>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</si>
  <si>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</si>
  <si>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</si>
  <si>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</si>
  <si>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</si>
  <si>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</si>
  <si>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</si>
  <si>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</si>
  <si>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</si>
  <si>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</si>
  <si>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</si>
  <si>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</si>
  <si>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</si>
  <si>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</si>
  <si>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</si>
  <si>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</si>
  <si>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</si>
  <si>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</si>
  <si>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</si>
  <si>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</si>
  <si>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</si>
  <si>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</si>
  <si>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</si>
  <si>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</si>
  <si>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</si>
  <si>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</si>
  <si>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</si>
  <si>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</si>
  <si>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</si>
  <si>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</si>
  <si>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</si>
  <si>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</si>
  <si>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</si>
  <si>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</si>
  <si>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</si>
  <si>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</si>
  <si>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</si>
  <si>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</si>
  <si>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</si>
  <si>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</si>
  <si>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</si>
  <si>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</si>
  <si>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</si>
  <si>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</si>
  <si>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</si>
  <si>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</si>
  <si>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</si>
  <si>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</si>
  <si>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</si>
  <si>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</si>
  <si>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</si>
  <si>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</si>
  <si>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</si>
  <si>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</si>
  <si>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</si>
  <si>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</si>
  <si>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</si>
  <si>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</si>
  <si>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</si>
  <si>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</si>
  <si>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</si>
  <si>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</si>
  <si>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</si>
  <si>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</si>
  <si>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</si>
  <si>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</si>
  <si>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</si>
  <si>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</si>
  <si>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</si>
  <si>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</si>
  <si>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</si>
  <si>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</si>
  <si>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</si>
  <si>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</si>
  <si>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</si>
  <si>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</si>
  <si>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</si>
  <si>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</si>
  <si>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</si>
  <si>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</si>
  <si>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</si>
  <si>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</si>
  <si>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</si>
  <si>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</si>
  <si>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</si>
  <si>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</si>
  <si>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</si>
  <si>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</si>
  <si>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</si>
  <si>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</si>
  <si>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</si>
  <si>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</si>
  <si>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</si>
  <si>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</si>
  <si>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</si>
  <si>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</si>
  <si>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</si>
  <si>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</si>
  <si>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</si>
  <si>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</si>
  <si>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</si>
  <si>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</si>
  <si>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</si>
  <si>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</si>
  <si>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</si>
  <si>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</si>
  <si>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</si>
  <si>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</si>
  <si>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</si>
  <si>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</si>
  <si>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</si>
  <si>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</si>
  <si>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</si>
  <si>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</si>
  <si>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</si>
  <si>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</si>
  <si>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</si>
  <si>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</si>
  <si>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</si>
  <si>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</si>
  <si>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</si>
  <si>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</si>
  <si>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</si>
  <si>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</si>
  <si>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</si>
  <si>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</si>
  <si>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</si>
  <si>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</si>
  <si>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</si>
  <si>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</si>
  <si>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</si>
  <si>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</si>
  <si>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</si>
  <si>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</si>
  <si>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</si>
  <si>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</si>
  <si>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</si>
  <si>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</si>
  <si>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</si>
  <si>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</si>
  <si>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</si>
  <si>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</si>
  <si>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</si>
  <si>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</si>
  <si>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</si>
  <si>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</si>
  <si>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</si>
  <si>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</si>
  <si>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</si>
  <si>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</si>
  <si>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</si>
  <si>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</si>
  <si>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</si>
  <si>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</si>
  <si>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</si>
  <si>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</si>
  <si>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</si>
  <si>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</si>
  <si>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</si>
  <si>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</si>
  <si>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</si>
  <si>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</si>
  <si>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</si>
  <si>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</si>
  <si>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</si>
  <si>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</si>
  <si>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</si>
  <si>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</si>
  <si>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</si>
  <si>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</si>
  <si>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</si>
  <si>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</si>
  <si>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</si>
  <si>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</si>
  <si>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</si>
  <si>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</si>
  <si>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</si>
  <si>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</si>
  <si>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</si>
  <si>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</si>
  <si>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</si>
  <si>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</si>
  <si>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</si>
  <si>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</si>
  <si>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</si>
  <si>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</si>
  <si>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</si>
  <si>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</si>
  <si>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</si>
  <si>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</si>
  <si>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</si>
  <si>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</si>
  <si>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</si>
  <si>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</si>
  <si>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</si>
  <si>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</si>
  <si>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</si>
  <si>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</si>
  <si>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</si>
  <si>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</si>
  <si>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</si>
  <si>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</si>
  <si>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</si>
  <si>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</si>
  <si>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</si>
  <si>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</si>
  <si>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</si>
  <si>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</si>
  <si>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</si>
  <si>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</si>
  <si>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</si>
  <si>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</si>
  <si>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</si>
  <si>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</si>
  <si>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</si>
  <si>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</si>
  <si>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</si>
  <si>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</si>
  <si>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</si>
  <si>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</si>
  <si>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</si>
  <si>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</si>
  <si>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</si>
  <si>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</si>
  <si>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</si>
  <si>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</si>
  <si>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</si>
  <si>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</si>
  <si>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</si>
  <si>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</si>
  <si>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</si>
  <si>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</si>
  <si>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</si>
  <si>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</si>
  <si>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</si>
  <si>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</si>
  <si>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</si>
  <si>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</si>
  <si>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</si>
  <si>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</si>
  <si>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</si>
  <si>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</si>
  <si>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</si>
  <si>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</si>
  <si>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</si>
  <si>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</si>
  <si>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</si>
  <si>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</si>
  <si>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</si>
  <si>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</si>
  <si>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</si>
  <si>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</si>
  <si>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</si>
  <si>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</si>
  <si>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</si>
  <si>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</si>
  <si>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</si>
  <si>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</si>
  <si>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</si>
  <si>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</si>
  <si>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</si>
  <si>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</si>
  <si>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</si>
  <si>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</si>
  <si>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</si>
  <si>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</si>
  <si>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</si>
  <si>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</si>
  <si>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</si>
  <si>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</si>
  <si>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</si>
  <si>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</si>
  <si>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</si>
  <si>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</si>
  <si>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</si>
  <si>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</si>
  <si>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</si>
  <si>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</si>
  <si>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</si>
  <si>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</si>
  <si>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</si>
  <si>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</si>
  <si>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</si>
  <si>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</si>
  <si>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</si>
  <si>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</si>
  <si>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</si>
  <si>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</si>
  <si>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</si>
  <si>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</si>
  <si>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</si>
  <si>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</si>
  <si>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</si>
  <si>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</si>
  <si>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</si>
  <si>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</si>
  <si>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</si>
  <si>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</si>
  <si>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</si>
  <si>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</si>
  <si>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</si>
  <si>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</si>
  <si>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</si>
  <si>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</si>
  <si>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</si>
  <si>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</si>
  <si>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</si>
  <si>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</si>
  <si>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</si>
  <si>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</si>
  <si>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</si>
  <si>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</si>
  <si>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</si>
  <si>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</si>
  <si>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</si>
  <si>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</si>
  <si>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</si>
  <si>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</si>
  <si>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</si>
  <si>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</si>
  <si>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</si>
  <si>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</si>
  <si>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</si>
  <si>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</si>
  <si>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</si>
  <si>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</si>
  <si>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</si>
  <si>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</si>
  <si>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</si>
  <si>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</si>
  <si>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</si>
  <si>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</si>
  <si>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</si>
  <si>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</si>
  <si>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</si>
  <si>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</si>
  <si>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</si>
  <si>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</si>
  <si>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</si>
  <si>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</si>
  <si>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</si>
  <si>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</si>
  <si>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</si>
  <si>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</si>
  <si>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</si>
  <si>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</si>
  <si>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</si>
  <si>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</si>
  <si>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</si>
  <si>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</si>
  <si>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</si>
  <si>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</si>
  <si>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</si>
  <si>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</si>
  <si>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</si>
  <si>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</si>
  <si>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</si>
  <si>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</si>
  <si>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</si>
  <si>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</si>
  <si>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</si>
  <si>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</si>
  <si>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</si>
  <si>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</si>
  <si>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</si>
  <si>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</si>
  <si>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</si>
  <si>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</si>
  <si>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</si>
  <si>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</si>
  <si>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</si>
  <si>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</si>
  <si>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</si>
  <si>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</si>
  <si>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</si>
  <si>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</si>
  <si>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</si>
  <si>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</si>
  <si>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</si>
  <si>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</si>
  <si>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</si>
  <si>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</si>
  <si>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</si>
  <si>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</si>
  <si>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</si>
  <si>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</si>
  <si>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</si>
  <si>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</si>
  <si>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</si>
  <si>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</si>
  <si>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</si>
  <si>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</si>
  <si>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</si>
  <si>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</si>
  <si>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</si>
  <si>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</si>
  <si>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</si>
  <si>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</si>
  <si>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</si>
  <si>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</si>
  <si>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</si>
  <si>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</si>
  <si>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</si>
  <si>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</si>
  <si>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</si>
  <si>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</si>
  <si>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</si>
  <si>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</si>
  <si>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</si>
  <si>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</si>
  <si>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</si>
  <si>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</si>
  <si>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</si>
  <si>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</si>
  <si>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</si>
  <si>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</si>
  <si>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</si>
  <si>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</si>
  <si>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</si>
  <si>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</si>
  <si>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</si>
  <si>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</si>
  <si>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</si>
  <si>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</si>
  <si>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</si>
  <si>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</si>
  <si>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</si>
  <si>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</si>
  <si>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</si>
  <si>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</si>
  <si>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</si>
  <si>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</si>
  <si>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</si>
  <si>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</si>
  <si>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</si>
  <si>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</si>
  <si>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</si>
  <si>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</si>
  <si>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</si>
  <si>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</si>
  <si>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</si>
  <si>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</si>
  <si>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</si>
  <si>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</si>
  <si>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</si>
  <si>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</si>
  <si>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</si>
  <si>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</si>
  <si>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</si>
  <si>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</si>
  <si>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</si>
  <si>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</si>
  <si>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</si>
  <si>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</si>
  <si>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</si>
  <si>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</si>
  <si>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</si>
  <si>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</si>
  <si>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</si>
  <si>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</si>
  <si>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</si>
  <si>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</si>
  <si>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</si>
  <si>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</si>
  <si>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</si>
  <si>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</si>
  <si>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</si>
  <si>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</si>
  <si>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</si>
  <si>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</si>
  <si>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</si>
  <si>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</si>
  <si>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</si>
  <si>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</si>
  <si>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</si>
  <si>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</si>
  <si>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</si>
  <si>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</si>
  <si>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</si>
  <si>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</si>
  <si>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</si>
  <si>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</si>
  <si>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</si>
  <si>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</si>
  <si>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</si>
  <si>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</si>
  <si>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</si>
  <si>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</si>
  <si>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</si>
  <si>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</si>
  <si>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</si>
  <si>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</si>
  <si>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</si>
  <si>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</si>
  <si>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</si>
  <si>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</si>
  <si>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</si>
  <si>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</si>
  <si>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</si>
  <si>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</si>
  <si>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</si>
  <si>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</si>
  <si>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</si>
  <si>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</si>
  <si>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</si>
  <si>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</si>
  <si>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</si>
  <si>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</si>
  <si>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</si>
  <si>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</si>
  <si>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</si>
  <si>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</si>
  <si>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</si>
  <si>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</si>
  <si>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</si>
  <si>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</si>
  <si>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</si>
  <si>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</si>
  <si>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</si>
  <si>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</si>
  <si>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</si>
  <si>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</si>
  <si>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</si>
  <si>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</si>
  <si>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</si>
  <si>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</si>
  <si>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</si>
  <si>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</si>
  <si>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</si>
  <si>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</si>
  <si>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</si>
  <si>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</si>
  <si>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</si>
  <si>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</si>
  <si>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</si>
  <si>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</si>
  <si>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</si>
  <si>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</si>
  <si>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</si>
  <si>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</si>
  <si>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</si>
  <si>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</si>
  <si>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</si>
  <si>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</si>
  <si>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</si>
  <si>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</si>
  <si>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</si>
  <si>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</si>
  <si>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</si>
  <si>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</si>
  <si>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</si>
  <si>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</si>
  <si>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</si>
  <si>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</si>
  <si>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</si>
  <si>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</si>
  <si>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</si>
  <si>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</si>
  <si>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</si>
  <si>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</si>
  <si>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</si>
  <si>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</si>
  <si>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</si>
  <si>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</si>
  <si>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</si>
  <si>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</si>
  <si>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</si>
  <si>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</si>
  <si>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</si>
  <si>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</si>
  <si>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</si>
  <si>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</si>
  <si>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</si>
  <si>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</si>
  <si>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</si>
  <si>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</si>
  <si>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</si>
  <si>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</si>
  <si>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</si>
  <si>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</si>
  <si>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</si>
  <si>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</si>
  <si>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</si>
  <si>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</si>
  <si>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</si>
  <si>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</si>
  <si>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</si>
  <si>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</si>
  <si>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</si>
  <si>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</si>
  <si>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</si>
  <si>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</si>
  <si>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</si>
  <si>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</si>
  <si>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</si>
  <si>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</si>
  <si>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</si>
  <si>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</si>
  <si>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</si>
  <si>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</si>
  <si>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</si>
  <si>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</si>
  <si>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</si>
  <si>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</si>
  <si>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</si>
  <si>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</si>
  <si>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</si>
  <si>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</si>
  <si>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</si>
  <si>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</si>
  <si>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</si>
  <si>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</si>
  <si>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</si>
  <si>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</si>
  <si>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</si>
  <si>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</si>
  <si>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</si>
  <si>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</si>
  <si>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</si>
  <si>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</si>
  <si>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</si>
  <si>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</si>
  <si>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</si>
  <si>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</si>
  <si>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</si>
  <si>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</si>
  <si>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</si>
  <si>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</si>
  <si>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</si>
  <si>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</si>
  <si>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</si>
  <si>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</si>
  <si>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</si>
  <si>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</si>
  <si>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</si>
  <si>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</si>
  <si>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</si>
  <si>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</si>
  <si>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</si>
  <si>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</si>
  <si>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</si>
  <si>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</si>
  <si>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</si>
  <si>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</si>
  <si>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</si>
  <si>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</si>
  <si>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</si>
  <si>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</si>
  <si>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</si>
  <si>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</si>
  <si>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</si>
  <si>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</si>
  <si>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</si>
  <si>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</si>
  <si>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</si>
  <si>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</si>
  <si>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</si>
  <si>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</si>
  <si>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</si>
  <si>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</si>
  <si>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</si>
  <si>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</si>
  <si>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</si>
  <si>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</si>
  <si>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</si>
  <si>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</si>
  <si>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</si>
  <si>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</si>
  <si>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</si>
  <si>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</si>
  <si>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</si>
  <si>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</si>
  <si>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</si>
  <si>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</si>
  <si>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</si>
  <si>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</si>
  <si>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</si>
  <si>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</si>
  <si>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</si>
  <si>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</si>
  <si>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</si>
  <si>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</si>
  <si>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</si>
  <si>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</si>
  <si>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</si>
  <si>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</si>
  <si>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</si>
  <si>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</si>
  <si>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</si>
  <si>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</si>
  <si>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</si>
  <si>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</si>
  <si>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</si>
  <si>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</si>
  <si>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</si>
  <si>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</si>
  <si>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</si>
  <si>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</si>
  <si>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</si>
  <si>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</si>
  <si>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</si>
  <si>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</si>
  <si>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</si>
  <si>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</si>
  <si>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</si>
  <si>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</si>
  <si>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</si>
  <si>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</si>
  <si>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</si>
  <si>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</si>
  <si>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</si>
  <si>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</si>
  <si>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</si>
  <si>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</si>
  <si>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</si>
  <si>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</si>
  <si>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</si>
  <si>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</si>
  <si>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</si>
  <si>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</si>
  <si>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</si>
  <si>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</si>
  <si>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</si>
  <si>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</si>
  <si>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</si>
  <si>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</si>
  <si>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</si>
  <si>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</si>
  <si>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</si>
  <si>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</si>
  <si>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</si>
  <si>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</si>
  <si>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</si>
  <si>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</si>
  <si>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</si>
  <si>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</si>
  <si>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</si>
  <si>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</si>
  <si>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</si>
  <si>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</si>
  <si>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</si>
  <si>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</si>
  <si>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</si>
  <si>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</si>
  <si>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</si>
  <si>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</si>
  <si>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</si>
  <si>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</si>
  <si>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</si>
  <si>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</si>
  <si>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</si>
  <si>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</si>
  <si>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</si>
  <si>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</si>
  <si>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</si>
  <si>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</si>
  <si>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</si>
  <si>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</si>
  <si>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</si>
  <si>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</si>
  <si>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</si>
  <si>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</si>
  <si>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</si>
  <si>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</si>
  <si>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</si>
  <si>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</si>
  <si>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</si>
  <si>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</si>
  <si>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</si>
  <si>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</si>
  <si>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</si>
  <si>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</si>
  <si>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</si>
  <si>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</si>
  <si>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</si>
  <si>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</si>
  <si>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</si>
  <si>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</si>
  <si>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</si>
  <si>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</si>
  <si>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</si>
  <si>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</si>
  <si>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</si>
  <si>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</si>
  <si>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</si>
  <si>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</si>
  <si>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</si>
  <si>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</si>
  <si>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</si>
  <si>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</si>
  <si>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</si>
  <si>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</si>
  <si>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</si>
  <si>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</si>
  <si>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</si>
  <si>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</si>
  <si>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</si>
  <si>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</si>
  <si>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</si>
  <si>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</si>
  <si>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</si>
  <si>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</si>
  <si>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</si>
  <si>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</si>
  <si>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</si>
  <si>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</si>
  <si>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</si>
  <si>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</si>
  <si>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</si>
  <si>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</si>
  <si>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</si>
  <si>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</si>
  <si>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</si>
  <si>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</si>
  <si>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</si>
  <si>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</si>
  <si>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</si>
  <si>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</si>
  <si>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</si>
  <si>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</si>
  <si>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</si>
  <si>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</si>
  <si>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</si>
  <si>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</si>
  <si>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</si>
  <si>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</si>
  <si>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</si>
  <si>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</si>
  <si>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</si>
  <si>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</si>
  <si>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</si>
  <si>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</si>
  <si>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</si>
  <si>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</si>
  <si>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</si>
  <si>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</si>
  <si>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</si>
  <si>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</si>
  <si>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</si>
  <si>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</si>
  <si>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</si>
  <si>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</si>
  <si>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</si>
  <si>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</si>
  <si>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</si>
  <si>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</si>
  <si>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</si>
  <si>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</si>
  <si>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</si>
  <si>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</si>
  <si>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</si>
  <si>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</si>
  <si>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</si>
  <si>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</si>
  <si>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</si>
  <si>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</si>
  <si>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</si>
  <si>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</si>
  <si>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</si>
  <si>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</si>
  <si>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</si>
  <si>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</si>
  <si>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</si>
  <si>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</si>
  <si>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</si>
  <si>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</si>
  <si>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</si>
  <si>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</si>
  <si>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</si>
  <si>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</si>
  <si>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</si>
  <si>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</si>
  <si>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</si>
  <si>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</si>
  <si>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</si>
  <si>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</si>
  <si>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</si>
  <si>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</si>
  <si>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</si>
  <si>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</si>
  <si>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</si>
  <si>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</si>
  <si>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</si>
  <si>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</si>
  <si>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</si>
  <si>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</si>
  <si>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</si>
  <si>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</si>
  <si>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</si>
  <si>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</si>
  <si>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</si>
  <si>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</si>
  <si>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</si>
  <si>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</si>
  <si>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</si>
  <si>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</si>
  <si>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</si>
  <si>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</si>
  <si>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</si>
  <si>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</si>
  <si>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</si>
  <si>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</si>
  <si>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</si>
  <si>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</si>
  <si>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</si>
  <si>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</si>
  <si>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</si>
  <si>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</si>
  <si>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</si>
  <si>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</si>
  <si>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</si>
  <si>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</si>
  <si>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</si>
  <si>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</si>
  <si>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</si>
  <si>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</si>
  <si>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</si>
  <si>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</si>
  <si>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</si>
  <si>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</si>
  <si>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</si>
  <si>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</si>
  <si>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</si>
  <si>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</si>
  <si>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</si>
  <si>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</si>
  <si>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</si>
  <si>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</si>
  <si>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</si>
  <si>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</si>
  <si>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</si>
  <si>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</si>
  <si>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</si>
  <si>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</si>
  <si>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</si>
  <si>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</si>
  <si>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</si>
  <si>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</si>
  <si>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</si>
  <si>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</si>
  <si>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</si>
  <si>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</si>
  <si>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</si>
  <si>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</si>
  <si>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</si>
  <si>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</si>
  <si>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</si>
  <si>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</si>
  <si>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</si>
  <si>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</si>
  <si>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</si>
  <si>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</si>
  <si>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</si>
  <si>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</si>
  <si>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</si>
  <si>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</si>
  <si>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</si>
  <si>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</si>
  <si>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</si>
  <si>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</si>
  <si>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</si>
  <si>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</si>
  <si>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</si>
  <si>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</si>
  <si>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</si>
  <si>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</si>
  <si>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</si>
  <si>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</si>
  <si>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</si>
  <si>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</si>
  <si>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</si>
  <si>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</si>
  <si>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</si>
  <si>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</si>
  <si>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</si>
  <si>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</si>
  <si>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</si>
  <si>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</si>
  <si>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</si>
  <si>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</si>
  <si>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</si>
  <si>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</si>
  <si>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</si>
  <si>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</si>
  <si>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</si>
  <si>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</si>
  <si>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</si>
  <si>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</si>
  <si>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</si>
  <si>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</si>
  <si>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</si>
  <si>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</si>
  <si>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</si>
  <si>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</si>
  <si>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</si>
  <si>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</si>
  <si>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</si>
  <si>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</si>
  <si>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</si>
  <si>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</si>
  <si>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</si>
  <si>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</si>
  <si>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</si>
  <si>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</si>
  <si>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</si>
  <si>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</si>
  <si>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</si>
  <si>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</si>
  <si>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</si>
  <si>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</si>
  <si>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</si>
  <si>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</si>
  <si>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</si>
  <si>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</si>
  <si>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</si>
  <si>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</si>
  <si>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</si>
  <si>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</si>
  <si>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</si>
  <si>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</si>
  <si>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</si>
  <si>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</si>
  <si>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</si>
  <si>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</si>
  <si>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</si>
  <si>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</si>
  <si>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</si>
  <si>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</si>
  <si>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</si>
  <si>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</si>
  <si>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</si>
  <si>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</si>
  <si>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</si>
  <si>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</si>
  <si>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</si>
  <si>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</si>
  <si>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</si>
  <si>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</si>
  <si>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</si>
  <si>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</si>
  <si>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</si>
  <si>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</si>
  <si>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</si>
  <si>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</si>
  <si>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</si>
  <si>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</si>
  <si>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</si>
  <si>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</si>
  <si>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</si>
  <si>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</si>
  <si>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</si>
  <si>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</si>
  <si>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</si>
  <si>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</si>
  <si>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</si>
  <si>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</si>
  <si>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</si>
  <si>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</si>
  <si>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</si>
  <si>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</si>
  <si>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</si>
  <si>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</si>
  <si>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</si>
  <si>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</si>
  <si>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</si>
  <si>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</si>
  <si>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</si>
  <si>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</si>
  <si>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</si>
  <si>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</si>
  <si>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</si>
  <si>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</si>
  <si>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</si>
  <si>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</si>
  <si>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</si>
  <si>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</si>
  <si>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</si>
  <si>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</si>
  <si>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</si>
  <si>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</si>
  <si>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</si>
  <si>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</si>
  <si>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</si>
  <si>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</si>
  <si>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</si>
  <si>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</si>
  <si>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</si>
  <si>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</si>
  <si>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</si>
  <si>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</si>
  <si>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</si>
  <si>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</si>
  <si>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</si>
  <si>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</si>
  <si>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</si>
  <si>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</si>
  <si>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</si>
  <si>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</si>
  <si>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</si>
  <si>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</si>
  <si>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</si>
  <si>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</si>
  <si>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</si>
  <si>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</si>
  <si>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</si>
  <si>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</si>
  <si>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</si>
  <si>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</si>
  <si>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</si>
  <si>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</si>
  <si>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</si>
  <si>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</si>
  <si>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</si>
  <si>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</si>
  <si>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</si>
  <si>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</si>
  <si>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</si>
  <si>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</si>
  <si>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</si>
  <si>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</si>
  <si>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</si>
  <si>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</si>
  <si>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</si>
  <si>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</si>
  <si>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</si>
  <si>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</si>
  <si>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</si>
  <si>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</si>
  <si>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</si>
  <si>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</si>
  <si>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</si>
  <si>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</si>
  <si>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</si>
  <si>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</si>
  <si>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</si>
  <si>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</si>
  <si>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</si>
  <si>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</si>
  <si>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</si>
  <si>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</si>
  <si>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</si>
  <si>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</si>
  <si>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</si>
  <si>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</si>
  <si>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</si>
  <si>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</si>
  <si>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</si>
  <si>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</si>
  <si>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</si>
  <si>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</si>
  <si>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</si>
  <si>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</si>
  <si>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</si>
  <si>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</si>
  <si>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</si>
  <si>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</si>
  <si>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</si>
  <si>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</si>
  <si>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</si>
  <si>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</si>
  <si>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</si>
  <si>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</si>
  <si>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</si>
  <si>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</si>
  <si>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</si>
  <si>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</si>
  <si>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</si>
  <si>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</si>
  <si>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</si>
  <si>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</si>
  <si>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</si>
  <si>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</si>
  <si>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</si>
  <si>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</si>
  <si>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</si>
  <si>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</si>
  <si>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</si>
  <si>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</si>
  <si>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</si>
  <si>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</si>
  <si>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</si>
  <si>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</si>
  <si>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</si>
  <si>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</si>
  <si>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</si>
  <si>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</si>
  <si>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</si>
  <si>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</si>
  <si>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</si>
  <si>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</si>
  <si>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</si>
  <si>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</si>
  <si>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</si>
  <si>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</si>
  <si>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</si>
  <si>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</si>
  <si>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</si>
  <si>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</si>
  <si>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</si>
  <si>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</si>
  <si>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</si>
  <si>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</si>
  <si>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</si>
  <si>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</si>
  <si>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</si>
  <si>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</si>
  <si>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</si>
  <si>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</si>
  <si>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</si>
  <si>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</si>
  <si>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</si>
  <si>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</si>
  <si>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</si>
  <si>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</si>
  <si>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</si>
  <si>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</si>
  <si>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</si>
  <si>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</si>
  <si>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</si>
  <si>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</si>
  <si>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</si>
  <si>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</si>
  <si>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</si>
  <si>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</si>
  <si>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</si>
  <si>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</si>
  <si>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</si>
  <si>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</si>
  <si>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</si>
  <si>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</si>
  <si>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</si>
  <si>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</si>
  <si>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</si>
  <si>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</si>
  <si>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</si>
  <si>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</si>
  <si>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</si>
  <si>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</si>
  <si>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</si>
  <si>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</si>
  <si>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</si>
  <si>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</si>
  <si>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</si>
  <si>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</si>
  <si>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</si>
  <si>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</si>
  <si>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</si>
  <si>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</si>
  <si>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</si>
  <si>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</si>
  <si>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</si>
  <si>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</si>
  <si>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</si>
  <si>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</si>
  <si>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</si>
  <si>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</si>
  <si>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</si>
  <si>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</si>
  <si>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</si>
  <si>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</si>
  <si>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</si>
  <si>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</si>
  <si>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</si>
  <si>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</si>
  <si>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</si>
  <si>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</si>
  <si>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</si>
  <si>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</si>
  <si>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</si>
  <si>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</si>
  <si>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</si>
  <si>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</si>
  <si>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</si>
  <si>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</si>
  <si>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</si>
  <si>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</si>
  <si>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</si>
  <si>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</si>
  <si>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</si>
  <si>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</si>
  <si>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</si>
  <si>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</si>
  <si>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</si>
  <si>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</si>
  <si>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</si>
  <si>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</si>
  <si>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</si>
  <si>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</si>
  <si>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</si>
  <si>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</si>
  <si>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</si>
  <si>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</si>
  <si>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</si>
  <si>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</si>
  <si>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</si>
  <si>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</si>
  <si>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</si>
  <si>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</si>
  <si>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</si>
  <si>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</si>
  <si>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</si>
  <si>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</si>
  <si>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</si>
  <si>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</si>
  <si>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</si>
  <si>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</si>
  <si>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</si>
  <si>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</si>
  <si>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</si>
  <si>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</si>
  <si>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</si>
  <si>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</si>
  <si>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</si>
  <si>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</si>
  <si>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</si>
  <si>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</si>
  <si>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</si>
  <si>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</si>
  <si>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</si>
  <si>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</si>
  <si>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</si>
  <si>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</si>
  <si>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</si>
  <si>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</si>
  <si>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</si>
  <si>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</si>
  <si>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</si>
  <si>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</si>
  <si>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</si>
  <si>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</si>
  <si>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</si>
  <si>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</si>
  <si>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</si>
  <si>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</si>
  <si>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</si>
  <si>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</si>
  <si>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</si>
  <si>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</si>
  <si>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</si>
  <si>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</si>
  <si>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</si>
  <si>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</si>
  <si>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</si>
  <si>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</si>
  <si>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</si>
  <si>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</si>
  <si>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</si>
  <si>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</si>
  <si>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</si>
  <si>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</si>
  <si>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</si>
  <si>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</si>
  <si>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</si>
  <si>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</si>
  <si>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</si>
  <si>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</si>
  <si>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</si>
  <si>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</si>
  <si>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</si>
  <si>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</si>
  <si>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</si>
  <si>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</si>
  <si>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</si>
  <si>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</si>
  <si>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</si>
  <si>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</si>
  <si>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</si>
  <si>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</si>
  <si>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</si>
  <si>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</si>
  <si>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</si>
  <si>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</si>
  <si>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</si>
  <si>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</si>
  <si>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</si>
  <si>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</si>
  <si>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</si>
  <si>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</si>
  <si>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</si>
  <si>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</si>
  <si>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</si>
  <si>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</si>
  <si>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</si>
  <si>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</si>
  <si>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</si>
  <si>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</si>
  <si>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</si>
  <si>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</si>
  <si>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</si>
  <si>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</si>
  <si>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</si>
  <si>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</si>
  <si>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</si>
  <si>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</si>
  <si>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</si>
  <si>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</si>
  <si>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</si>
  <si>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</si>
  <si>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</si>
  <si>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</si>
  <si>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</si>
  <si>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</si>
  <si>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</si>
  <si>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</si>
  <si>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</si>
  <si>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</si>
  <si>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</si>
  <si>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</si>
  <si>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</si>
  <si>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</si>
  <si>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</si>
  <si>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</si>
  <si>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</si>
  <si>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</si>
  <si>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</si>
  <si>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</si>
  <si>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</si>
  <si>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</si>
  <si>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</si>
  <si>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</si>
  <si>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</si>
  <si>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</si>
  <si>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</si>
  <si>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</si>
  <si>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</si>
  <si>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</si>
  <si>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</si>
  <si>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</si>
  <si>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</si>
  <si>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</si>
  <si>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</si>
  <si>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</si>
  <si>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</si>
  <si>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</si>
  <si>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</si>
  <si>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</si>
  <si>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</si>
  <si>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</si>
  <si>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</si>
  <si>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</si>
  <si>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</si>
  <si>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</si>
  <si>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</si>
  <si>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</si>
  <si>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</si>
  <si>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</si>
  <si>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</si>
  <si>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</si>
  <si>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</si>
  <si>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</si>
  <si>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</si>
  <si>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</si>
  <si>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</si>
  <si>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</si>
  <si>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</si>
  <si>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</si>
  <si>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</si>
  <si>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</si>
  <si>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</si>
  <si>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</si>
  <si>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</si>
  <si>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</si>
  <si>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</si>
  <si>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</si>
  <si>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</si>
  <si>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</si>
  <si>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</si>
  <si>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</si>
  <si>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</si>
  <si>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</si>
  <si>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</si>
  <si>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</si>
  <si>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</si>
  <si>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</si>
  <si>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</si>
  <si>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</si>
  <si>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</si>
  <si>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</si>
  <si>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</si>
  <si>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</si>
  <si>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</si>
  <si>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</si>
  <si>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</si>
  <si>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</si>
  <si>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</si>
  <si>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</si>
  <si>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</si>
  <si>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</si>
  <si>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</si>
  <si>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</si>
  <si>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</si>
  <si>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</si>
  <si>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</si>
  <si>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</si>
  <si>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</si>
  <si>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</si>
  <si>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</si>
  <si>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</si>
  <si>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</si>
  <si>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</si>
  <si>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</si>
  <si>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</si>
  <si>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</si>
  <si>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</si>
  <si>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</si>
  <si>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</si>
  <si>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</si>
  <si>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</si>
  <si>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</si>
  <si>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</si>
  <si>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</si>
  <si>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</si>
  <si>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</si>
  <si>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</si>
  <si>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</si>
  <si>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</si>
  <si>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</si>
  <si>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</si>
  <si>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</si>
  <si>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</si>
  <si>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</si>
  <si>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</si>
  <si>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</si>
  <si>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</si>
  <si>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</si>
  <si>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</si>
  <si>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</si>
  <si>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</si>
  <si>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</si>
  <si>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</si>
  <si>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</si>
  <si>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</si>
  <si>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</si>
  <si>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</si>
  <si>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</si>
  <si>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</si>
  <si>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</si>
  <si>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</si>
  <si>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</si>
  <si>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</si>
  <si>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</si>
  <si>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</si>
  <si>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</si>
  <si>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</si>
  <si>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</si>
  <si>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</si>
  <si>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</si>
  <si>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</si>
  <si>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</si>
  <si>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</si>
  <si>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</si>
  <si>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</si>
  <si>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</si>
  <si>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</si>
  <si>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</si>
  <si>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</si>
  <si>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</si>
  <si>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</si>
  <si>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</si>
  <si>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</si>
  <si>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</si>
  <si>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</si>
  <si>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</si>
  <si>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</si>
  <si>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</si>
  <si>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</si>
  <si>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</si>
  <si>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</si>
  <si>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</si>
  <si>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</si>
  <si>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</si>
  <si>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</si>
  <si>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</si>
  <si>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</si>
  <si>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</si>
  <si>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</si>
  <si>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</si>
  <si>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</si>
  <si>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</si>
  <si>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</si>
  <si>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</si>
  <si>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</si>
  <si>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</si>
  <si>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</si>
  <si>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</si>
  <si>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</si>
  <si>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</si>
  <si>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</si>
  <si>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</si>
  <si>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</si>
  <si>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</si>
  <si>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</si>
  <si>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</si>
  <si>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</si>
  <si>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</si>
  <si>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</si>
  <si>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</si>
  <si>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</si>
  <si>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</si>
  <si>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</si>
  <si>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</si>
  <si>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</si>
  <si>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</si>
  <si>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</si>
  <si>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</si>
  <si>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</si>
  <si>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</si>
  <si>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</si>
  <si>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</si>
  <si>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</si>
  <si>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</si>
  <si>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</si>
  <si>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</si>
  <si>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</si>
  <si>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</si>
  <si>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</si>
  <si>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</si>
  <si>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</si>
  <si>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</si>
  <si>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</si>
  <si>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</si>
  <si>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</si>
  <si>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</si>
  <si>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</si>
  <si>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</si>
  <si>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</si>
  <si>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</si>
  <si>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</si>
  <si>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</si>
  <si>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</si>
  <si>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</si>
  <si>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</si>
  <si>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</si>
  <si>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</si>
  <si>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</si>
  <si>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</si>
  <si>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</si>
  <si>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</si>
  <si>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</si>
  <si>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</si>
  <si>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</si>
  <si>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</si>
  <si>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</si>
  <si>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</si>
  <si>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</si>
  <si>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</si>
  <si>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</si>
  <si>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</si>
  <si>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</si>
  <si>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</si>
  <si>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</si>
  <si>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</si>
  <si>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</si>
  <si>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</si>
  <si>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</si>
  <si>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</si>
  <si>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</si>
  <si>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</si>
  <si>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</si>
  <si>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</si>
  <si>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</si>
  <si>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</si>
  <si>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</si>
  <si>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</si>
  <si>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</si>
  <si>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</si>
  <si>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</si>
  <si>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</si>
  <si>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</si>
  <si>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</si>
  <si>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</si>
  <si>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</si>
  <si>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</si>
  <si>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</si>
  <si>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</si>
  <si>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</si>
  <si>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</si>
  <si>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</si>
  <si>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</si>
  <si>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</si>
  <si>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</si>
  <si>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</si>
  <si>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</si>
  <si>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</si>
  <si>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</si>
  <si>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</si>
  <si>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</si>
  <si>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</si>
  <si>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</si>
  <si>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</si>
  <si>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</si>
  <si>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</si>
  <si>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</si>
  <si>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</si>
  <si>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</si>
  <si>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</si>
  <si>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</si>
  <si>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</si>
  <si>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</si>
  <si>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</si>
  <si>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</si>
  <si>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</si>
  <si>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</si>
  <si>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</si>
  <si>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</si>
  <si>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</si>
  <si>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</si>
  <si>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</si>
  <si>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</si>
  <si>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</si>
  <si>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</si>
  <si>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</si>
  <si>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</si>
  <si>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</si>
  <si>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</si>
  <si>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</si>
  <si>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</si>
  <si>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</si>
  <si>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</si>
  <si>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</si>
  <si>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</si>
  <si>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</si>
  <si>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</si>
  <si>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</si>
  <si>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</si>
  <si>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</si>
  <si>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</si>
  <si>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</si>
  <si>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</si>
  <si>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</si>
  <si>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</si>
  <si>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</si>
  <si>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</si>
  <si>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</si>
  <si>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</si>
  <si>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</si>
  <si>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</si>
  <si>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</si>
  <si>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</si>
  <si>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</si>
  <si>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</si>
  <si>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</si>
  <si>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</si>
  <si>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</si>
  <si>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</si>
  <si>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</si>
  <si>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</si>
  <si>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</si>
  <si>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</si>
  <si>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</si>
  <si>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</si>
  <si>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</si>
  <si>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</si>
  <si>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</si>
  <si>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</si>
  <si>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</si>
  <si>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</si>
  <si>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</si>
  <si>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</si>
  <si>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</si>
  <si>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</si>
  <si>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</si>
  <si>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</si>
  <si>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</si>
  <si>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</si>
  <si>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</si>
  <si>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</si>
  <si>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</si>
  <si>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</si>
  <si>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</si>
  <si>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</si>
  <si>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</si>
  <si>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</si>
  <si>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</si>
  <si>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</si>
  <si>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</si>
  <si>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</si>
  <si>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</si>
  <si>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</si>
  <si>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</si>
  <si>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</si>
  <si>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</si>
  <si>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</si>
  <si>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</si>
  <si>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</si>
  <si>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</si>
  <si>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</si>
  <si>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</si>
  <si>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</si>
  <si>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</si>
  <si>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</si>
  <si>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</si>
  <si>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</si>
  <si>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</si>
  <si>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</si>
  <si>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</si>
  <si>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</si>
  <si>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</si>
  <si>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</si>
  <si>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</si>
  <si>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</si>
  <si>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</si>
  <si>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</si>
  <si>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</si>
  <si>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</si>
  <si>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</si>
  <si>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</si>
  <si>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</si>
  <si>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</si>
  <si>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</si>
  <si>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</si>
  <si>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</si>
  <si>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</si>
  <si>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</si>
  <si>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</si>
  <si>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</si>
  <si>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</si>
  <si>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</si>
  <si>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</si>
  <si>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</si>
  <si>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</si>
  <si>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</si>
  <si>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</si>
  <si>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</si>
  <si>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</si>
  <si>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</si>
  <si>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</si>
  <si>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</si>
  <si>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</si>
  <si>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</si>
  <si>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</si>
  <si>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</si>
  <si>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</si>
  <si>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</si>
  <si>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</si>
  <si>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</si>
  <si>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</si>
  <si>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</si>
  <si>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</si>
  <si>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</si>
  <si>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</si>
  <si>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</si>
  <si>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</si>
  <si>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</si>
  <si>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</si>
  <si>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</si>
  <si>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</si>
  <si>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</si>
  <si>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</si>
  <si>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</si>
  <si>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</si>
  <si>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</si>
  <si>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</si>
  <si>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</si>
  <si>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</si>
  <si>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</si>
  <si>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</si>
  <si>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</si>
  <si>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</si>
  <si>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</si>
  <si>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</si>
  <si>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</si>
  <si>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</si>
  <si>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</si>
  <si>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</si>
  <si>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</si>
  <si>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</si>
  <si>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</si>
  <si>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</si>
  <si>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</si>
  <si>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</si>
  <si>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</si>
  <si>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</si>
  <si>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</si>
  <si>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</si>
  <si>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</si>
  <si>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</si>
  <si>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</si>
  <si>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</si>
  <si>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</si>
  <si>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</si>
  <si>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</si>
  <si>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</si>
  <si>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</si>
  <si>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</si>
  <si>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</si>
  <si>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</si>
  <si>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</si>
  <si>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</si>
  <si>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</si>
  <si>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</si>
  <si>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</si>
  <si>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</si>
  <si>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</si>
  <si>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</si>
  <si>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</si>
  <si>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</si>
  <si>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</si>
  <si>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</si>
  <si>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</si>
  <si>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</si>
  <si>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</si>
  <si>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</si>
  <si>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</si>
  <si>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</si>
  <si>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</si>
  <si>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</si>
  <si>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</si>
  <si>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</si>
  <si>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</si>
  <si>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</si>
  <si>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</si>
  <si>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</si>
  <si>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</si>
  <si>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</si>
  <si>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</si>
  <si>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</si>
  <si>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</si>
  <si>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</si>
  <si>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</si>
  <si>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</si>
  <si>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</si>
  <si>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</si>
  <si>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</si>
  <si>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</si>
  <si>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</si>
  <si>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</si>
  <si>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</si>
  <si>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</si>
  <si>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</si>
  <si>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</si>
  <si>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</si>
  <si>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</si>
  <si>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</si>
  <si>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</si>
  <si>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</si>
  <si>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</si>
  <si>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</si>
  <si>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</si>
  <si>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</si>
  <si>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</si>
  <si>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</si>
  <si>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</si>
  <si>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</si>
  <si>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</si>
  <si>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</si>
  <si>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</si>
  <si>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</si>
  <si>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</si>
  <si>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</si>
  <si>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</si>
  <si>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</si>
  <si>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</si>
  <si>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</si>
  <si>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</si>
  <si>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</si>
  <si>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</si>
  <si>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</si>
  <si>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</si>
  <si>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</si>
  <si>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</si>
  <si>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</si>
  <si>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</si>
  <si>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</si>
  <si>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</si>
  <si>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</si>
  <si>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</si>
  <si>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</si>
  <si>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</si>
  <si>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</si>
  <si>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</si>
  <si>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</si>
  <si>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</si>
  <si>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</si>
  <si>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</si>
  <si>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</si>
  <si>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</si>
  <si>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</si>
  <si>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</si>
  <si>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</si>
  <si>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</si>
  <si>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</si>
  <si>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</si>
  <si>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</si>
  <si>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</si>
  <si>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</si>
  <si>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</si>
  <si>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</si>
  <si>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</si>
  <si>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</si>
  <si>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</si>
  <si>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</si>
  <si>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</si>
  <si>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</si>
  <si>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</si>
  <si>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</si>
  <si>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</si>
  <si>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</si>
  <si>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</si>
  <si>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</si>
  <si>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</si>
  <si>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</si>
  <si>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</si>
  <si>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</si>
  <si>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</si>
  <si>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</si>
  <si>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</si>
  <si>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</si>
  <si>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</si>
  <si>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</si>
  <si>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</si>
  <si>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</si>
  <si>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</si>
  <si>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</si>
  <si>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</si>
  <si>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</si>
  <si>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</si>
  <si>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</si>
  <si>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</si>
  <si>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</si>
  <si>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</si>
  <si>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</si>
  <si>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</si>
  <si>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</si>
  <si>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</si>
  <si>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</si>
  <si>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</si>
  <si>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</si>
  <si>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</si>
  <si>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</si>
  <si>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</si>
  <si>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</si>
  <si>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</si>
  <si>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</si>
  <si>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</si>
  <si>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</si>
  <si>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</si>
  <si>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</si>
  <si>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</si>
  <si>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</si>
  <si>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</si>
  <si>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</si>
  <si>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</si>
  <si>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</si>
  <si>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</si>
  <si>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</si>
  <si>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</si>
  <si>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</si>
  <si>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</si>
  <si>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</si>
  <si>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</si>
  <si>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</si>
  <si>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</si>
  <si>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</si>
  <si>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</si>
  <si>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</si>
  <si>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</si>
  <si>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</si>
  <si>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</si>
  <si>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</si>
  <si>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</si>
  <si>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</si>
  <si>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</si>
  <si>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</si>
  <si>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</si>
  <si>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</si>
  <si>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</si>
  <si>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</si>
  <si>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</si>
  <si>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</si>
  <si>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</si>
  <si>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</si>
  <si>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</si>
  <si>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</si>
  <si>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</si>
  <si>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</si>
  <si>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</si>
  <si>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</si>
  <si>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</si>
  <si>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</si>
  <si>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</si>
  <si>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</si>
  <si>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</si>
  <si>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</si>
  <si>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</si>
  <si>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</si>
  <si>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</si>
  <si>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</si>
  <si>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</si>
  <si>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</si>
  <si>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</si>
  <si>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</si>
  <si>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</si>
  <si>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</si>
  <si>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</si>
  <si>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</si>
  <si>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</si>
  <si>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</si>
  <si>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</si>
  <si>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</si>
  <si>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</si>
  <si>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</si>
  <si>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</si>
  <si>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</si>
  <si>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</si>
  <si>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</si>
  <si>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</si>
  <si>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</si>
  <si>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</si>
  <si>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</si>
  <si>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</si>
  <si>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</si>
  <si>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</si>
  <si>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</si>
  <si>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</si>
  <si>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</si>
  <si>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</si>
  <si>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</si>
  <si>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</si>
  <si>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</si>
  <si>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</si>
  <si>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</si>
  <si>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</si>
  <si>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</si>
  <si>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</si>
  <si>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</si>
  <si>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</si>
  <si>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</si>
  <si>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</si>
  <si>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</si>
  <si>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</si>
  <si>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</si>
  <si>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</si>
  <si>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</si>
  <si>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</si>
  <si>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</si>
  <si>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</si>
  <si>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</si>
  <si>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</si>
  <si>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</si>
  <si>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</si>
  <si>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</si>
  <si>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</si>
  <si>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</si>
  <si>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</si>
  <si>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</si>
  <si>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</si>
  <si>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</si>
  <si>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</si>
  <si>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</si>
  <si>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</si>
  <si>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</si>
  <si>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</si>
  <si>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</si>
  <si>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</si>
  <si>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</si>
  <si>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</si>
  <si>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</si>
  <si>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</si>
  <si>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</si>
  <si>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</si>
  <si>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</si>
  <si>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</si>
  <si>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</si>
  <si>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</si>
  <si>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</si>
  <si>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</si>
  <si>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</si>
  <si>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</si>
  <si>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</si>
  <si>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</si>
  <si>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</si>
  <si>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</si>
  <si>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</si>
  <si>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</si>
  <si>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</si>
  <si>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</si>
  <si>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</si>
  <si>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</si>
  <si>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</si>
  <si>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</si>
  <si>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</si>
  <si>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</si>
  <si>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</si>
  <si>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</si>
  <si>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</si>
  <si>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</si>
  <si>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</si>
  <si>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</si>
  <si>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</si>
  <si>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</si>
  <si>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</si>
  <si>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</si>
  <si>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</si>
  <si>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</si>
  <si>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</si>
  <si>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</si>
  <si>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</si>
  <si>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</si>
  <si>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</si>
  <si>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</si>
  <si>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</si>
  <si>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</si>
  <si>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</si>
  <si>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</si>
  <si>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</si>
  <si>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</si>
  <si>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</si>
  <si>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</si>
  <si>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</si>
  <si>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</si>
  <si>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</si>
  <si>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</si>
  <si>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</si>
  <si>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</si>
  <si>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</si>
  <si>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</si>
  <si>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</si>
  <si>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</si>
  <si>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</si>
  <si>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</si>
  <si>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</si>
  <si>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</si>
  <si>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</si>
  <si>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</si>
  <si>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</si>
  <si>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</si>
  <si>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</si>
  <si>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</si>
  <si>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</si>
  <si>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</si>
  <si>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</si>
  <si>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</si>
  <si>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</si>
  <si>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</si>
  <si>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</si>
  <si>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</si>
  <si>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</si>
  <si>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</si>
  <si>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</si>
  <si>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</si>
  <si>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</si>
  <si>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</si>
  <si>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</si>
  <si>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</si>
  <si>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</si>
  <si>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</si>
  <si>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</si>
  <si>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</si>
  <si>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</si>
  <si>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</si>
  <si>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</si>
  <si>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</si>
  <si>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</si>
  <si>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</si>
  <si>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</si>
  <si>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</si>
  <si>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</si>
  <si>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</si>
  <si>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</si>
  <si>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</si>
  <si>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</si>
  <si>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</si>
  <si>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</si>
  <si>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</si>
  <si>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</si>
  <si>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</si>
  <si>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</si>
  <si>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</si>
  <si>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</si>
  <si>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</si>
  <si>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</si>
  <si>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</si>
  <si>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</si>
  <si>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</si>
  <si>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</si>
  <si>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</si>
  <si>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</si>
  <si>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</si>
  <si>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</si>
  <si>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</si>
  <si>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</si>
  <si>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</si>
  <si>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</si>
  <si>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</si>
  <si>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</si>
  <si>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</si>
  <si>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</si>
  <si>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</si>
  <si>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</si>
  <si>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</si>
  <si>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</si>
  <si>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</si>
  <si>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</si>
  <si>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</si>
  <si>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</si>
  <si>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</si>
  <si>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</si>
  <si>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</si>
  <si>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</si>
  <si>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</si>
  <si>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</si>
  <si>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</si>
  <si>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</si>
  <si>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</si>
  <si>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</si>
  <si>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</si>
  <si>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</si>
  <si>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</si>
  <si>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</si>
  <si>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</si>
  <si>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</si>
  <si>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</si>
  <si>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</si>
  <si>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</si>
  <si>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</si>
  <si>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</si>
  <si>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</si>
  <si>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</si>
  <si>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</si>
  <si>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</si>
  <si>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</si>
  <si>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</si>
  <si>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</si>
  <si>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</si>
  <si>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</si>
  <si>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</si>
  <si>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</si>
  <si>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</si>
  <si>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</si>
  <si>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</si>
  <si>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</si>
  <si>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</si>
  <si>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</si>
  <si>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</si>
  <si>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</si>
  <si>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</si>
  <si>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</si>
  <si>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</si>
  <si>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</si>
  <si>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</si>
  <si>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</si>
  <si>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</si>
  <si>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</si>
  <si>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</si>
  <si>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</si>
  <si>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</si>
  <si>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</si>
  <si>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</si>
  <si>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</si>
  <si>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</si>
  <si>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</si>
  <si>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</si>
  <si>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</si>
  <si>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</si>
  <si>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</si>
  <si>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</si>
  <si>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</si>
  <si>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</si>
  <si>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</si>
  <si>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</si>
  <si>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</si>
  <si>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</si>
  <si>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</si>
  <si>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</si>
  <si>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</si>
  <si>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</si>
  <si>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</si>
  <si>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</si>
  <si>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</si>
  <si>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</si>
  <si>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</si>
  <si>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</si>
  <si>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</si>
  <si>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</si>
  <si>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</si>
  <si>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</si>
  <si>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</si>
  <si>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</si>
  <si>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</si>
  <si>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</si>
  <si>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</si>
  <si>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</si>
  <si>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</si>
  <si>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</si>
  <si>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</si>
  <si>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</si>
  <si>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</si>
  <si>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</si>
  <si>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</si>
  <si>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</si>
  <si>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</si>
  <si>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</si>
  <si>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</si>
  <si>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</si>
  <si>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</si>
  <si>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</si>
  <si>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</si>
  <si>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</si>
  <si>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</si>
  <si>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</si>
  <si>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</si>
  <si>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</si>
  <si>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</si>
  <si>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</si>
  <si>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</si>
  <si>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</si>
  <si>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</si>
  <si>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</si>
  <si>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</si>
  <si>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</si>
  <si>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</si>
  <si>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</si>
  <si>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</si>
  <si>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</si>
  <si>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</si>
  <si>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</si>
  <si>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</si>
  <si>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</si>
  <si>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</si>
  <si>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</si>
  <si>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</si>
  <si>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</si>
  <si>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</si>
  <si>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</si>
  <si>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</si>
  <si>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</si>
  <si>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</si>
  <si>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</si>
  <si>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</si>
  <si>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</si>
  <si>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</si>
  <si>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</si>
  <si>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</si>
  <si>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</si>
  <si>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</si>
  <si>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</si>
  <si>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</si>
  <si>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</si>
  <si>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</si>
  <si>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</si>
  <si>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</si>
  <si>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</si>
  <si>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</si>
  <si>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</si>
  <si>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</si>
  <si>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</si>
  <si>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</si>
  <si>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</si>
  <si>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</si>
  <si>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</si>
  <si>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</si>
  <si>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</si>
  <si>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</si>
  <si>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</si>
  <si>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</si>
  <si>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</si>
  <si>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</si>
  <si>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</si>
  <si>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</si>
  <si>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</si>
  <si>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</si>
  <si>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</si>
  <si>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</si>
  <si>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</si>
  <si>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</si>
  <si>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</si>
  <si>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</si>
  <si>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</si>
  <si>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</si>
  <si>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</si>
  <si>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</si>
  <si>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</si>
  <si>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</si>
  <si>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</si>
  <si>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</si>
  <si>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</si>
  <si>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</si>
  <si>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</si>
  <si>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</si>
  <si>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</si>
  <si>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</si>
  <si>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</si>
  <si>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</si>
  <si>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</si>
  <si>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</si>
  <si>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</si>
  <si>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</si>
  <si>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</si>
  <si>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</si>
  <si>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</si>
  <si>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</si>
  <si>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</si>
  <si>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</si>
  <si>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</si>
  <si>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</si>
  <si>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</si>
  <si>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</si>
  <si>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</si>
  <si>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</si>
  <si>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</si>
  <si>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</si>
  <si>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</si>
  <si>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</si>
  <si>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</si>
  <si>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</si>
  <si>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</si>
  <si>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</si>
  <si>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</si>
  <si>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</si>
  <si>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</si>
  <si>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</si>
  <si>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</si>
  <si>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</si>
  <si>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</si>
  <si>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</si>
  <si>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</si>
  <si>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</si>
  <si>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</si>
  <si>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</si>
  <si>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</si>
  <si>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</si>
  <si>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</si>
  <si>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</si>
  <si>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</si>
  <si>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</si>
  <si>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</si>
  <si>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</si>
  <si>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</si>
  <si>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</si>
  <si>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</si>
  <si>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</si>
  <si>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</si>
  <si>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</si>
  <si>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</si>
  <si>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</si>
  <si>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</si>
  <si>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</si>
  <si>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</si>
  <si>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</si>
  <si>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</si>
  <si>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</si>
  <si>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</si>
  <si>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</si>
  <si>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</si>
  <si>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</si>
  <si>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</si>
  <si>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</si>
  <si>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</si>
  <si>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</si>
  <si>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</si>
  <si>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</si>
  <si>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</si>
  <si>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</si>
  <si>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</si>
  <si>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</si>
  <si>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</si>
  <si>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</si>
  <si>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</si>
  <si>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</si>
  <si>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</si>
  <si>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</si>
  <si>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</si>
  <si>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</si>
  <si>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</si>
  <si>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</si>
  <si>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</si>
  <si>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</si>
  <si>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</si>
  <si>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</si>
  <si>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</si>
  <si>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</si>
  <si>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</si>
  <si>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</si>
  <si>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</si>
  <si>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</si>
  <si>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</si>
  <si>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</si>
  <si>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</si>
  <si>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</si>
  <si>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</si>
  <si>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</si>
  <si>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</si>
  <si>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</si>
  <si>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</si>
  <si>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</si>
  <si>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</si>
  <si>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</si>
  <si>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</si>
  <si>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</si>
  <si>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</si>
  <si>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</si>
  <si>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</si>
  <si>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</si>
  <si>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</si>
  <si>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</si>
  <si>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</si>
  <si>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</si>
  <si>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</si>
  <si>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</si>
  <si>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</si>
  <si>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</si>
  <si>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</si>
  <si>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</si>
  <si>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</si>
  <si>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</si>
  <si>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</si>
  <si>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</si>
  <si>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</si>
  <si>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</si>
  <si>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</si>
  <si>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</si>
  <si>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</si>
  <si>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</si>
  <si>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</si>
  <si>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</si>
  <si>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</si>
  <si>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</si>
  <si>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</si>
  <si>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</si>
  <si>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</si>
  <si>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</si>
  <si>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</si>
  <si>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</si>
  <si>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</si>
  <si>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</si>
  <si>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</si>
  <si>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</si>
  <si>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</si>
  <si>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</si>
  <si>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</si>
  <si>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</si>
  <si>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</si>
  <si>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</si>
  <si>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</si>
  <si>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</si>
  <si>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</si>
  <si>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</si>
  <si>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</si>
  <si>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</si>
  <si>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</si>
  <si>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</si>
  <si>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</si>
  <si>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</si>
  <si>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</si>
  <si>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</si>
  <si>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</si>
  <si>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</si>
  <si>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</si>
  <si>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</si>
  <si>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</si>
  <si>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</si>
  <si>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</si>
  <si>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</si>
  <si>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</si>
  <si>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</si>
  <si>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</si>
  <si>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</si>
  <si>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</si>
  <si>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</si>
  <si>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</si>
  <si>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</si>
  <si>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</si>
  <si>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</si>
  <si>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</si>
  <si>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</si>
  <si>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</si>
  <si>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</si>
  <si>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</si>
  <si>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</si>
  <si>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</si>
  <si>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</si>
  <si>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</si>
  <si>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</si>
  <si>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</si>
  <si>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</si>
  <si>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</si>
  <si>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</si>
  <si>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</si>
  <si>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</si>
  <si>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</si>
  <si>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</si>
  <si>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</si>
  <si>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</si>
  <si>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</si>
  <si>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</si>
  <si>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</si>
  <si>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</si>
  <si>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</si>
  <si>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</si>
  <si>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</si>
  <si>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</si>
  <si>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</si>
  <si>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</si>
  <si>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</si>
  <si>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</si>
  <si>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</si>
  <si>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</si>
  <si>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</si>
  <si>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</si>
  <si>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</si>
  <si>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</si>
  <si>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</si>
  <si>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</si>
  <si>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</si>
  <si>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</si>
  <si>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</si>
  <si>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</si>
  <si>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</si>
  <si>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</si>
  <si>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</si>
  <si>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</si>
  <si>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</si>
  <si>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</si>
  <si>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</si>
  <si>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</si>
  <si>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</si>
  <si>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</si>
  <si>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</si>
  <si>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</si>
  <si>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</si>
  <si>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</si>
  <si>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</si>
  <si>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</si>
  <si>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</si>
  <si>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</si>
  <si>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</si>
  <si>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</si>
  <si>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</si>
  <si>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</si>
  <si>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</si>
  <si>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</si>
  <si>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</si>
  <si>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</si>
  <si>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</si>
  <si>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</si>
  <si>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</si>
  <si>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</si>
  <si>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</si>
  <si>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</si>
  <si>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</si>
  <si>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</si>
  <si>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</si>
  <si>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</si>
  <si>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</si>
  <si>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</si>
  <si>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</si>
  <si>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</si>
  <si>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</si>
  <si>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</si>
  <si>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</si>
  <si>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</si>
  <si>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</si>
  <si>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</si>
  <si>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</si>
  <si>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</si>
  <si>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</si>
  <si>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</si>
  <si>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</si>
  <si>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</si>
  <si>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</si>
  <si>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</si>
  <si>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</si>
  <si>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</si>
  <si>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</si>
  <si>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</si>
  <si>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</si>
  <si>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</si>
  <si>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</si>
  <si>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</si>
  <si>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</si>
  <si>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</si>
  <si>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</si>
  <si>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</si>
  <si>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</si>
  <si>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</si>
  <si>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</si>
  <si>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</si>
  <si>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</si>
  <si>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</si>
  <si>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</si>
  <si>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</si>
  <si>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</si>
  <si>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</si>
  <si>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</si>
  <si>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</si>
  <si>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</si>
  <si>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</si>
  <si>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</si>
  <si>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</si>
  <si>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</si>
  <si>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</si>
  <si>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</si>
  <si>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</si>
  <si>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</si>
  <si>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</si>
  <si>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</si>
  <si>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</si>
  <si>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</si>
  <si>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</si>
  <si>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</si>
  <si>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</si>
  <si>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</si>
  <si>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</si>
  <si>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</si>
  <si>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</si>
  <si>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</si>
  <si>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</si>
  <si>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</si>
  <si>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</si>
  <si>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</si>
  <si>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</si>
  <si>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</si>
  <si>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</si>
  <si>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</si>
  <si>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</si>
  <si>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</si>
  <si>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</si>
  <si>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</si>
  <si>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</si>
  <si>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</si>
  <si>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</si>
  <si>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</si>
  <si>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</si>
  <si>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</si>
  <si>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</si>
  <si>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</si>
  <si>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</si>
  <si>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</si>
  <si>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</si>
  <si>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</si>
  <si>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</si>
  <si>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</si>
  <si>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</si>
  <si>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</si>
  <si>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</si>
  <si>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</si>
  <si>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</si>
  <si>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</si>
  <si>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</si>
  <si>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</si>
  <si>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</si>
  <si>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</si>
  <si>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</si>
  <si>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</si>
  <si>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</si>
  <si>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</si>
  <si>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</si>
  <si>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</si>
  <si>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</si>
  <si>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</si>
  <si>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</si>
  <si>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</si>
  <si>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</si>
  <si>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</si>
  <si>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</si>
  <si>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</si>
  <si>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</si>
  <si>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</si>
  <si>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</si>
  <si>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</si>
  <si>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</si>
  <si>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</si>
  <si>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</si>
  <si>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</si>
  <si>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</si>
  <si>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</si>
  <si>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</si>
  <si>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</si>
  <si>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</si>
  <si>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</si>
  <si>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</si>
  <si>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</si>
  <si>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</si>
  <si>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</si>
  <si>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</si>
  <si>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</si>
  <si>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</si>
  <si>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</si>
  <si>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</si>
  <si>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</si>
  <si>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</si>
  <si>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</si>
  <si>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</si>
  <si>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</si>
  <si>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</si>
  <si>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</si>
  <si>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</si>
  <si>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</si>
  <si>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</si>
  <si>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</si>
  <si>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</si>
  <si>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</si>
  <si>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</si>
  <si>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</si>
  <si>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</si>
  <si>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</si>
  <si>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</si>
  <si>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</si>
  <si>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</si>
  <si>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</si>
  <si>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</si>
  <si>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</si>
  <si>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</si>
  <si>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</si>
  <si>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</si>
  <si>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</si>
  <si>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</si>
  <si>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</si>
  <si>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</si>
  <si>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</si>
  <si>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</si>
  <si>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</si>
  <si>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</si>
  <si>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</si>
  <si>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</si>
  <si>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</si>
  <si>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</si>
  <si>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</si>
  <si>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</si>
  <si>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</si>
  <si>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</si>
  <si>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</si>
  <si>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</si>
  <si>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</si>
  <si>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</si>
  <si>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</si>
  <si>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</si>
  <si>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</si>
  <si>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</si>
  <si>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</si>
  <si>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</si>
  <si>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</si>
  <si>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</si>
  <si>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</si>
  <si>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</si>
  <si>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</si>
  <si>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</si>
  <si>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</si>
  <si>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</si>
  <si>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</si>
  <si>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</si>
  <si>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</si>
  <si>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</si>
  <si>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</si>
  <si>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</si>
  <si>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</si>
  <si>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</si>
  <si>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</si>
  <si>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</si>
  <si>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</si>
  <si>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</si>
  <si>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</si>
  <si>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</si>
  <si>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</si>
  <si>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</si>
  <si>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</si>
  <si>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</si>
  <si>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</si>
  <si>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</si>
  <si>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</si>
  <si>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</si>
  <si>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</si>
  <si>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</si>
  <si>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</si>
  <si>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</si>
  <si>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</si>
  <si>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</si>
  <si>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</si>
  <si>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</si>
  <si>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</si>
  <si>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</si>
  <si>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</si>
  <si>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</si>
  <si>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</si>
  <si>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</si>
  <si>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</si>
  <si>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</si>
  <si>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</si>
  <si>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</si>
  <si>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</si>
  <si>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</si>
  <si>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</si>
  <si>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</si>
  <si>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</si>
  <si>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</si>
  <si>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</si>
  <si>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</si>
  <si>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</si>
  <si>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</si>
  <si>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</si>
  <si>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</si>
  <si>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</si>
  <si>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</si>
  <si>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</si>
  <si>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</si>
  <si>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</si>
  <si>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</si>
  <si>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</si>
  <si>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</si>
  <si>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</si>
  <si>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</si>
  <si>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</si>
  <si>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</si>
  <si>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</si>
  <si>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</si>
  <si>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</si>
  <si>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</si>
  <si>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</si>
  <si>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</si>
  <si>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</si>
  <si>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</si>
  <si>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</si>
  <si>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</si>
  <si>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</si>
  <si>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</si>
  <si>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</si>
  <si>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</si>
  <si>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</si>
  <si>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</si>
  <si>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</si>
  <si>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</si>
  <si>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</si>
  <si>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</si>
  <si>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</si>
  <si>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</si>
  <si>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</si>
  <si>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</si>
  <si>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</si>
  <si>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</si>
  <si>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</si>
  <si>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</si>
  <si>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</si>
  <si>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</si>
  <si>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</si>
  <si>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</si>
  <si>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</si>
  <si>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</si>
  <si>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</si>
  <si>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</si>
  <si>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</si>
  <si>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</si>
  <si>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</si>
  <si>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</si>
  <si>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</si>
  <si>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</si>
  <si>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</si>
  <si>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</si>
  <si>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</si>
  <si>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</si>
  <si>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</si>
  <si>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</si>
  <si>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</si>
  <si>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</si>
  <si>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</si>
  <si>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</si>
  <si>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</si>
  <si>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</si>
  <si>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</si>
  <si>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</si>
  <si>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</si>
  <si>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</si>
  <si>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</si>
  <si>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</si>
  <si>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</si>
  <si>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</si>
  <si>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</si>
  <si>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</si>
  <si>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</si>
  <si>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</si>
  <si>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</si>
  <si>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</si>
  <si>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</si>
  <si>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</si>
  <si>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</si>
  <si>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</si>
  <si>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</si>
  <si>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</si>
  <si>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</si>
  <si>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</si>
  <si>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</si>
  <si>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</si>
  <si>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</si>
  <si>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</si>
  <si>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</si>
  <si>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</si>
  <si>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</si>
  <si>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</si>
  <si>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</si>
  <si>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</si>
  <si>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</si>
  <si>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</si>
  <si>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</si>
  <si>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</si>
  <si>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</si>
  <si>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</si>
  <si>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</si>
  <si>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</si>
  <si>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</si>
  <si>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</si>
  <si>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</si>
  <si>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</si>
  <si>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</si>
  <si>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</si>
  <si>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</si>
  <si>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</si>
  <si>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</si>
  <si>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</si>
  <si>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</si>
  <si>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</si>
  <si>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</si>
  <si>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</si>
  <si>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</si>
  <si>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</si>
  <si>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</si>
  <si>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</si>
  <si>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</si>
  <si>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</si>
  <si>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</si>
  <si>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</si>
  <si>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</si>
  <si>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</si>
  <si>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</si>
  <si>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</si>
  <si>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</si>
  <si>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</si>
  <si>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</si>
  <si>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</si>
  <si>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</si>
  <si>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</si>
  <si>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</si>
  <si>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</si>
  <si>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</si>
  <si>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</si>
  <si>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</si>
  <si>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</si>
  <si>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</si>
  <si>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</si>
  <si>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</si>
  <si>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</si>
  <si>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</si>
  <si>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</si>
  <si>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</si>
  <si>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</si>
  <si>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</si>
  <si>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</si>
  <si>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</si>
  <si>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</si>
  <si>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</si>
  <si>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</si>
  <si>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</si>
  <si>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</si>
  <si>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</si>
  <si>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</si>
  <si>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</si>
  <si>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</si>
  <si>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</si>
  <si>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</si>
  <si>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</si>
  <si>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</si>
  <si>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</si>
  <si>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</si>
  <si>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</si>
  <si>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</si>
  <si>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</si>
  <si>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</si>
  <si>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</si>
  <si>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</si>
  <si>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</si>
  <si>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</si>
  <si>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</si>
  <si>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</si>
  <si>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</si>
  <si>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</si>
  <si>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</si>
  <si>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</si>
  <si>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</si>
  <si>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</si>
  <si>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</si>
  <si>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</si>
  <si>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</si>
  <si>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</si>
  <si>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</si>
  <si>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</si>
  <si>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</si>
  <si>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</si>
  <si>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</si>
  <si>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</si>
  <si>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</si>
  <si>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</si>
  <si>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</si>
  <si>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</si>
  <si>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</si>
  <si>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</si>
  <si>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</si>
  <si>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</si>
  <si>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</si>
  <si>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</si>
  <si>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</si>
  <si>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</si>
  <si>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</si>
  <si>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</si>
  <si>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</si>
  <si>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</si>
  <si>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</si>
  <si>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</si>
  <si>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</si>
  <si>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</si>
  <si>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</si>
  <si>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</si>
  <si>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</si>
  <si>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</si>
  <si>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</si>
  <si>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</si>
  <si>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</si>
  <si>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</si>
  <si>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</si>
  <si>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</si>
  <si>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</si>
  <si>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</si>
  <si>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</si>
  <si>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</si>
  <si>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</si>
  <si>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</si>
  <si>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</si>
  <si>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</si>
  <si>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</si>
  <si>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</si>
  <si>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</si>
  <si>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</si>
  <si>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</si>
  <si>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</si>
  <si>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</si>
  <si>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</si>
  <si>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</si>
  <si>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</si>
  <si>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</si>
  <si>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</si>
  <si>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</si>
  <si>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</si>
  <si>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</si>
  <si>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</si>
  <si>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</si>
  <si>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</si>
  <si>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</si>
  <si>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</si>
  <si>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</si>
  <si>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</si>
  <si>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</si>
  <si>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</si>
  <si>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</si>
  <si>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</si>
  <si>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</si>
  <si>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</si>
  <si>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</si>
  <si>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</si>
  <si>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</si>
  <si>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</si>
  <si>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</si>
  <si>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</si>
  <si>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</si>
  <si>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</si>
  <si>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</si>
  <si>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</si>
  <si>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</si>
  <si>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</si>
  <si>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</si>
  <si>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</si>
  <si>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</si>
  <si>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</si>
  <si>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</si>
  <si>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</si>
  <si>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</si>
  <si>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</si>
  <si>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</si>
  <si>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</si>
  <si>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</si>
  <si>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</si>
  <si>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</si>
  <si>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</si>
  <si>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</si>
  <si>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</si>
  <si>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</si>
  <si>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</si>
  <si>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</si>
  <si>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</si>
  <si>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</si>
  <si>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</si>
  <si>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</si>
  <si>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</si>
  <si>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</si>
  <si>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</si>
  <si>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</si>
  <si>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</si>
  <si>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</si>
  <si>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</si>
  <si>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</si>
  <si>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</si>
  <si>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</si>
  <si>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</si>
  <si>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</si>
  <si>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</si>
  <si>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</si>
  <si>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</si>
  <si>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</si>
  <si>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</si>
  <si>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</si>
  <si>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</si>
  <si>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</si>
  <si>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</si>
  <si>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</si>
  <si>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</si>
  <si>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</si>
  <si>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</si>
  <si>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</si>
  <si>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</si>
  <si>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</si>
  <si>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</si>
  <si>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</si>
  <si>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</si>
  <si>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</si>
  <si>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</si>
  <si>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</si>
  <si>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</si>
  <si>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</si>
  <si>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</si>
  <si>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</si>
  <si>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</si>
  <si>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</si>
  <si>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</si>
  <si>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</si>
  <si>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</si>
  <si>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</si>
  <si>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</si>
  <si>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</si>
  <si>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</si>
  <si>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</si>
  <si>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</si>
  <si>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</si>
  <si>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</si>
  <si>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</si>
  <si>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</si>
  <si>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</si>
  <si>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</si>
  <si>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</si>
  <si>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</si>
  <si>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</si>
  <si>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</si>
  <si>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</si>
  <si>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</si>
  <si>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</si>
  <si>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</si>
  <si>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</si>
  <si>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</si>
  <si>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</si>
  <si>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</si>
  <si>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</si>
  <si>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</si>
  <si>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</si>
  <si>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</si>
  <si>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</si>
  <si>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</si>
  <si>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</si>
  <si>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</si>
  <si>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</si>
  <si>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</si>
  <si>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</si>
  <si>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</si>
  <si>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</si>
  <si>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</si>
  <si>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</si>
  <si>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</si>
  <si>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</si>
  <si>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</si>
  <si>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</si>
  <si>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</si>
  <si>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</si>
  <si>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</si>
  <si>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</si>
  <si>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</si>
  <si>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</si>
  <si>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</si>
  <si>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</si>
  <si>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</si>
  <si>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</si>
  <si>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</si>
  <si>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</si>
  <si>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</si>
  <si>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</si>
  <si>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</si>
  <si>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</si>
  <si>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</si>
  <si>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</si>
  <si>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</si>
  <si>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</si>
  <si>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</si>
  <si>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</si>
  <si>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</si>
  <si>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</si>
  <si>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</si>
  <si>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</si>
  <si>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</si>
  <si>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</si>
  <si>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</si>
  <si>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</si>
  <si>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</si>
  <si>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</si>
  <si>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</si>
  <si>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</si>
  <si>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</si>
  <si>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</si>
  <si>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</si>
  <si>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</si>
  <si>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</si>
  <si>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</si>
  <si>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</si>
  <si>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</si>
  <si>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</si>
  <si>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</si>
  <si>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</si>
  <si>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</si>
  <si>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</si>
  <si>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</si>
  <si>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</si>
  <si>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</si>
  <si>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</si>
  <si>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</si>
  <si>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</si>
  <si>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</si>
  <si>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</si>
  <si>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</si>
  <si>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</si>
  <si>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</si>
  <si>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</si>
  <si>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</si>
  <si>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</si>
  <si>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</si>
  <si>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</si>
  <si>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</si>
  <si>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</si>
  <si>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</si>
  <si>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</si>
  <si>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</si>
  <si>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</si>
  <si>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</si>
  <si>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</si>
  <si>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</si>
  <si>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</si>
  <si>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</si>
  <si>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</si>
  <si>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</si>
  <si>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</si>
  <si>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</si>
  <si>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</si>
  <si>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</si>
  <si>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</si>
  <si>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</si>
  <si>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</si>
  <si>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</si>
  <si>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</si>
  <si>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</si>
  <si>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</si>
  <si>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</si>
  <si>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</si>
  <si>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</si>
  <si>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</si>
  <si>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</si>
  <si>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</si>
  <si>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</si>
  <si>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</si>
  <si>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</si>
  <si>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</si>
  <si>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</si>
  <si>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</si>
  <si>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</si>
  <si>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</si>
  <si>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</si>
  <si>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</si>
  <si>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</si>
  <si>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</si>
  <si>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</si>
  <si>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</si>
  <si>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</si>
  <si>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</si>
  <si>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</si>
  <si>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</si>
  <si>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</si>
  <si>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</si>
  <si>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</si>
  <si>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</si>
  <si>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</si>
  <si>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</si>
  <si>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</si>
  <si>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</si>
  <si>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</si>
  <si>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</si>
  <si>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</si>
  <si>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</si>
  <si>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</si>
  <si>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</si>
  <si>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</si>
  <si>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</si>
  <si>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</si>
  <si>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</si>
  <si>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</si>
  <si>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</si>
  <si>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</si>
  <si>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</si>
  <si>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</si>
  <si>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</si>
  <si>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</si>
  <si>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</si>
  <si>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</si>
  <si>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</si>
  <si>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</si>
  <si>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</si>
  <si>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</si>
  <si>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</si>
  <si>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</si>
  <si>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</si>
  <si>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</si>
  <si>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</si>
  <si>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</si>
  <si>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</si>
  <si>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</si>
  <si>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</si>
  <si>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</si>
  <si>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</si>
  <si>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</si>
  <si>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</si>
  <si>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</si>
  <si>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</si>
  <si>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</si>
  <si>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</si>
  <si>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</si>
  <si>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</si>
  <si>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</si>
  <si>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</si>
  <si>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</si>
  <si>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</si>
  <si>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</si>
  <si>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</si>
  <si>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</si>
  <si>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</si>
  <si>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</si>
  <si>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</si>
  <si>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</si>
  <si>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</si>
  <si>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</si>
  <si>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</si>
  <si>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</si>
  <si>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</si>
  <si>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</si>
  <si>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</si>
  <si>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</si>
  <si>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</si>
  <si>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</si>
  <si>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</si>
  <si>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</si>
  <si>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</si>
  <si>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</si>
  <si>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</si>
  <si>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</si>
  <si>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</si>
  <si>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</si>
  <si>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</si>
  <si>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</si>
  <si>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</si>
  <si>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</si>
  <si>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</si>
  <si>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</si>
  <si>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</si>
  <si>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</si>
  <si>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</si>
  <si>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</si>
  <si>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</si>
  <si>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</si>
  <si>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</si>
  <si>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</si>
  <si>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</si>
  <si>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</si>
  <si>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</si>
  <si>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</si>
  <si>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</si>
  <si>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</si>
  <si>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</si>
  <si>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</si>
  <si>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</si>
  <si>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</si>
  <si>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</si>
  <si>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</si>
  <si>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</si>
  <si>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</si>
  <si>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</si>
  <si>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</si>
  <si>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</si>
  <si>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</si>
  <si>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</si>
  <si>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</si>
  <si>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</si>
  <si>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</si>
  <si>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</si>
  <si>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</si>
  <si>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</si>
  <si>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</si>
  <si>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</si>
  <si>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</si>
  <si>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</si>
  <si>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</si>
  <si>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</si>
  <si>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</si>
  <si>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</si>
  <si>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</si>
  <si>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</si>
  <si>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</si>
  <si>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</si>
  <si>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</si>
  <si>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</si>
  <si>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</si>
  <si>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</si>
  <si>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</si>
  <si>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</si>
  <si>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</si>
  <si>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</si>
  <si>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</si>
  <si>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</si>
  <si>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</si>
  <si>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</si>
  <si>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</si>
  <si>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</si>
  <si>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</si>
  <si>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</si>
  <si>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</si>
  <si>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</si>
  <si>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</si>
  <si>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</si>
  <si>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</si>
  <si>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</si>
  <si>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</si>
  <si>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</si>
  <si>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</si>
  <si>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</si>
  <si>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</si>
  <si>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</si>
  <si>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</si>
  <si>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</si>
  <si>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</si>
  <si>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</si>
  <si>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</si>
  <si>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</si>
  <si>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</si>
  <si>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</si>
  <si>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</si>
  <si>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</si>
  <si>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</si>
  <si>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</si>
  <si>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</si>
  <si>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</si>
  <si>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</si>
  <si>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</si>
  <si>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</si>
  <si>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</si>
  <si>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</si>
  <si>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</si>
  <si>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</si>
  <si>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</si>
  <si>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</si>
  <si>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</si>
  <si>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</si>
  <si>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</si>
  <si>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</si>
  <si>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</si>
  <si>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</si>
  <si>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</si>
  <si>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</si>
  <si>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</si>
  <si>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</si>
  <si>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</si>
  <si>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</si>
  <si>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</si>
  <si>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</si>
  <si>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</si>
  <si>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</si>
  <si>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</si>
  <si>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</si>
  <si>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</si>
  <si>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</si>
  <si>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</si>
  <si>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</si>
  <si>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</si>
  <si>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</si>
  <si>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</si>
  <si>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</si>
  <si>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</si>
  <si>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</si>
  <si>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</si>
  <si>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</si>
  <si>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</si>
  <si>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</si>
  <si>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</si>
  <si>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</si>
  <si>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</si>
  <si>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</si>
  <si>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</si>
  <si>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</si>
  <si>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</si>
  <si>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</si>
  <si>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</si>
  <si>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</si>
  <si>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</si>
  <si>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</si>
  <si>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</si>
  <si>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</si>
  <si>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</si>
  <si>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</si>
  <si>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</si>
  <si>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</si>
  <si>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</si>
  <si>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</si>
  <si>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</si>
  <si>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</si>
  <si>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</si>
  <si>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</si>
  <si>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</si>
  <si>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</si>
  <si>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</si>
  <si>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</si>
  <si>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</si>
  <si>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</si>
  <si>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</si>
  <si>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</si>
  <si>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</si>
  <si>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</si>
  <si>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</si>
  <si>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</si>
  <si>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</si>
  <si>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</si>
  <si>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</si>
  <si>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</si>
  <si>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</si>
  <si>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</si>
  <si>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</si>
  <si>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</si>
  <si>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</si>
  <si>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</si>
  <si>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</si>
  <si>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</si>
  <si>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</si>
  <si>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</si>
  <si>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</si>
  <si>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</si>
  <si>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</si>
  <si>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</si>
  <si>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</si>
  <si>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</si>
  <si>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</si>
  <si>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</si>
  <si>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</si>
  <si>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</si>
  <si>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</si>
  <si>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</si>
  <si>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</si>
  <si>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</si>
  <si>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</si>
  <si>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</si>
  <si>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</si>
  <si>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</si>
  <si>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</si>
  <si>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</si>
  <si>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</si>
  <si>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</si>
  <si>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</si>
  <si>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</si>
  <si>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</si>
  <si>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</si>
  <si>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</si>
  <si>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</si>
  <si>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</si>
  <si>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</si>
  <si>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</si>
  <si>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</si>
  <si>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</si>
  <si>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</si>
  <si>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</si>
  <si>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</si>
  <si>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</si>
  <si>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</si>
  <si>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</si>
  <si>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</si>
  <si>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</si>
  <si>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</si>
  <si>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</si>
  <si>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</si>
  <si>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</si>
  <si>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</si>
  <si>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</si>
  <si>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</si>
  <si>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</si>
  <si>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</si>
  <si>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</si>
  <si>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</si>
  <si>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</si>
  <si>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</si>
  <si>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</si>
  <si>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</si>
  <si>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</si>
  <si>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</si>
  <si>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</si>
  <si>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</si>
  <si>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</si>
  <si>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</si>
  <si>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</si>
  <si>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</si>
  <si>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</si>
  <si>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</si>
  <si>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</si>
  <si>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</si>
  <si>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</si>
  <si>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</si>
  <si>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</si>
  <si>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</si>
  <si>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</si>
  <si>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</si>
  <si>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</si>
  <si>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</si>
  <si>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</si>
  <si>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</si>
  <si>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</si>
  <si>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</si>
  <si>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</si>
  <si>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</si>
  <si>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</si>
  <si>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</si>
  <si>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</si>
  <si>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</si>
  <si>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</si>
  <si>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</si>
  <si>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</si>
  <si>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</si>
  <si>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</si>
  <si>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</si>
  <si>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</si>
  <si>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</si>
  <si>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</si>
  <si>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</si>
  <si>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</si>
  <si>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</si>
  <si>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</si>
  <si>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</si>
  <si>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</si>
  <si>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</si>
  <si>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</si>
  <si>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</si>
  <si>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</si>
  <si>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</si>
  <si>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</si>
  <si>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</si>
  <si>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</si>
  <si>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</si>
  <si>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</si>
  <si>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</si>
  <si>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</si>
  <si>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</si>
  <si>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</si>
  <si>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</si>
  <si>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</si>
  <si>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</si>
  <si>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</si>
  <si>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</si>
  <si>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</si>
  <si>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</si>
  <si>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</si>
  <si>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</si>
  <si>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</si>
  <si>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</si>
  <si>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</si>
  <si>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</si>
  <si>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</si>
  <si>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</si>
  <si>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</si>
  <si>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</si>
  <si>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</si>
  <si>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</si>
  <si>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</si>
  <si>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</si>
  <si>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</si>
  <si>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</si>
  <si>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</si>
  <si>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</si>
  <si>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</si>
  <si>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</si>
  <si>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</si>
  <si>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</si>
  <si>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</si>
  <si>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</si>
  <si>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</si>
  <si>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</si>
  <si>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</si>
  <si>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</si>
  <si>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</si>
  <si>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</si>
  <si>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</si>
  <si>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</si>
  <si>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</si>
  <si>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</si>
  <si>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</si>
  <si>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</si>
  <si>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</si>
  <si>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</si>
  <si>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</si>
  <si>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</si>
  <si>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</si>
  <si>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</si>
  <si>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</si>
  <si>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</si>
  <si>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</si>
  <si>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</si>
  <si>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</si>
  <si>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</si>
  <si>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</si>
  <si>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</si>
  <si>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</si>
  <si>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</si>
  <si>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</si>
  <si>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</si>
  <si>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</si>
  <si>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</si>
  <si>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</si>
  <si>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</si>
  <si>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</si>
  <si>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</si>
  <si>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</si>
  <si>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</si>
  <si>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</si>
  <si>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</si>
  <si>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</si>
  <si>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</si>
  <si>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</si>
  <si>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</si>
  <si>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</si>
  <si>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</si>
  <si>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</si>
  <si>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</si>
  <si>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</si>
  <si>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</si>
  <si>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</si>
  <si>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</si>
  <si>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</si>
  <si>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</si>
  <si>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</si>
  <si>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</si>
  <si>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</si>
  <si>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</si>
  <si>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</si>
  <si>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</si>
  <si>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</si>
  <si>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</si>
  <si>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</si>
  <si>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</si>
  <si>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</si>
  <si>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</si>
  <si>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</si>
  <si>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</si>
  <si>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</si>
  <si>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</si>
  <si>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</si>
  <si>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</si>
  <si>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</si>
  <si>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</si>
  <si>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</si>
  <si>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</si>
  <si>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</si>
  <si>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</si>
  <si>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</si>
  <si>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</si>
  <si>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</si>
  <si>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</si>
  <si>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</si>
  <si>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</si>
  <si>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</si>
  <si>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</si>
  <si>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</si>
  <si>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</si>
  <si>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</si>
  <si>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</si>
  <si>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</si>
  <si>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</si>
  <si>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</si>
  <si>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</si>
  <si>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</si>
  <si>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</si>
  <si>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</si>
  <si>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</si>
  <si>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</si>
  <si>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</si>
  <si>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</si>
  <si>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</si>
  <si>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</si>
  <si>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</si>
  <si>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</si>
  <si>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</si>
  <si>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</si>
  <si>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</si>
  <si>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</si>
  <si>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</si>
  <si>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</si>
  <si>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</si>
  <si>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</si>
  <si>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</si>
  <si>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</si>
  <si>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</si>
  <si>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</si>
  <si>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</si>
  <si>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</si>
  <si>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</si>
  <si>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</si>
  <si>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</si>
  <si>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</si>
  <si>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</si>
  <si>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</si>
  <si>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</si>
  <si>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</si>
  <si>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</si>
  <si>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</si>
  <si>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</si>
  <si>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</si>
  <si>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</si>
  <si>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</si>
  <si>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</si>
  <si>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</si>
  <si>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</si>
  <si>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</si>
  <si>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</si>
  <si>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</si>
  <si>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</si>
  <si>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</si>
  <si>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</si>
  <si>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</si>
  <si>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</si>
  <si>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</si>
  <si>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</si>
  <si>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</si>
  <si>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</si>
  <si>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</si>
  <si>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</si>
  <si>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 Revenue</t>
  </si>
  <si>
    <t>Profit generated</t>
  </si>
  <si>
    <t>Total Orders</t>
  </si>
  <si>
    <t>Avg Discount</t>
  </si>
  <si>
    <t>Total quantity</t>
  </si>
  <si>
    <r>
      <rPr>
        <b/>
        <sz val="11"/>
        <color theme="1"/>
        <rFont val="Aptos Narrow"/>
        <family val="2"/>
        <scheme val="minor"/>
      </rPr>
      <t>KPI Cards</t>
    </r>
    <r>
      <rPr>
        <sz val="11"/>
        <color theme="1"/>
        <rFont val="Aptos Narrow"/>
        <family val="2"/>
        <scheme val="minor"/>
      </rPr>
      <t xml:space="preserve"> </t>
    </r>
    <r>
      <rPr>
        <b/>
        <sz val="11"/>
        <color theme="1"/>
        <rFont val="Aptos Narrow"/>
        <family val="2"/>
        <scheme val="minor"/>
      </rPr>
      <t>Elements</t>
    </r>
  </si>
  <si>
    <t>Row Labels</t>
  </si>
  <si>
    <t>May</t>
  </si>
  <si>
    <t>REV</t>
  </si>
  <si>
    <t>Total Revenue PY</t>
  </si>
  <si>
    <t>Orders</t>
  </si>
  <si>
    <t>Sum of Quantity</t>
  </si>
  <si>
    <t>Qty</t>
  </si>
  <si>
    <t>Analysis</t>
  </si>
  <si>
    <t>Monthly Trend</t>
  </si>
  <si>
    <t>Product cart</t>
  </si>
  <si>
    <t>Customer Seg</t>
  </si>
  <si>
    <t>Geographical analysis</t>
  </si>
  <si>
    <t>Column Labels</t>
  </si>
  <si>
    <t>Revenue YOY kpi</t>
  </si>
  <si>
    <t>Quantity YOY kpi</t>
  </si>
  <si>
    <t>Total Orders YOY Kpi</t>
  </si>
  <si>
    <t>Discount YOY Kpi</t>
  </si>
  <si>
    <t>`</t>
  </si>
  <si>
    <t>Location Summary</t>
  </si>
  <si>
    <t>Apr</t>
  </si>
  <si>
    <t>Aug</t>
  </si>
  <si>
    <t>Dec</t>
  </si>
  <si>
    <t>Feb</t>
  </si>
  <si>
    <t>Jan</t>
  </si>
  <si>
    <t>Jul</t>
  </si>
  <si>
    <t>Jun</t>
  </si>
  <si>
    <t>Mar</t>
  </si>
  <si>
    <t>Nov</t>
  </si>
  <si>
    <t>Oct</t>
  </si>
  <si>
    <t>Sep</t>
  </si>
  <si>
    <t>vs 2011 ▼ 2.8%</t>
  </si>
  <si>
    <t>vs 2011 ▲ 5.2%</t>
  </si>
  <si>
    <t>vs 2011 ▲ 7.1%</t>
  </si>
  <si>
    <t>vs 2011 ▼ 1.7%</t>
  </si>
  <si>
    <t xml:space="preserve"> TOP 5 MARKETS: California 18.8% ($88K), New York 17.1% ($80K), Texas 7.3% ($34K), Washington 5.0% ($23K), Pennsylvania 4.4% ($21K).  CONCENTRATION: Top 5 states account for 52.5% of total revenue, top 3 drive 43.2%. California outperforms average state by +745.8%. REGIONAL: East region dominates with 33.2% ($156K), while South lags at 15.2% ($71K).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</si>
</sst>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gt;=1000000]&quot;$&quot;0.00,,&quot; M&quot;;[&gt;=1000]&quot;$&quot;0.00,&quot; K&quot;;&quot;$&quot;0.00"/>
    <numFmt numFmtId="166" formatCode="_(* #,##0_);_(* \(#,##0\);_(* &quot;-&quot;??_);_(@_)"/>
  </numFmts>
  <fonts count="5"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
      <sz val="11"/>
      <color theme="4" tint="0.59999389629810485"/>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2" tint="-0.249977111117893"/>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8">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0" fontId="1" fillId="2" borderId="0" xfId="0" applyFont="1" applyFill="1"/>
    <xf numFmtId="164" fontId="1" fillId="2" borderId="0" xfId="0" applyNumberFormat="1" applyFont="1" applyFill="1"/>
    <xf numFmtId="165" fontId="0" fillId="0" borderId="0" xfId="0" applyNumberFormat="1"/>
    <xf numFmtId="166" fontId="0" fillId="0" borderId="0" xfId="0" applyNumberFormat="1"/>
    <xf numFmtId="10" fontId="0" fillId="0" borderId="0" xfId="0" applyNumberFormat="1"/>
    <xf numFmtId="0" fontId="0" fillId="0" borderId="0" xfId="0" pivotButton="1"/>
    <xf numFmtId="0" fontId="2" fillId="0" borderId="0" xfId="0" applyFont="1"/>
    <xf numFmtId="0" fontId="0" fillId="0" borderId="0" xfId="0" applyAlignment="1">
      <alignment horizontal="left"/>
    </xf>
    <xf numFmtId="0" fontId="3" fillId="5" borderId="0" xfId="0" applyFont="1" applyFill="1"/>
    <xf numFmtId="0" fontId="0" fillId="5" borderId="0" xfId="0" applyFill="1"/>
    <xf numFmtId="0" fontId="0" fillId="0" borderId="0" xfId="0" applyAlignment="1">
      <alignment horizontal="center" vertical="center"/>
    </xf>
    <xf numFmtId="0" fontId="4" fillId="0" borderId="0" xfId="0" applyFont="1" applyAlignment="1">
      <alignment horizontal="center" vertical="center"/>
    </xf>
  </cellXfs>
  <cellStyles count="1">
    <cellStyle name="Normal" xfId="0" builtinId="0"/>
  </cellStyles>
  <dxfs count="45">
    <dxf>
      <alignment vertical="center"/>
    </dxf>
    <dxf>
      <alignment horizontal="center"/>
    </dxf>
    <dxf>
      <alignment vertical="center"/>
    </dxf>
    <dxf>
      <alignment horizontal="center"/>
    </dxf>
    <dxf>
      <numFmt numFmtId="14" formatCode="0.00%"/>
    </dxf>
    <dxf>
      <numFmt numFmtId="166" formatCode="_(* #,##0_);_(* \(#,##0\);_(* &quot;-&quot;??_);_(@_)"/>
    </dxf>
    <dxf>
      <numFmt numFmtId="166" formatCode="_(* #,##0_);_(* \(#,##0\);_(* &quot;-&quot;??_);_(@_)"/>
    </dxf>
    <dxf>
      <numFmt numFmtId="165" formatCode="[&gt;=1000000]&quot;$&quot;0.00,,&quot; M&quot;;[&gt;=1000]&quot;$&quot;0.00,&quot; K&quot;;&quot;$&quot;0.00"/>
    </dxf>
    <dxf>
      <font>
        <color rgb="FF00B050"/>
      </font>
    </dxf>
    <dxf>
      <font>
        <color rgb="FFFF0000"/>
      </font>
    </dxf>
    <dxf>
      <font>
        <color rgb="FF00B050"/>
      </font>
    </dxf>
    <dxf>
      <font>
        <color rgb="FFFF0000"/>
      </font>
    </dxf>
    <dxf>
      <font>
        <color rgb="FF00B050"/>
      </font>
    </dxf>
    <dxf>
      <font>
        <color rgb="FFFF0000"/>
      </font>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SlicerStyleLight1 2" pivot="0" table="0" count="10" xr9:uid="{5DA88472-F3B6-4573-B042-76CA5CD04DDA}">
      <tableStyleElement type="wholeTable" dxfId="44"/>
      <tableStyleElement type="headerRow" dxfId="43"/>
    </tableStyle>
    <tableStyle name="SlicerStyleLight1 2 2" pivot="0" table="0" count="10" xr9:uid="{CAEF412D-178E-4046-98FA-372902D67050}">
      <tableStyleElement type="wholeTable" dxfId="42"/>
      <tableStyleElement type="headerRow" dxfId="41"/>
    </tableStyle>
  </tableStyles>
  <colors>
    <mruColors>
      <color rgb="FFDEE0F2"/>
      <color rgb="FF7582FB"/>
      <color rgb="FF156082"/>
      <color rgb="FF555FB9"/>
      <color rgb="FF61FFA8"/>
      <color rgb="FFDBDBDB"/>
      <color rgb="FFDFE1F6"/>
      <color rgb="FFD9D9D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3.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63" Type="http://schemas.openxmlformats.org/officeDocument/2006/relationships/customXml" Target="../customXml/item40.xml"/><Relationship Id="rId68" Type="http://schemas.openxmlformats.org/officeDocument/2006/relationships/customXml" Target="../customXml/item4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66" Type="http://schemas.openxmlformats.org/officeDocument/2006/relationships/customXml" Target="../customXml/item43.xml"/><Relationship Id="rId5" Type="http://schemas.openxmlformats.org/officeDocument/2006/relationships/pivotCacheDefinition" Target="pivotCache/pivotCacheDefinition2.xml"/><Relationship Id="rId61" Type="http://schemas.openxmlformats.org/officeDocument/2006/relationships/customXml" Target="../customXml/item38.xml"/><Relationship Id="rId19" Type="http://schemas.openxmlformats.org/officeDocument/2006/relationships/connections" Target="connections.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64" Type="http://schemas.openxmlformats.org/officeDocument/2006/relationships/customXml" Target="../customXml/item41.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67" Type="http://schemas.openxmlformats.org/officeDocument/2006/relationships/customXml" Target="../customXml/item44.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62"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7.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 Id="rId65" Type="http://schemas.openxmlformats.org/officeDocument/2006/relationships/customXml" Target="../customXml/item4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theme" Target="theme/theme1.xml"/><Relationship Id="rId3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and marketing.xlsx]Analysis!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09049707736425E-2"/>
          <c:y val="5.8608036069323619E-2"/>
          <c:w val="0.92229148654653748"/>
          <c:h val="0.89255193387290666"/>
        </c:manualLayout>
      </c:layout>
      <c:barChart>
        <c:barDir val="col"/>
        <c:grouping val="stacked"/>
        <c:varyColors val="0"/>
        <c:ser>
          <c:idx val="0"/>
          <c:order val="0"/>
          <c:tx>
            <c:strRef>
              <c:f>Analysis!$B$9</c:f>
              <c:strCache>
                <c:ptCount val="1"/>
                <c:pt idx="0">
                  <c:v>Total</c:v>
                </c:pt>
              </c:strCache>
            </c:strRef>
          </c:tx>
          <c:spPr>
            <a:solidFill>
              <a:schemeClr val="bg1"/>
            </a:solidFill>
            <a:ln>
              <a:noFill/>
            </a:ln>
            <a:effectLst/>
          </c:spPr>
          <c:invertIfNegative val="0"/>
          <c:cat>
            <c:strRef>
              <c:f>Analysis!$A$10:$A$21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Analysis!$B$10:$B$21</c:f>
              <c:numCache>
                <c:formatCode>[&gt;=1000000]"$"0.00,," M";[&gt;=1000]"$"0.00," K";"$"0.00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438-4BF9-9533-501B5E8B0331}"/>
            </c:ext>
          </c:extLst>
        </c:ser>
        <c:dLbls>
          <c:showLegendKey val="0"/>
          <c:showVal val="0"/>
          <c:showCatName val="0"/>
          <c:showSerName val="0"/>
          <c:showPercent val="0"/>
          <c:showBubbleSize val="0"/>
        </c:dLbls>
        <c:gapWidth val="99"/>
        <c:overlap val="100"/>
        <c:axId val="1077729184"/>
        <c:axId val="1077737344"/>
      </c:barChart>
      <c:catAx>
        <c:axId val="1077729184"/>
        <c:scaling>
          <c:orientation val="minMax"/>
        </c:scaling>
        <c:delete val="1"/>
        <c:axPos val="b"/>
        <c:numFmt formatCode="General" sourceLinked="1"/>
        <c:majorTickMark val="none"/>
        <c:minorTickMark val="none"/>
        <c:tickLblPos val="nextTo"/>
        <c:crossAx val="1077737344"/>
        <c:crosses val="autoZero"/>
        <c:auto val="1"/>
        <c:lblAlgn val="ctr"/>
        <c:lblOffset val="100"/>
        <c:noMultiLvlLbl val="0"/>
      </c:catAx>
      <c:valAx>
        <c:axId val="1077737344"/>
        <c:scaling>
          <c:orientation val="minMax"/>
        </c:scaling>
        <c:delete val="1"/>
        <c:axPos val="l"/>
        <c:numFmt formatCode="[&gt;=1000000]&quot;$&quot;0.00,,&quot; M&quot;;[&gt;=1000]&quot;$&quot;0.00,&quot; K&quot;;&quot;$&quot;0.00" sourceLinked="1"/>
        <c:majorTickMark val="none"/>
        <c:minorTickMark val="none"/>
        <c:tickLblPos val="nextTo"/>
        <c:crossAx val="10777291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[Finance and marketing.xlsx]Analysis!PivotTable3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5F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17710190806284E-2"/>
          <c:y val="9.773129151109633E-2"/>
          <c:w val="0.92229148654653748"/>
          <c:h val="0.89255193387290666"/>
        </c:manualLayout>
      </c:layout>
      <c:barChart>
        <c:barDir val="col"/>
        <c:grouping val="stacked"/>
        <c:varyColors val="0"/>
        <c:ser>
          <c:idx val="0"/>
          <c:order val="0"/>
          <c:tx>
            <c:strRef>
              <c:f>Analysis!$F$9</c:f>
              <c:strCache>
                <c:ptCount val="1"/>
                <c:pt idx="0">
                  <c:v>Total</c:v>
                </c:pt>
              </c:strCache>
            </c:strRef>
          </c:tx>
          <c:spPr>
            <a:solidFill>
              <a:srgbClr val="156082"/>
            </a:solidFill>
            <a:ln>
              <a:noFill/>
            </a:ln>
            <a:effectLst/>
          </c:spPr>
          <c:invertIfNegative val="0"/>
          <c:cat>
            <c:strRef>
              <c:f>Analysis!$E$10:$E$21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Analysis!$F$10:$F$21</c:f>
              <c:numCache>
                <c:formatCode>General</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9581-4AA3-BA0B-3E3DE813C2AD}"/>
            </c:ext>
          </c:extLst>
        </c:ser>
        <c:dLbls>
          <c:showLegendKey val="0"/>
          <c:showVal val="0"/>
          <c:showCatName val="0"/>
          <c:showSerName val="0"/>
          <c:showPercent val="0"/>
          <c:showBubbleSize val="0"/>
        </c:dLbls>
        <c:gapWidth val="99"/>
        <c:overlap val="100"/>
        <c:axId val="1077729184"/>
        <c:axId val="1077737344"/>
      </c:barChart>
      <c:catAx>
        <c:axId val="1077729184"/>
        <c:scaling>
          <c:orientation val="minMax"/>
        </c:scaling>
        <c:delete val="1"/>
        <c:axPos val="b"/>
        <c:numFmt formatCode="General" sourceLinked="1"/>
        <c:majorTickMark val="none"/>
        <c:minorTickMark val="none"/>
        <c:tickLblPos val="nextTo"/>
        <c:crossAx val="1077737344"/>
        <c:crosses val="autoZero"/>
        <c:auto val="1"/>
        <c:lblAlgn val="ctr"/>
        <c:lblOffset val="100"/>
        <c:noMultiLvlLbl val="0"/>
      </c:catAx>
      <c:valAx>
        <c:axId val="1077737344"/>
        <c:scaling>
          <c:orientation val="minMax"/>
        </c:scaling>
        <c:delete val="1"/>
        <c:axPos val="l"/>
        <c:numFmt formatCode="General" sourceLinked="1"/>
        <c:majorTickMark val="none"/>
        <c:minorTickMark val="none"/>
        <c:tickLblPos val="nextTo"/>
        <c:crossAx val="1077729184"/>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[Finance and marketing.xlsx]Analysis!PivotTable4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17710190806298E-2"/>
          <c:y val="9.773129151109633E-2"/>
          <c:w val="0.92229148654653748"/>
          <c:h val="0.89255193387290666"/>
        </c:manualLayout>
      </c:layout>
      <c:barChart>
        <c:barDir val="col"/>
        <c:grouping val="stacked"/>
        <c:varyColors val="0"/>
        <c:ser>
          <c:idx val="0"/>
          <c:order val="0"/>
          <c:tx>
            <c:strRef>
              <c:f>Analysis!$I$9</c:f>
              <c:strCache>
                <c:ptCount val="1"/>
                <c:pt idx="0">
                  <c:v>Total</c:v>
                </c:pt>
              </c:strCache>
            </c:strRef>
          </c:tx>
          <c:spPr>
            <a:solidFill>
              <a:srgbClr val="156082"/>
            </a:solidFill>
            <a:ln>
              <a:noFill/>
            </a:ln>
            <a:effectLst/>
          </c:spPr>
          <c:invertIfNegative val="0"/>
          <c:cat>
            <c:strRef>
              <c:f>Analysis!$H$10:$H$21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Analysis!$I$10:$I$21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2988-4C62-9AE8-7015AB808889}"/>
            </c:ext>
          </c:extLst>
        </c:ser>
        <c:dLbls>
          <c:showLegendKey val="0"/>
          <c:showVal val="0"/>
          <c:showCatName val="0"/>
          <c:showSerName val="0"/>
          <c:showPercent val="0"/>
          <c:showBubbleSize val="0"/>
        </c:dLbls>
        <c:gapWidth val="99"/>
        <c:overlap val="100"/>
        <c:axId val="1077729184"/>
        <c:axId val="1077737344"/>
      </c:barChart>
      <c:catAx>
        <c:axId val="1077729184"/>
        <c:scaling>
          <c:orientation val="minMax"/>
        </c:scaling>
        <c:delete val="1"/>
        <c:axPos val="b"/>
        <c:numFmt formatCode="General" sourceLinked="1"/>
        <c:majorTickMark val="none"/>
        <c:minorTickMark val="none"/>
        <c:tickLblPos val="nextTo"/>
        <c:crossAx val="1077737344"/>
        <c:crosses val="autoZero"/>
        <c:auto val="1"/>
        <c:lblAlgn val="ctr"/>
        <c:lblOffset val="100"/>
        <c:noMultiLvlLbl val="0"/>
      </c:catAx>
      <c:valAx>
        <c:axId val="1077737344"/>
        <c:scaling>
          <c:orientation val="minMax"/>
        </c:scaling>
        <c:delete val="1"/>
        <c:axPos val="l"/>
        <c:numFmt formatCode="General" sourceLinked="1"/>
        <c:majorTickMark val="none"/>
        <c:minorTickMark val="none"/>
        <c:tickLblPos val="nextTo"/>
        <c:crossAx val="1077729184"/>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[Finance and marketing.xlsx]Analysis!PivotTable5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17710190806298E-2"/>
          <c:y val="9.773129151109633E-2"/>
          <c:w val="0.92229148654653748"/>
          <c:h val="0.89255193387290666"/>
        </c:manualLayout>
      </c:layout>
      <c:barChart>
        <c:barDir val="col"/>
        <c:grouping val="stacked"/>
        <c:varyColors val="0"/>
        <c:ser>
          <c:idx val="0"/>
          <c:order val="0"/>
          <c:tx>
            <c:strRef>
              <c:f>Analysis!$L$9</c:f>
              <c:strCache>
                <c:ptCount val="1"/>
                <c:pt idx="0">
                  <c:v>Total</c:v>
                </c:pt>
              </c:strCache>
            </c:strRef>
          </c:tx>
          <c:spPr>
            <a:solidFill>
              <a:srgbClr val="156082"/>
            </a:solidFill>
            <a:ln>
              <a:noFill/>
            </a:ln>
            <a:effectLst/>
          </c:spPr>
          <c:invertIfNegative val="0"/>
          <c:cat>
            <c:strRef>
              <c:f>Analysis!$K$10:$K$21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Analysis!$L$10:$L$21</c:f>
              <c:numCache>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0-E834-482A-91A5-C8F489884611}"/>
            </c:ext>
          </c:extLst>
        </c:ser>
        <c:dLbls>
          <c:showLegendKey val="0"/>
          <c:showVal val="0"/>
          <c:showCatName val="0"/>
          <c:showSerName val="0"/>
          <c:showPercent val="0"/>
          <c:showBubbleSize val="0"/>
        </c:dLbls>
        <c:gapWidth val="99"/>
        <c:overlap val="100"/>
        <c:axId val="1077729184"/>
        <c:axId val="1077737344"/>
      </c:barChart>
      <c:catAx>
        <c:axId val="1077729184"/>
        <c:scaling>
          <c:orientation val="minMax"/>
        </c:scaling>
        <c:delete val="1"/>
        <c:axPos val="b"/>
        <c:numFmt formatCode="General" sourceLinked="1"/>
        <c:majorTickMark val="none"/>
        <c:minorTickMark val="none"/>
        <c:tickLblPos val="nextTo"/>
        <c:crossAx val="1077737344"/>
        <c:crosses val="autoZero"/>
        <c:auto val="1"/>
        <c:lblAlgn val="ctr"/>
        <c:lblOffset val="100"/>
        <c:noMultiLvlLbl val="0"/>
      </c:catAx>
      <c:valAx>
        <c:axId val="1077737344"/>
        <c:scaling>
          <c:orientation val="minMax"/>
        </c:scaling>
        <c:delete val="1"/>
        <c:axPos val="l"/>
        <c:numFmt formatCode="General" sourceLinked="1"/>
        <c:majorTickMark val="none"/>
        <c:minorTickMark val="none"/>
        <c:tickLblPos val="nextTo"/>
        <c:crossAx val="1077729184"/>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and marketing.xlsx]Analysis!PivotTable6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TREND</a:t>
            </a:r>
            <a:endParaRPr lang="en-US" b="1"/>
          </a:p>
        </c:rich>
      </c:tx>
      <c:layout>
        <c:manualLayout>
          <c:xMode val="edge"/>
          <c:yMode val="edge"/>
          <c:x val="4.08194787865757E-2"/>
          <c:y val="5.09259259259259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star"/>
          <c:size val="8"/>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35730610688876E-4"/>
          <c:y val="4.1666666666666664E-2"/>
          <c:w val="0.96845684906817764"/>
          <c:h val="0.8573304899387576"/>
        </c:manualLayout>
      </c:layout>
      <c:lineChart>
        <c:grouping val="standard"/>
        <c:varyColors val="0"/>
        <c:ser>
          <c:idx val="0"/>
          <c:order val="0"/>
          <c:tx>
            <c:strRef>
              <c:f>Analysis!$B$29</c:f>
              <c:strCache>
                <c:ptCount val="1"/>
                <c:pt idx="0">
                  <c:v>Total Revenue</c:v>
                </c:pt>
              </c:strCache>
            </c:strRef>
          </c:tx>
          <c:spPr>
            <a:ln w="31750" cap="rnd">
              <a:solidFill>
                <a:schemeClr val="accent1"/>
              </a:solidFill>
              <a:round/>
            </a:ln>
            <a:effectLst/>
          </c:spPr>
          <c:marker>
            <c:symbol val="star"/>
            <c:size val="8"/>
            <c:spPr>
              <a:noFill/>
              <a:ln w="9525">
                <a:solidFill>
                  <a:schemeClr val="accent1"/>
                </a:solidFill>
              </a:ln>
              <a:effectLst/>
            </c:spPr>
          </c:marker>
          <c:cat>
            <c:strRef>
              <c:f>Analysis!$A$30:$A$41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Analysis!$B$30:$B$41</c:f>
              <c:numCache>
                <c:formatCode>[&gt;=1000000]"$"0.00,," M";[&gt;=1000]"$"0.00," K";"$"0.00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0-BA8B-4AA4-8316-6E979DEE628F}"/>
            </c:ext>
          </c:extLst>
        </c:ser>
        <c:ser>
          <c:idx val="1"/>
          <c:order val="1"/>
          <c:tx>
            <c:strRef>
              <c:f>Analysis!$C$29</c:f>
              <c:strCache>
                <c:ptCount val="1"/>
                <c:pt idx="0">
                  <c:v>Total Revenue PY</c:v>
                </c:pt>
              </c:strCache>
            </c:strRef>
          </c:tx>
          <c:spPr>
            <a:ln w="28575" cap="rnd">
              <a:solidFill>
                <a:schemeClr val="accent2"/>
              </a:solidFill>
              <a:round/>
            </a:ln>
            <a:effectLst/>
          </c:spPr>
          <c:marker>
            <c:symbol val="none"/>
          </c:marker>
          <c:cat>
            <c:strRef>
              <c:f>Analysis!$A$30:$A$41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Analysis!$C$30:$C$41</c:f>
              <c:numCache>
                <c:formatCode>General</c:formatCode>
                <c:ptCount val="12"/>
              </c:numCache>
            </c:numRef>
          </c:val>
          <c:smooth val="0"/>
          <c:extLst>
            <c:ext xmlns:c16="http://schemas.microsoft.com/office/drawing/2014/chart" uri="{C3380CC4-5D6E-409C-BE32-E72D297353CC}">
              <c16:uniqueId val="{00000001-BA8B-4AA4-8316-6E979DEE628F}"/>
            </c:ext>
          </c:extLst>
        </c:ser>
        <c:dLbls>
          <c:showLegendKey val="0"/>
          <c:showVal val="0"/>
          <c:showCatName val="0"/>
          <c:showSerName val="0"/>
          <c:showPercent val="0"/>
          <c:showBubbleSize val="0"/>
        </c:dLbls>
        <c:marker val="1"/>
        <c:smooth val="0"/>
        <c:axId val="181228911"/>
        <c:axId val="181218351"/>
      </c:lineChart>
      <c:catAx>
        <c:axId val="18122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1218351"/>
        <c:crosses val="autoZero"/>
        <c:auto val="1"/>
        <c:lblAlgn val="ctr"/>
        <c:lblOffset val="100"/>
        <c:noMultiLvlLbl val="0"/>
      </c:catAx>
      <c:valAx>
        <c:axId val="181218351"/>
        <c:scaling>
          <c:orientation val="minMax"/>
        </c:scaling>
        <c:delete val="1"/>
        <c:axPos val="l"/>
        <c:numFmt formatCode="[&gt;=1000000]&quot;$&quot;0.00,,&quot; M&quot;;[&gt;=1000]&quot;$&quot;0.00,&quot; K&quot;;&quot;$&quot;0.00" sourceLinked="1"/>
        <c:majorTickMark val="none"/>
        <c:minorTickMark val="none"/>
        <c:tickLblPos val="nextTo"/>
        <c:crossAx val="181228911"/>
        <c:crosses val="autoZero"/>
        <c:crossBetween val="between"/>
      </c:valAx>
      <c:spPr>
        <a:noFill/>
        <a:ln>
          <a:noFill/>
        </a:ln>
        <a:effectLst/>
      </c:spPr>
    </c:plotArea>
    <c:legend>
      <c:legendPos val="r"/>
      <c:layout>
        <c:manualLayout>
          <c:xMode val="edge"/>
          <c:yMode val="edge"/>
          <c:x val="0.53186392927382997"/>
          <c:y val="0.65798556430446187"/>
          <c:w val="0.4444762570274013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and marketing.xlsx]Analysis!PivotTable7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aseline="0"/>
              <a:t> CATEGORY</a:t>
            </a:r>
            <a:endParaRPr lang="en-US"/>
          </a:p>
        </c:rich>
      </c:tx>
      <c:layout>
        <c:manualLayout>
          <c:xMode val="edge"/>
          <c:yMode val="edge"/>
          <c:x val="9.8672546341047745E-2"/>
          <c:y val="4.0459759861767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28859207941946"/>
          <c:y val="0.10114741907261592"/>
          <c:w val="0.60176042575493094"/>
          <c:h val="0.89814814814814814"/>
        </c:manualLayout>
      </c:layout>
      <c:barChart>
        <c:barDir val="bar"/>
        <c:grouping val="clustered"/>
        <c:varyColors val="0"/>
        <c:ser>
          <c:idx val="0"/>
          <c:order val="0"/>
          <c:tx>
            <c:strRef>
              <c:f>Analysis!$B$45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Analysis!$A$46:$A$48</c:f>
              <c:strCache>
                <c:ptCount val="3"/>
                <c:pt idx="0">
                  <c:v>Office Supplies</c:v>
                </c:pt>
                <c:pt idx="1">
                  <c:v>Furniture</c:v>
                </c:pt>
                <c:pt idx="2">
                  <c:v>Technology</c:v>
                </c:pt>
              </c:strCache>
            </c:strRef>
          </c:cat>
          <c:val>
            <c:numRef>
              <c:f>Analysis!$B$46:$B$48</c:f>
              <c:numCache>
                <c:formatCode>[&gt;=1000000]"$"0.00,," M";[&gt;=1000]"$"0.00," K";"$"0.00</c:formatCode>
                <c:ptCount val="3"/>
                <c:pt idx="0">
                  <c:v>719047.03200000292</c:v>
                </c:pt>
                <c:pt idx="1">
                  <c:v>741999.79529999977</c:v>
                </c:pt>
                <c:pt idx="2">
                  <c:v>836154.03299999656</c:v>
                </c:pt>
              </c:numCache>
            </c:numRef>
          </c:val>
          <c:extLst>
            <c:ext xmlns:c16="http://schemas.microsoft.com/office/drawing/2014/chart" uri="{C3380CC4-5D6E-409C-BE32-E72D297353CC}">
              <c16:uniqueId val="{00000000-E3AF-4225-BC4D-033E38F64299}"/>
            </c:ext>
          </c:extLst>
        </c:ser>
        <c:dLbls>
          <c:showLegendKey val="0"/>
          <c:showVal val="0"/>
          <c:showCatName val="0"/>
          <c:showSerName val="0"/>
          <c:showPercent val="0"/>
          <c:showBubbleSize val="0"/>
        </c:dLbls>
        <c:gapWidth val="261"/>
        <c:axId val="167501343"/>
        <c:axId val="167503743"/>
      </c:barChart>
      <c:catAx>
        <c:axId val="1675013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7503743"/>
        <c:crosses val="autoZero"/>
        <c:auto val="1"/>
        <c:lblAlgn val="ctr"/>
        <c:lblOffset val="100"/>
        <c:noMultiLvlLbl val="0"/>
      </c:catAx>
      <c:valAx>
        <c:axId val="167503743"/>
        <c:scaling>
          <c:orientation val="minMax"/>
        </c:scaling>
        <c:delete val="1"/>
        <c:axPos val="b"/>
        <c:numFmt formatCode="[&gt;=1000000]&quot;$&quot;0.00,,&quot; M&quot;;[&gt;=1000]&quot;$&quot;0.00,&quot; K&quot;;&quot;$&quot;0.00" sourceLinked="1"/>
        <c:majorTickMark val="none"/>
        <c:minorTickMark val="none"/>
        <c:tickLblPos val="nextTo"/>
        <c:crossAx val="16750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and marketing.xlsx]Analysis!PivotTable8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SEGMENT</a:t>
            </a:r>
            <a:endParaRPr lang="en-US" b="1"/>
          </a:p>
        </c:rich>
      </c:tx>
      <c:layout>
        <c:manualLayout>
          <c:xMode val="edge"/>
          <c:yMode val="edge"/>
          <c:x val="0.72090111773924037"/>
          <c:y val="4.629629629629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solidFill>
              <a:schemeClr val="lt1"/>
            </a:solidFill>
          </a:ln>
          <a:effectLst/>
        </c:spPr>
      </c:pivotFmt>
      <c:pivotFmt>
        <c:idx val="3"/>
        <c:spPr>
          <a:solidFill>
            <a:schemeClr val="tx2">
              <a:lumMod val="50000"/>
              <a:lumOff val="5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c:spPr>
      </c:pivotFmt>
      <c:pivotFmt>
        <c:idx val="6"/>
        <c:spPr>
          <a:solidFill>
            <a:schemeClr val="tx2">
              <a:lumMod val="75000"/>
              <a:lumOff val="25000"/>
            </a:schemeClr>
          </a:solidFill>
          <a:ln w="19050">
            <a:solidFill>
              <a:schemeClr val="lt1"/>
            </a:solidFill>
          </a:ln>
          <a:effectLst/>
        </c:spPr>
      </c:pivotFmt>
      <c:pivotFmt>
        <c:idx val="7"/>
        <c:spPr>
          <a:solidFill>
            <a:schemeClr val="tx2">
              <a:lumMod val="90000"/>
              <a:lumOff val="10000"/>
            </a:schemeClr>
          </a:solidFill>
          <a:ln w="19050">
            <a:noFill/>
          </a:ln>
          <a:effectLst/>
        </c:spPr>
      </c:pivotFmt>
      <c:pivotFmt>
        <c:idx val="8"/>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w="111125">
            <a:solidFill>
              <a:srgbClr val="7582FB"/>
            </a:solidFill>
          </a:ln>
          <a:effectLst/>
        </c:spPr>
        <c:dLbl>
          <c:idx val="0"/>
          <c:layout>
            <c:manualLayout>
              <c:x val="9.596138876404848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w="66675">
            <a:solidFill>
              <a:srgbClr val="7582FB"/>
            </a:solidFill>
          </a:ln>
          <a:effectLst/>
        </c:spPr>
        <c:dLbl>
          <c:idx val="0"/>
          <c:layout>
            <c:manualLayout>
              <c:x val="0.11195495355805656"/>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w="60325">
            <a:solidFill>
              <a:srgbClr val="156082"/>
            </a:solidFill>
          </a:ln>
          <a:effectLst/>
        </c:spPr>
        <c:dLbl>
          <c:idx val="0"/>
          <c:layout>
            <c:manualLayout>
              <c:x val="-6.7972650374534344E-2"/>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192229740631922"/>
          <c:y val="9.0277777777777762E-2"/>
          <c:w val="0.3538576210674288"/>
          <c:h val="0.81944444444444442"/>
        </c:manualLayout>
      </c:layout>
      <c:doughnutChart>
        <c:varyColors val="1"/>
        <c:ser>
          <c:idx val="0"/>
          <c:order val="0"/>
          <c:tx>
            <c:strRef>
              <c:f>Analysis!$E$45</c:f>
              <c:strCache>
                <c:ptCount val="1"/>
                <c:pt idx="0">
                  <c:v>Total</c:v>
                </c:pt>
              </c:strCache>
            </c:strRef>
          </c:tx>
          <c:spPr>
            <a:ln>
              <a:solidFill>
                <a:schemeClr val="accent1"/>
              </a:solidFill>
            </a:ln>
          </c:spPr>
          <c:dPt>
            <c:idx val="0"/>
            <c:bubble3D val="0"/>
            <c:spPr>
              <a:solidFill>
                <a:schemeClr val="tx2">
                  <a:lumMod val="50000"/>
                  <a:lumOff val="50000"/>
                </a:schemeClr>
              </a:solidFill>
              <a:ln w="111125">
                <a:solidFill>
                  <a:srgbClr val="7582FB"/>
                </a:solidFill>
              </a:ln>
              <a:effectLst/>
            </c:spPr>
            <c:extLst>
              <c:ext xmlns:c16="http://schemas.microsoft.com/office/drawing/2014/chart" uri="{C3380CC4-5D6E-409C-BE32-E72D297353CC}">
                <c16:uniqueId val="{00000001-18B3-4127-A071-09AD69828367}"/>
              </c:ext>
            </c:extLst>
          </c:dPt>
          <c:dPt>
            <c:idx val="1"/>
            <c:bubble3D val="0"/>
            <c:spPr>
              <a:solidFill>
                <a:schemeClr val="tx2">
                  <a:lumMod val="75000"/>
                  <a:lumOff val="25000"/>
                </a:schemeClr>
              </a:solidFill>
              <a:ln w="66675">
                <a:solidFill>
                  <a:srgbClr val="7582FB"/>
                </a:solidFill>
              </a:ln>
              <a:effectLst/>
            </c:spPr>
            <c:extLst>
              <c:ext xmlns:c16="http://schemas.microsoft.com/office/drawing/2014/chart" uri="{C3380CC4-5D6E-409C-BE32-E72D297353CC}">
                <c16:uniqueId val="{00000003-18B3-4127-A071-09AD69828367}"/>
              </c:ext>
            </c:extLst>
          </c:dPt>
          <c:dPt>
            <c:idx val="2"/>
            <c:bubble3D val="0"/>
            <c:spPr>
              <a:solidFill>
                <a:schemeClr val="tx2">
                  <a:lumMod val="90000"/>
                  <a:lumOff val="10000"/>
                </a:schemeClr>
              </a:solidFill>
              <a:ln w="60325">
                <a:solidFill>
                  <a:srgbClr val="156082"/>
                </a:solidFill>
              </a:ln>
              <a:effectLst/>
            </c:spPr>
            <c:extLst>
              <c:ext xmlns:c16="http://schemas.microsoft.com/office/drawing/2014/chart" uri="{C3380CC4-5D6E-409C-BE32-E72D297353CC}">
                <c16:uniqueId val="{00000005-18B3-4127-A071-09AD69828367}"/>
              </c:ext>
            </c:extLst>
          </c:dPt>
          <c:dLbls>
            <c:dLbl>
              <c:idx val="0"/>
              <c:layout>
                <c:manualLayout>
                  <c:x val="9.596138876404848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B3-4127-A071-09AD69828367}"/>
                </c:ext>
              </c:extLst>
            </c:dLbl>
            <c:dLbl>
              <c:idx val="1"/>
              <c:layout>
                <c:manualLayout>
                  <c:x val="0.11195495355805656"/>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B3-4127-A071-09AD69828367}"/>
                </c:ext>
              </c:extLst>
            </c:dLbl>
            <c:dLbl>
              <c:idx val="2"/>
              <c:layout>
                <c:manualLayout>
                  <c:x val="-6.7972650374534344E-2"/>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B3-4127-A071-09AD6982836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Analysis!$D$46:$D$48</c:f>
              <c:strCache>
                <c:ptCount val="3"/>
                <c:pt idx="0">
                  <c:v>Home Office</c:v>
                </c:pt>
                <c:pt idx="1">
                  <c:v>Corporate</c:v>
                </c:pt>
                <c:pt idx="2">
                  <c:v>Consumer</c:v>
                </c:pt>
              </c:strCache>
            </c:strRef>
          </c:cat>
          <c:val>
            <c:numRef>
              <c:f>Analysis!$E$46:$E$48</c:f>
              <c:numCache>
                <c:formatCode>[&gt;=1000000]"$"0.00,," M";[&gt;=1000]"$"0.00," K";"$"0.00</c:formatCode>
                <c:ptCount val="3"/>
                <c:pt idx="0">
                  <c:v>429653.1485000003</c:v>
                </c:pt>
                <c:pt idx="1">
                  <c:v>706146.36680000008</c:v>
                </c:pt>
                <c:pt idx="2">
                  <c:v>1161401.3449999888</c:v>
                </c:pt>
              </c:numCache>
            </c:numRef>
          </c:val>
          <c:extLst>
            <c:ext xmlns:c16="http://schemas.microsoft.com/office/drawing/2014/chart" uri="{C3380CC4-5D6E-409C-BE32-E72D297353CC}">
              <c16:uniqueId val="{00000006-18B3-4127-A071-09AD698283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3393248858136604"/>
          <c:y val="0.68544728783902009"/>
          <c:w val="0.15007394662462584"/>
          <c:h val="0.2679943132108486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BY</a:t>
            </a:r>
            <a:r>
              <a:rPr lang="en-US" b="1" baseline="0"/>
              <a:t> LOCATION</a:t>
            </a:r>
            <a:endParaRPr lang="en-US" b="1"/>
          </a:p>
        </c:rich>
      </c:tx>
      <c:layout>
        <c:manualLayout>
          <c:xMode val="edge"/>
          <c:yMode val="edge"/>
          <c:x val="2.9840765346042332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dLbl>
              <c:idx val="0"/>
              <c:spPr>
                <a:noFill/>
                <a:ln>
                  <a:noFill/>
                </a:ln>
                <a:effectLst/>
              </c:spPr>
              <c:txPr>
                <a:bodyPr rot="0" spcFirstLastPara="1" vertOverflow="overflow" horzOverflow="overflow" vert="horz" wrap="square" lIns="36576" tIns="19050" rIns="36576"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4A0C-4E01-9289-93C86B78203F}"/>
                </c:ext>
              </c:extLst>
            </c:dLbl>
            <c:spPr>
              <a:no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Analysis!$C$54:$C$58</c:f>
              <c:strCache>
                <c:ptCount val="5"/>
                <c:pt idx="0">
                  <c:v>California</c:v>
                </c:pt>
                <c:pt idx="1">
                  <c:v>New York</c:v>
                </c:pt>
                <c:pt idx="2">
                  <c:v>Texas</c:v>
                </c:pt>
                <c:pt idx="3">
                  <c:v>Washington</c:v>
                </c:pt>
                <c:pt idx="4">
                  <c:v>Pennsylvania</c:v>
                </c:pt>
              </c:strCache>
            </c:strRef>
          </c:cat>
          <c:val>
            <c:numRef>
              <c:f>Analysis!$D$54:$D$58</c:f>
              <c:numCache>
                <c:formatCode>[&gt;=1000000]"$"0.00,," M";[&gt;=1000]"$"0.00," K";"$"0.00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4A0C-4E01-9289-93C86B78203F}"/>
            </c:ext>
          </c:extLst>
        </c:ser>
        <c:dLbls>
          <c:dLblPos val="outEnd"/>
          <c:showLegendKey val="0"/>
          <c:showVal val="1"/>
          <c:showCatName val="0"/>
          <c:showSerName val="0"/>
          <c:showPercent val="0"/>
          <c:showBubbleSize val="0"/>
        </c:dLbls>
        <c:gapWidth val="182"/>
        <c:axId val="983085200"/>
        <c:axId val="983097200"/>
      </c:barChart>
      <c:catAx>
        <c:axId val="9830852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83097200"/>
        <c:crosses val="autoZero"/>
        <c:auto val="1"/>
        <c:lblAlgn val="ctr"/>
        <c:lblOffset val="100"/>
        <c:noMultiLvlLbl val="0"/>
      </c:catAx>
      <c:valAx>
        <c:axId val="983097200"/>
        <c:scaling>
          <c:orientation val="minMax"/>
        </c:scaling>
        <c:delete val="1"/>
        <c:axPos val="b"/>
        <c:numFmt formatCode="[&gt;=1000000]&quot;$&quot;0.00,,&quot; M&quot;;[&gt;=1000]&quot;$&quot;0.00,&quot; K&quot;;&quot;$&quot;0.00" sourceLinked="1"/>
        <c:majorTickMark val="none"/>
        <c:minorTickMark val="none"/>
        <c:tickLblPos val="nextTo"/>
        <c:crossAx val="9830852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and marketing.xlsx]Analysis!PivotTable10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SEGMENT</a:t>
            </a:r>
            <a:r>
              <a:rPr lang="en-US" sz="1400" b="1" baseline="0"/>
              <a:t> DISTRIBUTION</a:t>
            </a:r>
          </a:p>
          <a:p>
            <a:pPr>
              <a:defRPr/>
            </a:pPr>
            <a:r>
              <a:rPr lang="en-US" sz="1200" b="1" baseline="0"/>
              <a:t> BY REGION</a:t>
            </a:r>
            <a:endParaRPr lang="en-US" sz="1200" b="1"/>
          </a:p>
        </c:rich>
      </c:tx>
      <c:layout>
        <c:manualLayout>
          <c:xMode val="edge"/>
          <c:yMode val="edge"/>
          <c:x val="9.5693350831145968E-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23323869432932E-2"/>
          <c:y val="0.22316134996239659"/>
          <c:w val="0.81796162904385428"/>
          <c:h val="0.65188487089496117"/>
        </c:manualLayout>
      </c:layout>
      <c:barChart>
        <c:barDir val="col"/>
        <c:grouping val="clustered"/>
        <c:varyColors val="0"/>
        <c:ser>
          <c:idx val="0"/>
          <c:order val="0"/>
          <c:tx>
            <c:strRef>
              <c:f>Analysis!$G$54:$G$55</c:f>
              <c:strCache>
                <c:ptCount val="1"/>
                <c:pt idx="0">
                  <c:v>Consumer</c:v>
                </c:pt>
              </c:strCache>
            </c:strRef>
          </c:tx>
          <c:spPr>
            <a:solidFill>
              <a:schemeClr val="accent1"/>
            </a:solidFill>
            <a:ln>
              <a:noFill/>
            </a:ln>
            <a:effectLst/>
          </c:spPr>
          <c:invertIfNegative val="0"/>
          <c:cat>
            <c:strRef>
              <c:f>Analysis!$F$56:$F$59</c:f>
              <c:strCache>
                <c:ptCount val="4"/>
                <c:pt idx="0">
                  <c:v>South</c:v>
                </c:pt>
                <c:pt idx="1">
                  <c:v>Central</c:v>
                </c:pt>
                <c:pt idx="2">
                  <c:v>East</c:v>
                </c:pt>
                <c:pt idx="3">
                  <c:v>West</c:v>
                </c:pt>
              </c:strCache>
            </c:strRef>
          </c:cat>
          <c:val>
            <c:numRef>
              <c:f>Analysis!$G$56:$G$59</c:f>
              <c:numCache>
                <c:formatCode>[&gt;=1000000]"$"0.00,," M";[&gt;=1000]"$"0.00," K";"$"0.00</c:formatCode>
                <c:ptCount val="4"/>
                <c:pt idx="0">
                  <c:v>195580.97100000019</c:v>
                </c:pt>
                <c:pt idx="1">
                  <c:v>252031.43400000007</c:v>
                </c:pt>
                <c:pt idx="2">
                  <c:v>350908.16700000066</c:v>
                </c:pt>
                <c:pt idx="3">
                  <c:v>362880.77300000028</c:v>
                </c:pt>
              </c:numCache>
            </c:numRef>
          </c:val>
          <c:extLst>
            <c:ext xmlns:c16="http://schemas.microsoft.com/office/drawing/2014/chart" uri="{C3380CC4-5D6E-409C-BE32-E72D297353CC}">
              <c16:uniqueId val="{00000000-3146-4E99-B0D2-546B493604BE}"/>
            </c:ext>
          </c:extLst>
        </c:ser>
        <c:ser>
          <c:idx val="1"/>
          <c:order val="1"/>
          <c:tx>
            <c:strRef>
              <c:f>Analysis!$H$54:$H$55</c:f>
              <c:strCache>
                <c:ptCount val="1"/>
                <c:pt idx="0">
                  <c:v>Corporate</c:v>
                </c:pt>
              </c:strCache>
            </c:strRef>
          </c:tx>
          <c:spPr>
            <a:solidFill>
              <a:schemeClr val="accent1">
                <a:lumMod val="20000"/>
                <a:lumOff val="80000"/>
              </a:schemeClr>
            </a:solidFill>
            <a:ln>
              <a:noFill/>
            </a:ln>
            <a:effectLst/>
          </c:spPr>
          <c:invertIfNegative val="0"/>
          <c:cat>
            <c:strRef>
              <c:f>Analysis!$F$56:$F$59</c:f>
              <c:strCache>
                <c:ptCount val="4"/>
                <c:pt idx="0">
                  <c:v>South</c:v>
                </c:pt>
                <c:pt idx="1">
                  <c:v>Central</c:v>
                </c:pt>
                <c:pt idx="2">
                  <c:v>East</c:v>
                </c:pt>
                <c:pt idx="3">
                  <c:v>West</c:v>
                </c:pt>
              </c:strCache>
            </c:strRef>
          </c:cat>
          <c:val>
            <c:numRef>
              <c:f>Analysis!$H$56:$H$59</c:f>
              <c:numCache>
                <c:formatCode>[&gt;=1000000]"$"0.00,," M";[&gt;=1000]"$"0.00," K";"$"0.00</c:formatCode>
                <c:ptCount val="4"/>
                <c:pt idx="0">
                  <c:v>121885.93250000005</c:v>
                </c:pt>
                <c:pt idx="1">
                  <c:v>157995.81280000001</c:v>
                </c:pt>
                <c:pt idx="2">
                  <c:v>200409.34699999995</c:v>
                </c:pt>
                <c:pt idx="3">
                  <c:v>225855.27449999977</c:v>
                </c:pt>
              </c:numCache>
            </c:numRef>
          </c:val>
          <c:extLst>
            <c:ext xmlns:c16="http://schemas.microsoft.com/office/drawing/2014/chart" uri="{C3380CC4-5D6E-409C-BE32-E72D297353CC}">
              <c16:uniqueId val="{00000001-3146-4E99-B0D2-546B493604BE}"/>
            </c:ext>
          </c:extLst>
        </c:ser>
        <c:ser>
          <c:idx val="2"/>
          <c:order val="2"/>
          <c:tx>
            <c:strRef>
              <c:f>Analysis!$I$54:$I$55</c:f>
              <c:strCache>
                <c:ptCount val="1"/>
                <c:pt idx="0">
                  <c:v>Home Office</c:v>
                </c:pt>
              </c:strCache>
            </c:strRef>
          </c:tx>
          <c:spPr>
            <a:solidFill>
              <a:schemeClr val="accent1">
                <a:lumMod val="60000"/>
                <a:lumOff val="40000"/>
              </a:schemeClr>
            </a:solidFill>
            <a:ln>
              <a:noFill/>
            </a:ln>
            <a:effectLst/>
          </c:spPr>
          <c:invertIfNegative val="0"/>
          <c:cat>
            <c:strRef>
              <c:f>Analysis!$F$56:$F$59</c:f>
              <c:strCache>
                <c:ptCount val="4"/>
                <c:pt idx="0">
                  <c:v>South</c:v>
                </c:pt>
                <c:pt idx="1">
                  <c:v>Central</c:v>
                </c:pt>
                <c:pt idx="2">
                  <c:v>East</c:v>
                </c:pt>
                <c:pt idx="3">
                  <c:v>West</c:v>
                </c:pt>
              </c:strCache>
            </c:strRef>
          </c:cat>
          <c:val>
            <c:numRef>
              <c:f>Analysis!$I$56:$I$59</c:f>
              <c:numCache>
                <c:formatCode>[&gt;=1000000]"$"0.00,," M";[&gt;=1000]"$"0.00," K";"$"0.00</c:formatCode>
                <c:ptCount val="4"/>
                <c:pt idx="0">
                  <c:v>74255.001500000042</c:v>
                </c:pt>
                <c:pt idx="1">
                  <c:v>91212.643999999942</c:v>
                </c:pt>
                <c:pt idx="2">
                  <c:v>127463.72599999998</c:v>
                </c:pt>
                <c:pt idx="3">
                  <c:v>136721.77699999991</c:v>
                </c:pt>
              </c:numCache>
            </c:numRef>
          </c:val>
          <c:extLst>
            <c:ext xmlns:c16="http://schemas.microsoft.com/office/drawing/2014/chart" uri="{C3380CC4-5D6E-409C-BE32-E72D297353CC}">
              <c16:uniqueId val="{00000002-3146-4E99-B0D2-546B493604BE}"/>
            </c:ext>
          </c:extLst>
        </c:ser>
        <c:dLbls>
          <c:showLegendKey val="0"/>
          <c:showVal val="0"/>
          <c:showCatName val="0"/>
          <c:showSerName val="0"/>
          <c:showPercent val="0"/>
          <c:showBubbleSize val="0"/>
        </c:dLbls>
        <c:gapWidth val="150"/>
        <c:axId val="1015488160"/>
        <c:axId val="1015481440"/>
      </c:barChart>
      <c:catAx>
        <c:axId val="101548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15481440"/>
        <c:crosses val="autoZero"/>
        <c:auto val="1"/>
        <c:lblAlgn val="ctr"/>
        <c:lblOffset val="100"/>
        <c:noMultiLvlLbl val="0"/>
      </c:catAx>
      <c:valAx>
        <c:axId val="1015481440"/>
        <c:scaling>
          <c:orientation val="minMax"/>
        </c:scaling>
        <c:delete val="1"/>
        <c:axPos val="l"/>
        <c:numFmt formatCode="[&gt;=1000000]&quot;$&quot;0.00,,&quot; M&quot;;[&gt;=1000]&quot;$&quot;0.00,&quot; K&quot;;&quot;$&quot;0.00" sourceLinked="1"/>
        <c:majorTickMark val="none"/>
        <c:minorTickMark val="none"/>
        <c:tickLblPos val="nextTo"/>
        <c:crossAx val="10154881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noFill/>
            <a:ln>
              <a:noFill/>
            </a:ln>
          </cx:spPr>
        </cx:plotSurface>
        <cx:series layoutId="regionMap" uniqueId="{80307BB8-B773-4DFE-ADE7-383A90D4081F}">
          <cx:spPr>
            <a:solidFill>
              <a:schemeClr val="bg1"/>
            </a:solidFill>
          </cx:spPr>
          <cx:dataId val="0"/>
          <cx:layoutPr>
            <cx:geography cultureLanguage="en-US" cultureRegion="GB" attribution="Powered by Bing">
              <cx:geoCache provider="{E9337A44-BEBE-4D9F-B70C-5C5E7DAFC167}">
                <cx:binary>1H1pc9s4Fu1fSeXzoxsgFgJT01PVpCTbiZfETpzufGEptpv7vvPXv0NLdixGnXhq/F6V1F1RWSTE
Cxzc7VwA+vdt/6/b+H5dvumTOK3+ddv//tav6/xfv/1W3fr3ybo6SoLbMquyv+uj2yz5Lfv77+D2
/re7ct0FqfebSSj/7dZfl/V9//Y//8a3effZWXa7roMs/djcl8PVfdXEdfWTa3svvVnfJUG6CKq6
DG5r+vtbZx0Hf2dlGqzfvrlP66AePg35/e9vd+57++a3+bf98OQ3MYSrmzu0ZdaRKbiUmmry8KJv
38RZ6m0vG5TqI0kt06Kc6ofX47Mv1gnav0ymB4nWd3flfVWhWw/vu213+oBLf7x9c5s1aT2NnoeB
/P3t5zSo7+/eXNfr+r56+yaoMmdzg5NNHfl8/dDz33bH/z//nn2AsZh98gyi+cD96tIPCF3cfyvX
VfSK+HB6JDD4zLLkBh9zFx+tjxQllmkysbkud/F5iUT70fnecobNxfJAsene/JWV0eP4/O+6w80j
zbTJGTM3Y892sbHEkcQVISnfqM4P2Pxaon/C5rHlHJu/DhKbT/f9Gjr9akaNHnHJFFeUboCZGTUo
DQNo2rLMDTDq8dkbo/ZLcfajsm02g+TTnwcJycV99+ZkneSVH5T3j8PzCjrDjqSCRuhHezXXGdg7
2DpTk60/gr3bTIsNNC8Waz9Es+YzqC5ODhKqL2uAlHp1lj6O1SvgZB1xSpmwlLVREWvXtlGTHAkh
uSJ8o2NQsec4vUym/SA9bztD6MthxgVnWRNUwTp9xcCAkSMNz08kdGnz2gVI0yOlqTJNRTaX+S5A
LxJpPz7Pms7gOTtMeD7cp2k1xO36VUNrToAAImu18UGEQEWeh9aWdaSYUvBCW4RmXuilUu0Habf1
DKcPh4nTddbU/htnXWZx8Kq6xI40YZqbj/HCzCmpCUlOEE5sdW0WyL1crv1YzdvP0Lp2DtItreKs
DO5e0eSZ6khoIeiTxdO7CqXMI64sxk3FnuLx5z7pBQLtx+ep4QyY1dlBAnOepfWr+iJuHRHGBNUW
fxr455aOEpAIXFBTspkXeoEo+yF5ajiD5PzTQUJy6QfZo39+heCNIHiDouhnnuU5HlAUXGFQFesJ
r+eK8itp9kOyaTXD4/IwQ+rzoKqypgxeDxOmjpi0xFO8TOZEDoyXZTGLmlsfIx6fvUl8XiLRfly+
t5xhc355kLpyGsP7Z8Er8gWI1KjJqWJyS9TMHYs+olxJJpR4irWf68tLJNqPzfeWM2xOD9S1BLd+
4K1fMxHlR8rilrbUVi8QJe/YMnFkMaKRpe6Pzc5fINF+bL63nGFzfnqQenMTlF7wqhkOigdw6krD
sG30YoaNpY6m9Edosr2OuPq53rxEov3YfG85w+bmMDObi6z8f5PZiCPB4OkFVOThNaNxLFg2JZiS
cltemGU2L5drP07z9jO0Lg4zs9n0arGOsvoV0xtE0Ry0NdJM9uRlnls6kD2gtTUzHyMEeKnn2vRS
qX6G1GOf5jgtDtLinaZ3r0y66aPJzXCFOO7hBYP2HCIlj0xFYeweK0KzIO4FAu1H56nhDJjTi4ME
5vg+gy96Rd1hJhJMZSqu91d8FINucYb89Dtwz3XnBQLtB+ap4QyY48P0Q4+rDd5kf79xsrhJvr0q
Sgo8G0ckN9EAz/UGVCihKPqgaLcxfTOa4L8Vaz9W+79lBtziMF3Se8zm5jYaHl3C/04iTMGdaZlK
iu9F0ueYKQFbZyFlpVu2bWbrXiLRfpy+t5xh8/6vg7R2U9Hx3X1Z3b8iOlPKylAkFWxr8GZ0gsWP
pKUEFidtY4mZRr1Mpv34PG87Q+ji3UEi9EcZjNmrVhT4kTlFaupx6ccs7kYl4UiCEtVSbAJv+qi4
G7bnBQLtx+ap4QyYP74eJDBfguo2S6vgdQkFiQBbMLlNiRBG79g1DULBRJ1B768ivEik/eA8azqD
58vpQcKDECEr13evSF2DJtVaCUH4dk0VFOM5OpQgo0UIweSMS3iJKPtR+d5yBopzmPzoJ1Szsc7y
/hVX7TBxpDjCAKK24fPM2yDvYZyZ00LRTV40M2cvEmk/Os+azuD5dJi5z819maAA92jv//dAjfMj
YgkT/82yUQtJkTSllmpLKMwitBdIsh+Tp4YzRG4+HaQVOw8mhXldLmdSCE05e1z9MTNjmh9RjTI1
QoTHifBY5nmBLPtRedaNGS7nh6kpn+u1/zg6/7uaMCz6NKd11OZ2pfTMhj2EZBYWTJlyRoL+So79
cGxazZD4fKAasq6q9a3fVPd1Xb0eJFhADY/BUIv+vgLqubO3ECQTgaUFCuHzc7rm/KXy7Idm1nyG
0fkfh2nF1kH6ii6fC1iwKUVh25rnLIOR+sjEShxOrG3NdJZgnv9KnH+C5qEXc0iWBwnJ4j5ed+vX
XD4NI0aIgg17RGWWvGDLAZdKcka3RNrM5b9Eov3AfG85w2ZxmNicr8shXqd3j4blFRwMUhcwZkBm
N2WxJFbbUNABeqsps8zlJZLsx+R7yxkm54uD1JcrH1u53pxWr4sLtlBJUyGj36qEnlepseWAIrGZ
6JiH1wyfl0q1H6Pd1jOcrg4z7b+M4rWfJetX1B1k9Yqh/LmNzeZrpTXIaDIt67S2KwmgY88DgpdI
tB+f7y1n2Fy+P0gd+iNef1u/KjRYLIg4AHHxLAJA0q84gjOTbAsEM0xeIMl+SJ4azhD54zDXRF2W
996rbs3BanWs2MB6NLnl9nf9zWZrDvaGgCebackvJdkPyGMPZnhcXh2khny5r+o33xcQbczIq7h/
aAk2TMHVP7zm6kKwkRprbjXZVmxmbubFYu3HaNZ8BtWXm4OE6uK+Xb/mDoKJA8CmNSQ1+xNOSuWR
FFgPZW2JzhmP+Wt59oPz2G6GysVhovJHGa3T6lU37GKRJ2h/wug2BJuFaBqLo5nGkvbHdTeztOYl
Eu1H5nvLGTZ/HKZxczLwh7d1cNvUj7b/fzdt0yEElqACezye6P0dngYhAsPqG2rOcHmhNPuh2Wk8
Q8f5dJD2bFqKP/2f58HroYO1Tyi7wGQ9Lk5HHPYcHYXNNwIHESCE26A3ozdfKNR+kHYaz0A6vz5I
kKblDef3fXD7mmVNfoTdhdjdwbfrbOH8n2NEiTyiSHBQYfvB5bxEmv3gPO/JDJuL84PE5jTrXjHr
BP8M+lIKi+/ft6YZsk5ssaZke32mOb+SZj8qm1YzPE7/OEw87kAEvJ4pQykTKwBxnM3jYUOzOIBS
LGvCwgwLmwoen7qpm53+SpB/wGLTbA7GYdJn7187KlPYT8txRgp2qD+8YJqeGy2NLW2KUIRt30sE
z0mZX8uzH5THdjNU3h+mO/kyZDjGy3ucrq8QjeHYIa0ljnzaWqV5IZOALBMUWQ7ZZjmPz96oygsE
2o/LU8MZMF/+Okjbtdl1/7jj4bVoAJgwzlAXwyk2e2mAaReHyQgWB0i+i8tL5dkPzm7rGULXh2HQ
bn964ttzhHbu/G+PvNPw6jjZBtsBNmZtFovhdCgYNSwwe6zXzHCaHUT3z2LtB2rWfKcn/59Oufvn
E/CejgpcrOv18uGMwWeH4P386kN3cfbhrOmWp99r9zZjd3r3+1sslZXIW57OLpy+ZIfh/34c3Q+N
7tdV/ftbQ6NiDavHBddYVItDDfF9Hbg+XEIAd0QE4MZSqCl8QPCQTjvufn/LGQqqWBeiJPQVKRRF
iFdNx4zgEnk6zvFDFg/gcJ/6v/37TdokH7IgrSt0QMEM55v7pg6hXAEDDDPMsAufSQHBcP12fQVf
gNvp/4lZY5DB9dszloy69c/HqMTak8hmvAiH9Ky1Aj7kyWnQuv693xiqsKMg6j4JVcrTaqzd6zhR
7minEP+8pKG8NMtKnvUhTqSz69jIHbOK/dY2WWms0jFo/uRVklyUyirCRWvqZqVrFVyYvWJOJEqv
tvN2NJc59StHDIJd1F4iHNcixYq0KvkQRST9UHddc6VTaYZ2MHjRTTl03TtulKqx+1Kmf5Kic28a
4humXahMX8W+Sq5Ks76RKhpPK0X7Y4ta3gdZiPGK0Li86j3mrpiG+KNb90ujY/W7KNej03csclpJ
+yX3uVXZQVTEn5og7NeWlRQnOP/R9Ww+yv5DUeTVB2lJ/0uRRM3gkCzMF8xrzZX2LXpticK/Er0M
ly3hrWcbJO3PSq8zz1RRfU7ioPZsSk2rtHnLTIewfPyEzRSRQ2j/Ler7srJZG1UnxGiDsyJIw8hO
c1F9DdKx8+0CGH6OozC5UF3rr4zaH9+VCaem7Q/MW8StspwwjZSyQ9cIPpi6Ck+M2LvsojBcWWEf
LUZfhE4FLv+EdFl31vtpc5YaNLjwaSKVXSfdcD3URbOKeh05tYzMS1X21clgFum5VZDujFfpcKKo
ZOuQs+xdqGl9LZUZ904SGdEyNfM6skvfVKdJzpvzkRZkVVDLWKRunH40asKu64HXf+Eww/jvwazI
J7NtgoWM+vQyqYRxwQJr5QlS/4mxygen6FP9oahU8icrg3ZFVZ4u0tokyy6NxuOOCGNpsLK/K7qq
uqR1np2Ffd07mrVBYYeYOJ6tDa1vGQub0ilKWvi2MbI0dvrYj5Zcpv7HtGpJZEtd1MvBTUY7IVm7
UpU/2jiKZ92arXqfNm1wzJnIL3hJPadJSeIY5tg4fuX1q54aul+2hg7P8pHzk9jL1QlpZXwfpl74
geQ6xZzyxstIhHluh8I1blXGVGK7XkW1XXQy7m1lieZ9GkgL9sv33wVRGdssccNFaMTiz4Am5EvZ
h/2Z1BFZ+rxqzgMrF72d5UX7sTS88a8izk1hG3Hev89F4H3SPBKXquB2qXLvuG2t9ENAqvrKbH1z
GQlWD3bTjlGCOZlatsiKZrT9uhcLWdVWZFddanR2oKR7ysLQPTU1LU/FEFaxrQrKR9vti76xZekm
NzAj+YchjceT1CvIsm0SsQyMnJxbPk2746bNc8cqArUs/aG4TLzEuyx9bi5kIdnXOIh1ZEO3+y+V
61ue3atmuJYyYp6Tp7GxHEPqnwjpJu+asU1TOzGsznVaoxDtKs0Hchm6jFLHEGmUXBiR8m4smha5
bcnMzR1eFC4sSZCPizHJ7mLERcpuZNKfs9FKBkAjgmgRDq1x47VVpZchuGHXiQ2vX7CAhpkzhmlh
rvq+GBM7V3n/0YwJ/VJWbto4Xm6WebGKZSZIf06FUn0A4Lyk6c1V2eZeoh2vG6Tylj1pKnLtVoM5
yM+eleT1Vc38pj3JigTa/m7MzcoYnVqFSZ8veGtG3XUZ9p665V7k+qnjWzHpxOekDbvCWqpcGNHK
aJo6vBusPKfRMc5hK0vQFnBuW8+7409us3woA8/fnhD89Od/PmUJ/n9o8/3D6YDh73/hjILNycQ/
vQubFKfQv5rfNEnz9F3fT8adfO+TqDNvvjnL+B9c/U8v7sQBO1HPYxj8EAdMbvKfo4BZ8PQsFJja
bQMBKY+0xeBzp20CWIRL4NM3gQBWG04nFoBlw/mTiBAU+IVtIIC1hgwFU4R9Wx57GwVQrOphJs7S
0XAROFEHVfDH3u+giMBnT1TAEFs+CwqmJ6I8q1EINC1s5QZnPgsKaFimtIvEvaJu3eilmfPciB2S
t8F4I0STR2uopKhWaTFUA1/UZi/83jEyl3zz0pKnhpOZfWS9074YmkWkjbQ46XQSV+exSHJjsLOo
F/k3EdVhny0MKeOQOZ5lcXpv9dnQwGX3VrxWSuTuLUtYIS88GRQ5sxMaVBCF56JMLn1K6i5deLEo
o9zOOpEkZ9QaCojsJQkd3psJS8O/jarN0OYZpHsGCYXSnTHCalBziuH4dHoehmsWOFk0CRpf+ure
7bI0LE7qhMew77ytSutkrLw66JwxyHFYdkzcwHRXP3883Q3cEDdO5/AwnOsLPhbcn56uPwvcxpCp
ShIZ3IU0YlHg1BkTzLe1No0iXJV955X1ovRrj8OtcWPM0w8dZ0NlOrDPsmPvaumnVWRnWcFKeoGF
SQWu/VxITOHnY4SQkjEcSYOjN7DDbJqWuzL2fmCYfsmMO2mULTEX3mh5Fgyi4jUjdlrWUn6NBHHr
058/d4bN9FyuwQlhEbWJBezz5+bNkFmZwdSdN2DOSbsleVz96XPXTD27C4MmuExdHK9e276fIdy1
f/54hPCzbls41Rc7vTUXWKptTcPyDBpPtIFBep/dGVZsFcwRHZFiDUUy6tNsDKz4IjBoRs9ZVAzN
dVQRMvo2Tk+NMSj/rSSouEiQxzhfczo7kOxK4lu+G4cDKe+47KByq4HKkUYrUXZNxZeBcrn8WjYY
gsKukHvIrxkZ2lIv2yAjefcLVJC/7A6LMLH9HdXRqdCDfSCz2VDLgIRDlLq3rh5TUR5nRZ64w9Jw
k0oPxwPCSUyRn/efziyZNR3rgj0/k6KCswURuDsAnh5DofPa+IYDhK3EOOlrf1KIpM98HN3edCEf
uRMk8Lu53WuTYSBEQPzmOsllODiIgMv0Wid+UqaLQmSleZW0QVp9+7mYkz39noRxC2fYErD7OHwO
BUxoy8yWNJ2rSlKM/be+rEtMAtJEBPgQZB/CQE7DWuM6N6NiUpq6y6a3IPeaX+Dzw2BhYQEKDYzg
OBzOOEzb7mCpwqzqoZLZtzQWBmx4COs1dnY7kHoQ75krYPcrr0HhPQlFCota5klJxYkyQqON7MKH
tZ0s/+CjVRqMcfue91GeJb8wK3SuYDjhEqf5mNg7bAJhKWf+qWddisB5ZN8q15RGsgzrKo+bD8VY
B3nqdMVQQDjDSlpcy4YiyYYFMr/BuO7y3D2tdBmHnpOMIxneJ36R1q6daiLd2mkEMeIrmWhvTByT
6R4m0TTCgabvyKhjfGsUuF1R/EJNKTjqnQmATWk4hVVLgsOMUToQM4uBmZkWbdrmXy2RiVA4OcGu
6cJ23Ubr0qGjZcC0u8PGesYNx7XmwZzk1FW41Hc1k8Wq6divdYjPrTgOREQwIjTSTzAQP0yLqI+q
xPWz/GteQouKJasixc9N6rPhPauaAcOh3TYebxK/HwbLbvyyK3wHBr+TV14xusYJctFwvCmNppIX
KpBTgNDzNon1cdSICZ6sYhpTaGgt0V7lZRiNN2Msoy6ySRxPTivA6AOgLNU+PmSIVccblfQ9sGMi
HPBWjcSr1QJJMatW0mom7KLeCxBgFA+P18ozhs5WWR/iKzIED5A8MNIpNqhzkUTrvpLIDVa6LWl7
jSR2rM/KMnJLO46T0kRe57lJf+JxONe/UpW6/KYlLcUks5SHOKMt0gwhys9tw9xqYvQtLCgF18ct
iY30s6nB3CH1qM7jryNNqhIJkEmsvLK7LMziU9Ygu+XLnz9xbo3MqdJoUvhtFIL1D0+sSlL5XcK6
v9jYTJOxa/hk/szKiuC8ZVsI+dUN2YhJ2JlNXXnnFgwL5unPxZiWZewoBcOKTtOCr8ABASZHlLxr
jkbWNoWhZXKT8DSpmV1njTDus8IvYI38qErpsnStLPjQVsqDxcl9kXlLT9VmmyFltrq4tWvTK97H
rpLXPStjNSBzpbK9qpVBAgf0T5+9xyQivh0S7ga5zV2JjPcd8QnmYdb6iC5O3TCqJ81vsWLrclqB
mg82i0rWt8c/7/HcrinsISLTzi7zYeswcoLdHkcSmVxXVNbnFjQCglhRliaC2Hac5i1HkMVPfNr1
mLZ9pBnevPohsjVkPk1p1oSd6V67vZymtFkEY1KeBLnJJhNZjBWhqyJu8yo4HsUQQevcLpliajqo
BNpp0QJq9PMumTPLBnpRKbhNWDUgiJOLZ6a6YGkyZmFqfla1z6Bbde5NAtQGaybVfdBjrAgZIJvr
95OKw1ZOJgWZMxyN4VOE8bQX00dZEeFnTWIdWvwk6OJpHIqhy+SFW/S4K/DZ1MXBS2S1igyrZKtc
lS2rnAH+At39RddmUSa6pnFGjImzMFHo5Yj3dtGq+4hacZMNn8HyTZaqLgtMrTEeg+y2JioyU3uo
s2K8scx08o+JkVEA0ssk9oblmEhaeyvNjKYD/1eVGI7OChlmH2tHWJM0AHXUHvMuzifr1sBsngRm
3sGs1YhI8MCgdgn+Qo5FMRSJxzEUdW35Ru2IuAmhEr42Q/y1GZ/JFE6/CvOU2H7YxCjPCeSZjiqE
C4iuLFMopJ3kh1CXdiOXgyyMT21iZbAOm/DW9FXfRg4yS99Lf2UWZu5oeiToNGISuCVsh5gnXiTM
ELXmvfWpaihmSD1gN2BwDN+P8eFhzjOxdDsj6ytbxmzAgMetmyJkgdHDKHVlH9cfLFkpN1y5NVcw
BlDI9qpEURkeIDGg+HWfwlFtYfOKDhyr3ccqha5AiyY4vKifgDDCgOJND6Fur0iWZJBERBF8UyTr
KU/9+WhzzXZtIjo/OQEYCSwyQBQ0z2wQDlaGR/rhk+8PMnZtMMQsd9yOuOGFNEdeDsvCL2WubG2a
OvTtsiyC4h2JG9YLO0e0Y7wvvcTg527iW8wpuqz3bkkQk5PObbhcRFaaxXc8jMfyKslkgt+XGmnc
XfKWkn5cqDDVIncKxI9Vs+o6odqLsvDdPrNlQhJ6xkhJ9SJNS00d8K1N6dpZr4oxtP20LXnveH3U
QhnaseyG2O4NEfJwpU3a8GsZgwD2HNLTpmuOc9351EX85nr1ae1biMwca4y7cURai6mYn/bR4DZ2
UeWhXLXa8thCJEY/fupkZgY3DY89d8F4bVJnQH6aDbb06kovdGB2keOJ2DvBvs96UWSkG9+7OiXk
mHbUN1eeUSmfLPMoS/jnQbReZHzWGen7T2CQWX1uVHVqXMFjWM2dKKUsP49W66WZnWcZKhcfdT/G
0bEbgN1YjRlXSWbrKGOm71jlWBXqG01Cld75Zp61/QJTZSjudYOyBnGiuKtoeFK7aSHUAnmAiOWx
mxiRvNAgy6PouJXgAmNUY1TKaoxyT5kq+fnIshZTeqRllfsfca5ILckyTXmeW6eNdgM/PktFHxXe
Mmy9umvPOuF6QbByedI14spNTVacypD7nlphrkgWTaUYArceVyrotO0ZXBb1wnfLMRxOO68y/OC4
CxJ4GyfSHYeBbfOgEX9mRiNFdYrJ0Rmu0zGELfSiyRF1absemOrlZWxaFt7qzYdGEMS4hsOgOR43
ZhUvvo1Noc32XSjL3DNPaG8YluUMoYga67hPQ5rEtuDt5BdB9AfojscEnMq6dwccqeKEwtfCuxy6
vMutDyh6hF28siJmmPkpqjNatZcyZCIAw671xElYZS386MbyXNcY33MeVxgpYyhgss9htQtfvDeY
W1rxGQ2KgMYfwrALlbvsQhgCb5kFOAipdGCyJpHAF8fEXBLPH4JiQfIoLBVqEwQs9J+mZ6Z4XhLG
Wn9uPFUUTonUGyNrqiaAB3Go9KcvgfwIWeyi0FNMz/0KvXdycOZMrkK/m0aMxXWEt6zya+M6TazJ
5PO29lDt0V2dYQKMKeKN41qXCe7LN131azFi+IoQ52ZZ8CWVi6fFPkWSmdJggofm3DfFFxr30zin
XIfgkozGKAGFgTKSz++LAglNsSqDAJGW0yk6WIUTKF80BhDkTdHc1GHaBCnGy/DH7NhvRk77cxVa
k8gBkM5H1IeCDk9guFR8c41+mmCyNCbkxWDgs1gn09C0LcWtcLGq6CBDi8N40Mdtf8qSseIbCDcf
n4k+z+R1JLirmcM7DQLIzlFpwFhsZ487VqjnLKzQmDrn1sPDYDSYNaWzjXG1GMX0F6tEdM5IUBrX
26E2Nrc/DvLmPjAFZnRumXkCAWhq+O23KJB5UB4HKRvQ6cIc8bN+tmcyLyDXSMC9TNtiA1Q2tjWm
GjLvpvROU6oHV9g08ttBXuqkyTBKrZnEuMXMwbGVDmgOt9V2RIYp6EV51MSHseWR4pvejGCWQ4Ng
1zZ98s0AOZqTZ6ns6MnQqCk7JxtoN9NDulGM8ZE8QIulsOKp870cfMxTj5bTY3zuS3w4ZAWx/M+j
EfCmfoeesml4NxNpbIYGUqKT07fQoKzQDiscGGZXVfuT6JsBNcZuxB9ZzDJuLQ2C0kx4OmLTSp8f
ewQkEkp4QZNBp3XoTcxH1QHfoLXM4huVXorpUwlErOh82SLYvazAZU9faLbTG6qrCm9xSiZ1SEYx
yZ820vO7z03sxV6wSj2F7/ULRj12ElWDRev3bDNXgrDStXW8HXIdtiXE6QMW4UvgATI8PMyDCH6+
pcUoyWdEbqFqF3lh1GngkMpz8XAR+viJxEUd5+A2YxAGoGwAk9+cWpk3qXMD/4rPoqGRoVpFCBb7
4R3TVdxnJzXPSJI4seZx0tpu5YE2pJo2uN+viwpvCBpFfJEUDf4dkg68nSAdBVVUgMuPL9qodkEK
dGWIp1Pfy9obmbo9sgB3GKe532mY8nDVs8KEhVGlHzdqGSdwscmyN1JXV6dCw1X1fxHZh7A3Xpxl
UXSypZPDOvbLcNX4MfLd24FX+PG5kzz0MRzH7EFnikzFGLDK7SJ3vGG+yrr6c8E6v5Mn9abrvfYq
DBHL+zFCjyKvq8RSjoTCytUln4aP9vk0a8BXTVN8w5+qKuowArQxp/7WQWDircQEx/0oIgr8FcQj
eGX8kEqUahScg0Em5yxH9StdyIFOOWwrmgrzakOyjFTEpbtq0qJ0zVPPLUZ8x7ih3lyk5WANC8Ej
UJQujZD6Jglyp9SpYxAT4n0SyUmfat4FIOG9SNUwlUy6A3xeNcDShCtkttPgNQGbqAKzURG4+DBO
PTTH9m/08q8O4ZlrvOvcqiyDC83CiaTMGri7cytymaw/ctBYg7vs3dAY/JXschFXC1AXWMBlWyCB
5FfuMYqUHM5QA/zR4CN6JdNkchuJcKfpVpolxeTbjGRYZ2CiWUAC1r7rRpG41sdobDrjukQwDVZh
zAstv8LeYn4ZXT5iBEJOpj64eWrA+CO9nFiqOEC8ishaJ1mXf5V68Av6jfexjC+kLPLBXXEzq2rj
7w4V095dwqOxWNhVDP7bcFRMrfIGjGQX1Z+IV4Se57hiYH5/1VmIbYo73QZtYf5VuQrUxHEZNS3q
piixV9HNyBuTZ3YD79Aj2ac0Q0xpWUI3tMEsT7AMxWnxoWG1ttWhMtUvtj3ZYFnkIQhiB5uthqlb
D+YmjtvJ/unBm6wJov9JeYMqme7AChaMmRua02eCEgN3DN4w3egysBMJytvpVNsIYjeHKnuIFt2L
sR5ovgyhqJNW6mS6sp2yiClhiTTW6eHShoKfzKnhOWU/lMyyqVkS9aFB6bvL7I6kIOz5MLraPO2K
dNJyzxgnOrBCnQhvHGFZfVqMBPObE9QfLsBbTpJHASqNX7cPEqWGSyswVYzrTcaWBuFoRXaY5g3/
GG0MVrQhGgts4sRsMOJiIiGrUpacL1CmLzLX9gvZGNdNIHL0ue5QxWvfBaY3hXE+7/EMq40nsZoH
hTOyCH7EdkUzKXluTmXGRdr105y03NGMAlv4VZokSz+MoY2rzYCAB56MXqSwGA7mvaJG+N43WWyp
XxBfs4QeXA7sA2awCeMm6Q+0sl+jhgC+2rz2s0xCasvzemhDl8HMFgafNChuQbz4NpaQTLL/Irvb
ze2mx2MLMzaXb34+aE6/l02fGV1lgaramMYQHDCkQB4ATfr5o2YEOrSJYJ0ZngXKCv/KKa1/VqHq
VFQoF6Hk4xwhUZ9lTpG7nF9iBdo0u7X0J1Cx1gkIZ7zkgGxrHH8uyy6FgOW/mD8K27awuI3h5CNm
7sritswEfRt61/jhHpixQNApHq8q/IjScswQOv9qnH98IPa+gjiQSpsgF/WMV4z8Emu+EuJeYQUR
HIUXweOfWkMEM7fV7J93kE603ffyztTD6TdsBH41RZlY5DcnMvs45F5ax/JqazE6f5xI+0GyQYhV
zyvVrsLcHcuPTceGcJE06WTPWQnTYFQjhz/6hUS7Mx0SIZWafniPWRpr/lAd3B3zQROjswb2f9k7
k+a6cS0J/yJGcAAHbDncUZI1WCrZG4Rlu0iABAkCBAjy13deuzqi6nXEe937XnlhSXcgAZyT+eXh
/Dz8XlQr6jqscW97hn2dF47jEnTEbliZNMHhgNIi6G5vRKgELFDlZnT2h1QmQFtKj61lq7DVz/hx
rA8WPfAtQT9Zrb/9LPV7m/33H+JfLyMuHIL9IUb/QJKNMG7mn58B5+68xD5wD53pbzvT/qsQUiYd
7dMWFJYgqP+/l7pASeL1UgyG/oXj3h5F8M/Xyz2qETzH0D78dez5tptFGU7YWadSGzxw5P/2epD8
bwM/sDAwUYL8ArH/vkaTlUGJdlzguLlVwSiSb1cj7wesi9HMtwPj37/gzd77222KGwL20+3xPuBR
CBTNf9Ez1233XO9pf8rHQPdplUuZJ18zjQXzn5bg/3wpXLoCDh4GNqLJ/NetTrJYbrbN2tPvUsSl
UEdwH8WzxD///lP9hWL87YNBK8RL/Rp3j9nqBYYS/PPKhSF8mZx35qj3OOxME6f+RiNYhBHt9KfZ
R3jo1WRaaKu0lGxHt1guabtE8orTGghOW029gvJzFxNoD+GjZGnbTqcNtUE6PTDP+8hvFYthOX0x
M4itttEiJuPcyMHu8QIYNMyMrAudQmq7S3w0Jdkj/e3n9RmakeQTG2U0+/u+7RwFMmNdxsH/hQKo
xgmNRs5lPQRC4VL8VaDkAX6tK/vfZQUq9AKHRfZrG/vdavRriK177WSMrRut4a0MWF0coKCd4gJ9
whhb/ABKrMzmD4kZbsVc8Lu2UTBHsdpDVUQ7L3uzyAiQr9Fg5epM5YOw5X9LHjOOza78q5D5davC
WVvx/e5zcTvE89lBWUJv0WcAe4sJLyl7dBXuEsKt4G01eIk06hF6/iCG1wRlL00esm2hRJ1FFgY3
McA4DZ11+92H0XUzyVx3vZWQXaHA5HAZStEtxcSqwE7tGspyxlMt0/iRzlTla9POWNzz53Sjbp8+
w2+4OVqoAcM4e5gWAxPhM1dQm9saEBJwgkOn5ygSlYxQdP65ofU0xSXN/Bp/jVK/LcUDZDOmnkZK
RR83YjRBiE4YbLdfKjDd8NKbcdpwbevVx7veyjCAMuEqlGYAAauNbGy966lZzF7Cjl45umlaaPii
vAvNkYTDsn5koey3rmYEBTfQxnyU+n2E8hLYEqDtzXL7ay+a4Ye32V0hsW+Lw9gNWWxRRf+qsyB8
3+rEbVxuh87vW2P4VQ2O+dCjZdMURIwqnQ4zGWEna6ccbyPu+7hc+8DRz9jEp+JFjTQYDpKnbVp2
bbu+pBtPRb3xlR05oOUTD5P9LLV3JygZ03Ous7jyNO0ecr4MITRjpz8z3NQn0qaTKbH6ug+h1fDe
hnyqPY0YetEhWY5odiEpxWN6LVT4deqxHMdVZXfZylWdk67D1Q0DfRC5J42YuP20i2EJG1TlS1Ns
YTLgjs3k907Zlzgi6qpJ0F6lM0uTGkjQYF/ak5ssrTu6Fk+56mb4+or/4GZm9dCpttzIONYpo/Ol
2GN52NgIFxjANcGfLraxImLMDyv+5LlAP/ah/WSP4B7Yj5n2w7H30bCXGxXpoRPh9KIItPlygERj
yiCZ2tfV78W3IRhTtPJWfl6LmDdhvIQXEtKOl1MQJHcEMt1BLwZTQUXOniAecvBKS0J/RLB60M9E
Knp2sej4QW1j0ERGLs/GEQgO2Apqs3l7SYze+jKVawGGnrKueOeA7rczCAT73cRERM1k1YI2h8tu
Kx0eLvazWNJc1gEL9EVS4Ag1iRbx5B1A+BRe/TU1SzRXrOimb6Ew6s7jeRZXk0W3O5SlNw+1devF
o5y9D/PenaF+B0CWky6uC+x+P6J1TcZy34uoQ9usgi+rmtefcxD4KubR/s0YMcUgChTwwX03uHO7
QQ0liClta7Wvvb9ktp3bMowUf9iiHBsxWqrKrcmQXPAs6EFdtJ/1IVY2vqaD9CWU3rd03b6HlrEH
EmH5OGOXGtJiyMvWS5fX6TYlDcmX8UF1RH/ZlEdNFsLebk1pezAQfZXzNlVlYBOQ33aeyiQexuME
oaCMQ7k8+Wjsn0y3LX3VL0v7OgNnftdeSaQQvPUVi7QSpcD7g+MKcrrHwvPdXhFfrI80Nt1QjbsT
34RUewmTR77h+XJzqZSLnihMhDNo4qKyOmQXwkfyzRSZvxPQ+x1sB2LxomwpmQ1mdKS2vcuKYOLl
EPX0mw5Q1NQF6jNRpsLMj9ma9Qds9FlWUb7npyWaukdwOmA71k6/xtOojs766CiUy77phL2u6JNf
91nuxXFWZCvFLNufG76QY7fk1jYoA7eXRdOUlZrMcGx7RDnCzrkzmHR1nFGHRmWbG/pKx4V+JF4l
n4Vm04fb3f7T4gavXT7F9wRgwTHESVHPfl5eUF8GZbqO7i7Qpv+6h9N4TIaIgcyCnPzQbSHBWeax
I4WCF9CD0j475TBmKmVGcexTq1/BdiV4/y6+ROGYHESWmC/Q5eZHOnb6FG0DfZFS79fWiLnxObZc
tMGSP4wkXC7akvVxNEx/1kVBvic9qO0ynjf3QDaJxQNN61OULPbqdb6e+eqTCbpNMR5ZJkmN9hiE
JWQPet4Dze4Y6/TTHhfdawHp5Mu8F8tnHPjtCYstRyIiWMAwZfwwUJbeweGOkmqRdKiLfRsT3O96
POxtMCEFU3SPrQfeX4EMCQ96FfMXtVjSorne9ztNib0CVOqhDsjpc5vsVGLPlr5J8r44RfD8Koc8
wqfCtQmUeR38CFgMBu1uS8nOabVJj1q3zi0k7eIOeQCXL0046X5YyoEqdrcGqn2EyjI8BGQb34ZF
f8PvtBB6efRmJCoYYXPx4KkAfpmqiF/opOKvNmB2rYZuDe+B+thXHjs3H7t4SEhFuyi/Ejbp4kBD
OdKL7ApVw8dFnMDB764Lusu8FPtCXSkTNj5MAfz+6xbMOb7rLFwXfTdTB6Mn8jpazyOZ5afEk+Ap
HylXVeZ1NzUdVfpZtNzJBpbv1l0l7ydeB3pMASEyFgXHHKj//rwVo7bd8VZ6hDWdPabMIwqkprXt
Lz16cj1UUY7KpUqlZe4eaokwVWKj9vOa79NWTeGQ3QHXY1G9RigRrwsa8eUt5ej+NPYRrZY0Q+HU
jsCKTm7J8ksa+3AUn/dkY7ErNz+H1F5ibHbhuSBwBI7zsI267pxJ7QsN2l6AwGkHqksdsHboq4BQ
/8ITUDNl3JHhadqiAFkYNJqiCvM5Du9WKvxYxRo6/n0+YDutAcjt9QRl6yLihVcYn95flmDzRnwa
tiCje4Kvfwy9rKHTyP5GaSFLIj8tCxHFUm+ZyIYYAruZsB4K2JuVjbZYNiSyQ3fXd3BnSzlC5q32
xc8jgisbjJ/civ40cpJOTQuj8L7nkElr4bk/JS2egllnRdjlkMSEjs59qxXsSJvmWxmvcL+zJV4e
gpT6vJKCEVPmpE8gxUGze4tUoH84itIk0WqLj9PEoqRpEWyxcYUSrgumCt48ULS1zLvseQvIlKMw
s8XGhwo76YIfmMKAY/gGNqG5yJpODapM2znytOklsmNdo2I/pel9FLjMvsLMlewk5oJ8a537uu9d
+9p26mtLVSpKtAnyZQXb0bCC6WOIwyPEJpFp2F/5fh22eHjQCbcH12laqVntt3hKEqpSylS+6HHI
aq0zJHIKTrC/ukV+X1q2H/JpgI3XenYPh7EIq8ibda53HDbkkZouQehMa11zB60H9wNumBI83Poj
mlT/pObRFI3J8/bOTOP0YmeztI31rWNnqMZtXgbS07OcxFzH4zwc+pml6ELDqKFLN117lgb3ce/J
NVYwLafWwLymaIvqOGZ4iL3N7XH3cTyUmAs/yDqkbjYI9mXTA/jBdTkrvbKSmjX01dy3oiKZcaqk
kWRgSAFE2rPJ8OGaDSL3y87wFG8G33s+CvhrtcaiXMt96/UDTnkc/jzrh5oL1Bd4C+wZpw4/2Jxm
CGSp7k3wNvoK5Q2BrD6ixymk8pCrXDwGItSVk1n3Ho7ydRAgwVo0boc8ZuLLtMbLVKbJNH1JQqYv
Nk6YLxmiVkXFIY5emIrxodsQCjf3rkKzm3wSaEsubo34975L8q89a6P3PkrWOwfntk7VPJ0TSMZv
EN/j/raneVUmIpzvM8YS1K3YHG83IflO+lszvI3ydmr72HxMrgh4M2QcRijE5Ck7j+nIp8po7hd4
TfsEsTBfRVQlA/aRMgu4SO8HZeKPrusQvosHvIdSDHlXVD3+bgX5C/dEt6n0LDMb5/XSAeTUqLX6
9iLVtPyh0LV1Va+SJPyKg3fVyMwhYngKlj6rFyWCE5/T+PXGDRyi3fUWicxAfUpTLz6sKxSOB3Se
h8ky0FATS5M7WHf6qjZAJaVuUdLceWPVRx8vnlcGMqMruRv892XZsFawKNGnWQUV84eDa+VKOHKu
GYVLLhCpWyBT3O8o5oGN/kTI1bGDzLvlSjb0byXCuGypBzYHaRPMEsxvuLv0bTHD8CVXzle9SUw9
hMEcPtgVIU24awUFFYQarsyWtRuOK4qqC3a/cW383HUCpRxF6QmKI5gekm6NgsqyG4m3yTBVjVYO
CQMQKbiJKtLJTpDeHVqXwUqRfSV6FGm6ubWxrmLbzGPU1MnI9vfR2LH/FE/Ramp0FazHlkazaVeV
jmw7bMcgjMVIPmU2YUXZRzNPvg3ARoMRWbfCC3aAYdb78L7vpmyiFbptT1Rp904aW+U4cNOt7uBf
FUNpQXOTrR4dIo39dStYnISVsWjA1OPgoA4lpQfmjWyutmrm723bk6mtVywV2ChI4ySjLp2fp2w5
tKjVxrPtbCD/NLPxLm068E9ybNIZXtsLC2N4L0cFUGoZa72RIBSPwqoe14EEwKWsAMkMD8ABc8fH
/ykDmof4Ho0Yt5qqzqfvKVym7uW3WBuom+GwDPQmjcYR8+qKAQc36x68wM0HwTrc8x8tYaHPjuCq
d6y3OTKUf7Fq7YKuHAsIXQE6WybWDEcEtuPlzXYQFIq7BQWlfwgFDTdS2dbYuT/ucLdwtXDkiUl8
JIUdnazTYbHbeE0sPt5e8gmUhakAvSCU+ZIsqeJZkwFU5ckltHbeJnBIfEGNg96hnQ9KFQL7cbBM
dQ8K6T4GzIXSXVHsmBvlKKIKcuQLAoibggrroKTyCkiVHVbStKMnfGjUCuKGQjsYp+JuR+lXNCwY
MgYXzDGqbBmRmZIm3/aEHOH7yTdV2OE1AF2zlPGE8FlJLNZOA9pE/gjHHlUW6PdO982UGdrVToNT
8eUezzAf98xuvyj7C+Wte4RY6k7QgfndFDIEt+PM3oto22SjEglYy1EYwSoYXgT1a36eUcLlZYI4
Jin9uPbjUS8hKEZfqHVEOMf1P9Qesh5bK5GszHCO2npJ9u3Z8GD1KBCCoUEFig6RCZWmR52RRdZM
Fv4j2JnfVBm16xw9F8imp/WKJ2l813gasy6NcGgNxj1w6EY0oqINygltTrZLe/ejDfxNcUFFHY/V
3nftATktx4KDtFEBOCee6VixkExTQ7bQnCIz5V8GN5DIVDmL26mCoMhTdKj5Zh5kkYW2jsPULu9A
H4BNgGEFZVeB6ZgdCqQoBlcEceuhRectSzKjDr/3MNx8iZR53uR9NlyC1kxA2W2KcAXYOiWBbsSb
NXUxphSWFKLdR+QWcGFy3wZlArbuNKthFpWFYPaxA1jAvcHoE3L9Ez7nrg5ZpPzjhotdE8oKZFjB
VvwMAC9BPBSqvQuwDZuvaC7X7ikXUt+qriTmJ1Qw2UWTPOUf2CKT7Zg4Ip6nNWH3wCTbH62O8M0X
6+6BqzELZWTfuS8VD9fXwqf2cdWI/j8oxNjgDudywm6aS4QV+pQ+R5AP85qKaT1HEC14vYKN+WNN
CHKEaW/IaSRCAE/U6cvM2umwxGP4nmkTlTQHh9jpYQehb/atRORoe0CmMuZ1bI1DqGsYAchT7qg7
t5kGnWbGHThoy1ZEqVc63NAIdMMIEOdbfIBDBJ8VUx+5qVt3C9mj8mFQYRaVAy9MWoNgeDtu5j6x
yt61ceSKOkxblR8AQqjPq88XUMfLiE8JGiD/SnRXtKVEAf5pDm4VrylIMZaoqTdeZj2jwFH6mXc1
DnQB8gpyyeMuoQCUe6ZU1vQOgF2dhJI3++zxO20KnA7YiFS1S9Sfq+nGJmbGV+uSbl9y7Bbu6pdR
q3qYXfFsUr1YvFyazmgIOFQgGU/3ycDia9ENfQ5MiG2y1BGj1yDo4o9t4P3FB5hfAFZPVGDA4m9I
xdgRPkNOt4qnRugqXwnfartuwpSDLhbW2I4XA/ZfnQxXEcVbeliyNX0LWKf8A5SrPoEYMCFGPSgZ
feEUxEMpAWI8TCBMwiZf0w1NAY2RaphZmMpGRqL73KderxXOTVR1qM/rLtFzcfvesk9rskKGTuKJ
PRSDTN5nUBZt6ezwJTFyetfLNJUdH6E9gqgEKNU63PKD/tIGa9iitvJBFaDyuNcW8R4D3eXr2Nrg
rAUWda15n39a7DJdlnRG1kPn/R10gfwUsLB4g2LMc9wGbfah4j1pPAnNs9NbfO7x0J64Eq5Yb9Va
KIHOjJB4cmOKk0m6Mat3GqBwkpz645jGbnhGWpbXGuJWrXGrk2pOUtugfImu4zZ1YAPX6L1jm3+n
bIlKZWyI6GTaN7IY2J/AisMa80WW1wLl/jEiLPqYQKC/h/gVZPw9vjgg/+/I3BT3Hib/UbkFq66w
3wAoL4/KYlhEWSxTGGEd7I+0DXpUNBGRR5wHekSbYZIaIweuUNGCu3WO9R8CYkddeDQqMyaN7KXv
ouktKAbyIrqEyIpA1T8rNUawwkBa9knyfbNQ/3XTK+hB+gMHVC9dDQ8cKaZ3dLSTVM+amImknxbR
zdjlTVHc2CQ9I/8MSMBvQs7wGmA4Tp/IBpRmO64xshpxnUyhX7pzaDsp9jNA7m15Zdyv6fd0JFN/
ElMhF1IxosMlqAuXklVj8+pBs8DTAh+B2RQ8C2uAd9GOsrEIN17pPtOhP9vNQ8Uss9inB0LGtfia
jeOCTWVW/eAH7GNpF6Y16jxwCnWwZW0LoIWAsQKOjDIeVNWGLDQWDTB2kgIF7dT0M5yDLTc1DE2A
eo1R69Z3cCx524MWUi27QeS4B2fYIK1o93B+ckmxoIXhic+0fpuKlTlRw4jFsJUDIkPciwchJmOn
2qyYwh01oUqsmT9sv7toK/FXFN+qdSIoycpdddgZTgwxSUErKNa3T0KyNqTDsWu9y+c/LKZEYEIE
Z0WP/wMLn2f+GiwGDfNVbIYNWeVDWuTu8B/suX8GRGD+IUCNZ1WjxoQrnaX/mm8aQ/Qcwiv6PRRI
kfzlemMCTQr7SSeyBe25Fm6UVSiJjvMy1wOCSOUAH8VUSzL6/FX8Mrr+/fv6p7uMt4XJSxniqngE
I8xDeEX/9Ax5uiGa1PL8Rz+pm9Eif4MfsqcDbsRggl32H4zKf3ryt1dEjBvfxi07DMv3XyfxQDQs
lhB5iZ/y9yu631RNko4a1rzJO4IxJYsLfYDIBxcwK39fiv+f5vCfpjohShH/7e74H1Od/vbMsr/N
cvj9W39Nc8D4WuSbkhz80C0x97dpDuhXMEoN3jpWIQZ6RWmG1/rvuU6Y9I2oLaZ8pQiTgnDFXQY7
+a+RT3gQC+ZARQkwxF/ToP4PEx0Q1cSr/N3dD+GZFUhF3JxwPI0XHMo/b+ik6yk2xTG8jmEwdbPF
GIAsqGFasBNfwCA2PUmgdmyJU/rggwSaWaaW5Kf3A+YeyZ2PEOBQBPkN28gEe1XsfyDmQMhbREHy
1YgtfLRF3L5Kb/OKt1n6hyNkuZ+RynzcV9QcBz6JtEXwMsjv2xX/WbnMU3UMIJmcNGjxKyYR7Sfp
06dBL8lHsBK2XUMze/QqWbzcOUHJ+Jr0zOZ3ZoeTWtkhWy1KaZnYH2LfYNHFKItYNoFfEuqwb2at
996gmtJhghkpif2yinTtfAmIMLjvE57u5axlrg49ru1LywaZVUk8Tn2jBsZfI5g4Jcjhca80Fy47
g6YyP3I9zS8Z2MOzyVGPx178GGa6NTznEDHCmYvSuTg+iph/3jCd4TGDwSFO+JHkfssFkzVgAn5C
ybhAugWj1SxR8M336ASKENLOWRtYsPtIkwYpCIpCqIDmtYPHTpudBOY5Cof0Hhqnb6LF5hECHnSe
rstO2dsOCP1F5SmDbbvFxVmzJQlqGHXpcB0MgTybaybe3ao7zEeK8wola47vQLlytn68ZHQarih9
8V1aufIyzgy7gcrbekVx1BYIwaquyXm2P89jS3h4ZC1CVjBpbwk4sN7xsp42se5jnRc4/SrCbgws
lPUTasH4XUHdliX0k/0zHfIBU8LaNecnCAPFgOchoL9+RX4Bwz4bOxLwPc2Kbt+YY2zBv5hz16bw
+pGeSHn0rTW7bnHlhqhM04E20pAqhj/1sKcMgk3IxiajY4TpZftz0bGsoRDFq76fVoGiFmUnwXid
CmT7AoR4MQVOlSBB/53GazPszAHCLFQ5BvlnjCupQdqfkX6/Tze07/u6lzmfHsi8Q/BO+yNB3XDJ
+/EwZr15RV395JMoLzVe5tDufiml274AjIBsm3N2YG57CQdhzrPuumYHjn03yyA8w2LuDwub4wuG
piyoWSPTIGkjSkk8vxA7TIe1mPg1GLb9HM5YmjHk91e6xV9h8KOUBD13QyGCiizCHXCOL8sFM9PF
2fD1Q096uGhO2usMBb7ed3nTWrbjFFCIb8oeCBSnvg/mmkOBBfwa0KBUqMqrtut+pvv8DiRXwJyd
FNr0cC8p0X1RhaRYa2q39hYxQr/DN1h+Yn9ZeGDKW6dXujhlFUEH/oh3L64Cao1Gjbeoc5Qk9if0
dUT0uwRfDhYbGlqHIBrSdmO7LxiBNJ/HFX1gMjz3Bb/bI3ak2oaViPfPPFsg5xp6ASD7DJnnPO7y
ZjRvTSvw7bdQLwtHXkHlHIvN34s48EjWWH8AeLA0DmEQ9IXkLUuAuayjNDVCIT8HEuoyHqEPiQGz
IJARv8dYq6iiS2bKeUmxCfLinmD6AYRY70tM8olKwH/kCTXp2EivxyqHE4V7S5mb5Nplx9hIUwUd
tadCD9/3HH0d/Bh6ybBdXiw81tKzRDx0dBEnC1KjxqqInsCYPTlhmgCOfoGngz/4gohvw2036y3L
0X4LE1yViskzh597mdTSVbhg+qBQU33JZwjbGH9TDrH/swPEc4IHayvD56HESIKtSgNGLxaCZGOw
rT8tyarKds/ouRf5M8v00+qW8IBtorhOAsxgZZBW+wP7CpQOl0NtUsmCSjS2MFCWfjlCKE0PIcaF
PQAT6Z4T7+k95no87zpYaiLkF9PGaJao/YQ6G+OD0Fp7ofJyH80zwvfYXVAXMxuKg0h6TE4JJvKt
I/wB+ABOh5lVv/R7LpbPw9hnh1ju7GXt13sVzIisAFR4zQPxmrZQ0YbAfTM7fc/a+BzbNMN9bNVB
Dpin1sXrwaz6PGXiiIQsuiExk4c4aufjWujvcAJTZK93TNtb4s+K5T1u4H4qatlhpEU6ryGm4iXP
lqq7wXRvmIW3Q1vfYZDenHGjmiygXwldYQeSFOI59lIVFI9oq44GowOfPS4dpoW5FompbC9+ewQD
LMUaxDeWWgCXJ87dfb65xs39BWMwlkPq5viqkRYpZ8TsAGDQCcL8NhQAp+x+7qblBD3+4jjAAuA2
yCLQQEFLx9jFqR8qIOM5xA8CI/i3uxDgepXLFBQP2x6Sp04SpB5yPd8PlgdITLupUUjRfSifEcA4
9s7zGWfCOrxGxJ1GNt0DpcLBKijmQ+nlxUECm3kuvzs/nmixvSPodVPtOviuPZxTkub86rbkHGkZ
HUjHihgZzHR/AD2KoH7KZlVDro6uKQijwxYkyOrbNvnCAKg8J2HUj7BMl1E1RX8TvTFq5LEN3G2A
ke4yGHpIOPF1PG2Yn1FHUaQO402tiduRVTyO1YlasB4sCV67YL0dz2tbTxktgyJ9WDHr+y0Yh/FT
2MIWqMk2kJaX2y7s8yiC4kxNv19AwLwSH6qPAFwuLHs5WkzSydcEkxl/OSOETJs74ZyNG7fQ7zJw
j1GXYzITWQHmpJi/NAYBvK7gSW6d/dR7/ofRiT5YJCgv8P3/KAwZPsMpvsRBtDQRPh6ct2H+iu2V
nNZoY99uuEeD4KY+J2gDwD657pjBESqLQvWYswjwgRv3BTacacawCO6hLfVvii6IEzpT/JnZtK1t
qmKA9snwbSry7SVfg6zsbfEl6ZHslYXM3/J8hyPOsrCK8058HtsRcOYKLI3mgyyTBCM1PBKC6wEX
TECDTPrDXHBsyJgx17TaQMkRP5TuPzZEEJ4pHd0fiXEN3OzuYQgh0W4OR3YuVCSrgmvSVTtkAuBz
eriafZ9OwlqCGmFs76N4OC09g7Wd5qqxlk7PhYxhwYCisE+QJYvTnmfzH8FOT9Oy+c/OtOQQUU55
Rfeew4Fffsx98R2783BAoIXWIJdBHojomo0JPSqqtxpJVY5US4YDglMYW3HiEKuPwxEzzUT8MCYJ
R7wsne9EBF5vWMx2J8lKT+sU+Trv5u9DK6PK+oFHjzdg5wUbpAFtYZMB0tUvJ4lg4uqBSNLj8DLB
+AVITHJtM4hmA2rBt3DVCZiBYig8xnVtyYvskug2iCf7AO2DCZ/70tKSdXC1ogEFg8V3HtObiIAB
DCiA3SW3sDU4pKIxiT8xNCrwGxB5sezSASGRqDyqruCu7SrJIrl2V23X/ABVpgVKgEI0ukehVcnR
vWm6n7N4/TGxLAPuk++1RFK3sazNzmwEnLX7lJY4JI+4ahcEuJcSaivUx2kSpSf2q1sI5jjscCFG
xWB6DoiKaDbj/OunU0dGVW7sv9g7s93IkaRLv8q8AAvcl7nkEpuk0JaSUnlDKBdxJ52k07k8/Xyh
7K7Kqt7QwH8xA8xNo9HVlRlSkO5mx875TIB69Y36YElIscTJ1KnV54SY0rnMS+upsN1hXwvXB+uA
6ayUeRNVXvC4bvmuVv3wMOTK3uvGV0wGFExl2hGwSZ+MbGjCujfjVLOtmAiDiJFDQ1+V6YkRept4
fX3YWp67ZkASJiFgRJ3WiggHY+xjQeU4KRw0ZVeFI6q9z1jgyxzIa5cCf6f7/IqbQDwtTMwTTw9w
BRSYhF2E0dLwG0xLlIa11LAJZkwYo77ujl1nPwRzY+/dzPpWt9MTpEXnVnO3e9nQp5houLtlbm0E
f7QgJpehBdzuRsNIuRs2zXyu52GEpds0T4scwRKZiLGYee2wNAYmAF0dlTm4x9Asu+66arYnoB6M
XEdquqJLi+/VYBCl87b7reApJ5cVYptqQnfx0yfPqK/7fLLPgx2AP+rbd4rfMaxwSRvl1kW5hgt0
sdXtko/5bqun5okkSBHX9pTtersNEtum2DF7H6lLK2v8yxwu61w1mHic/uz66VcdbE0cVMzjcsx7
9/3qabsAw2C01h5VjyGCW12U53ZZp7Opd1HT9aDzxqEidaqvZ7MMThoIjmhzOyvylML6GHjzNeGG
790luWxor6a/vWWCgZ8xTte0udhEymo319sRPUslm6bt6/wdejFzMXfUr42xFIe+Gu6Yo161S87x
mPeY61ShM52jvVXmYO0tqfZmh3ENxumVz+IU6gT9pFf+k+PlVmgV29viTd/SKftKPJLnp7PuJ3nj
delTpzYZ0k5lXzT8y9Fk10dZbFuUWd71FviffdHFQxB0e5yFXWhmTMrTFJ6x1urGtW2L+3KmOtPG
Uif3uI1YsP1MP1dpR+h10+4mF6Ef6/eycSWUKT8uN0GPx1jku9X3x+NwidKsQ/7DqmaekXRew9wy
xyGc7VqqMHea17ormy4pCqM5c2Ux/ls6MlXR2A1eDLWvvZ8x2RwUE4wIF3q1LwstGyIm9nqOHV6K
VxOTA4Bk9MUBW8PTPPn1UalcHamqq2Pg5e3eDlobd+qWXSHRubuhnT6tw4bc3wW3gT+Vd0BOjHen
GKerLS/ckwBlcDDrtTpNXbrunNkePtlo4jjnzTd6+PKmajHwppl+u22ZitTYZdjpAVkwXcONg4M7
6bdl2VtAJ+JS0S0pz9Z2Eqo2Aj/2OKtt96q17JhoF01Vn8GQxvgSo21oYWvpt5k9+RGys5WYeZ3e
uobEUVivX/1mIhxgem9eVvMbo6i9aae6PQzlenQGxbBvVmejYVBOHB9bUhV8CXS9iHtyTHHZwMDW
hINxmLoyBrtMwR3MuDlpstyFco+un5hkSWZ4MaNuWcpdjoHsSN149Jq2jCBQQR5GQ8LAVq989U6b
1FWxL3PcFsRdHqZSs/e0wigu1lK+IlcGVNK2Xt1wVXMLzXQLZ1T0q3Zs/RDDkB2bqedgbmXWoWg/
OtKjVwwydTAZdXEYK9uIhotltZKjfiWrXp7Gznrvt+lmZagSXnoLcyvOBqd7ggmjuSsHvsaucsMy
wBNv1PUcabNmhG5XyLjCtn412+VdYeKIhaxxk7kewnYw7qmv+2gRPP7jsuxaQ99nM3pHDZEhEk6+
7qYKmCaRHjMsCvlj68S928mbVaxlOKxpvGVYd1MGbaVptVGjNW04y5wfr0auAf+j5wunMpzJQ97V
Q7JVwqFoWU8zbyr2DTAq+iQ5Ix1jiCkAvyqv/Fp4Dp67/m6R3XIs8JDGtJBXHNHPIlXtzp6WhFaL
JxnwAarsOIe8Dfp5MyZz7y8zMsrGpQvn8jhg015L7eiXU7Ipt4r63mgJsOZb+9LbGrLJPM/+zqyN
T5ydDybmIH4iJZPKnem8/DnKBtpBqemYprF0oAjERlrMp9yH7+3Y7ddWdsF9idWT35GzJ5SSx+5i
bU++Yd95WyDjheRSbI36Dj3fC+1hKF2i/I4Wu7W3hjQ45Scmnj98oz+Pm3lF0vKNLPFO1G/SaPaT
9N8HxahX94s1aY0NUHgTxH3ZRkYpSnIe6h0PeRXVWvUlJyeW9ARrolFoOAOYyNWbj1aylUEGFwYt
IDfAXXJqfcFQccesFHfFOA3uEgnSV7fNhFNXo6YHyJhhLJwVTbli0sf/iZtcKKDUgS56ZpPLxQsp
vXDu3SsmjFeD7kRuuTQUYrgxd6g42Ykry2EwbXg9NzRk2Gut24a9PZp1gMnOHo5F3ad3PqeahKNh
DE5DadznfgjR2ZWfYJ40467xR23dDVo1D5Fl5EhtLj0Cw8zenIpdaQdGjwOS35GTCjSHSVv168nz
7a9jtXiVvE6NYESx+Dkw+J/W6//v4yr/ae/Hr1xlyzJsBjG/p/L+QYn/9GN5G//Jv/H35QqXVVgB
UroRuEiEDNj+zlTWLrvLXMuEF8lbEcAkQ2r/mwpvub8xg+IfgScFJ8Umod9VeNP5jV0MDv2Vftld
h4j/33CVDcijf1bh0eUd2/ThNtl8IOBhl2DuL8Fb5pGa6rtOJ73NWFVpNmaLev32MVrdDK1Pcs0Y
w6Xpqgdv9m/GUajPrir7R9ER2NaHEbEG0zCXynbzMXRdoQOke9WV+R0EA+1t8jxgQwjg/cH2Uy9H
GDWz8a71iNTf23ZRmQ1FBpn7I62kb54DG1P9E75K9NVQq7bO2gsud3Hji0H3cA0r/B1LWAW4Tm2A
lNwbO65eHSeYmIehfwKLJUHNk02qDTqNxSXuYKaBTLxct8ddXtumOEn6ad7lywoC/ZLzW9cgKRje
GievW81ne8VkUYVbZ3TAH+x08feQP1fnOBUEC1LU54IjKl01bVIh/mRF+KtzureyTWH8umXmxRvC
/9jDkO905Ub+6AFaYZrNDgbJRxipszrsDySUxmhyg/wqLbErYqDwoFgrvSwpErty9anhykOTdeJ1
aQtJK4FEfyjxCSUzY5rXlVly6FtZzuaH4jGrMVeGy1QCeGlpWs35mTSStS8lCoMBRPRQzRm7AshK
5C/YiecsWVVx9PzlhkD1VT5P08uYNS1jjIv1YuE6aRU9hcrcb3JJZ0Tp+RU+wUh9HcCytDCBVM+L
koDlAqM8kUj4mhXdkFhpNT1utJwhVicObH6lmgWOipZ53jM59Ha+2e6JSD6orXhGL37vWDhxtY2U
k5A3zlveU7FM8rVrxlOjuvZQQVKNvcKKF+TUcFwFJ6wArgca4o4gQRdWJroCJmm6aa3DFK1+uEXr
3jTult7NQeeGI4PKMJgm0HVWGgM6QSJXthEum7o1YYrA9MGokBH6imx2VlxjIBpufDmbiUdGH04K
bKp22ShQNFpWbOX+12Iy1b5R+JH8vF+IGK1rInpHe8guzrK2zH6kVtrdOpp8dGSxQERa670umuKC
yy0OCIYueXbdpWdamS63zrSTvmMfORfy3TCYwQ6ajh05uRZA2Zp/dE7VQB7DppdydoRVBs4oIu35
tbPsLlIMIpIsY4pAXGGMu85qwrGVaKobgoqjqzoxNCp331w+GQ4KylBXz1qdHrethUszClDDUntx
VsYrFoHIU947lAXCLt5BSQxfpo2dHYYMy2q22bigekgfBLIxpWCzvXJdyRs/4WOKLXvT3juJmhEq
yO5O2DEJzGJa6m29JDm0g1np08NqqNl7rO1K3LkY+Vs8N7BGhG+6O6tj/ULqpd4YGcQYPhGek5HU
jS3bF4SxTu1EWx2tFvilmAerYr/DLL9NdW9FeqrUHfBJI1KKxyILLsqOvyzrd+Ywup5knr2eJlm0
B+ZC6xzsUYkLUPGre/F982kR8MZZvkMwZNiUkancoYhP+Ts2o4B3bQ76LYTcJ+az6Tvj64iZQ7HW
xM63naEa/SpvgwYMmS8iSg9zrxNeCvtqJtBf0g9CcngrSW1i6M+0hBwLhi5BA0IBYSVwqOs9JmKG
XP72eYER9+wVWJfqUnvjlXqhuoW0XFdd0lD8Sg2NmEhYFQ+1WV61Gob00cdeb4riucFDBAJPOMWN
OazKCJtps2KQrcZdjyzR4/UGyRdYwbWw6+5kBHKHLU5ds+FEPOD80R4re/TezMYp4qwKeoKdwYA1
Nst5jUmQmknatfC761XHKL52Cb5k7GoYU85I0B3YkaLddazy2Q+XtxYh0L1vNmXt0p4hodbX+d6r
1V2Nlp4U64iaqOcm8Csqsd7ffPQYl4bPWl/bqXMOoHmDb4M53hOwpDfGyIXd05efXTw5YaHrWoJA
drRrYhrVxAAH8oqQ72lnE8fUpHa1Tk6+89VkxC34kUR0C2pq5mfA5gzOA389FyAobjdNVzdrEZRh
u05eXLQLWgPpP3xf5pRI28z2ecBMlJywHwUlmWPMY/uVNpQzWN4EE6cW08QV1iGwLx1q41FWeG5c
XINhZswPE+FNOmeGuZ1NrIufLTj0dIdw3YIjzt80Qr/TqQOD5ttKOjfREcJoJTUtFmNFxdh0NAeB
b46fgqIMYsuv1ri36yAeZX9kewy+KU28L733hDusS7Zgnnb6KIpoXlkepKEIJznywm6amuWkVf13
VW03tUwnkKZkN7YZix4svPbWpDK5hgHVIduu5W4upH7cHMc9IHvCqBMtxESK58jPKqKQPj/zVJV1
aDYV513vEjnRV6zNnoH9Wn4x4Q1dsTohDQ0Wr9D00v7TLBnXPAMjMwgE17mq3ie3DnaL2L5keJso
kgPOspIa9ibtjNQMVXlp1ILsK569OSKQPNyllZlGuTLG8ww5k8vdZA6oZ6+d4byLoP9hy6Le1Q4F
g1rsl4b8FI3w2D/XaLbhNtjU79Mi30nVMQQaywofG9Ncb5zzOyAr5X1gduKo++Z2DcOKX4NXfZma
VI85TMlbdoV68Vf0Ltqqx6JwGQNkbJkpF59z3S3qryb7f6LGXLvjZDdQ8pRHUJA56m4st+baNBjr
wm/Dd2CtX0fccsg8Lu1DwGeYsa0jUPf+86ib211ljfAi242gbJh7CDn8wgQfX8mqfOW1r+QNmyf8
T71HwwCQan1EaD2yq4c+tQ6y+2ms5zsHrMmrV7qPjusS6qiz8wWEdLAmP7OiJS9F4oyoPlgWc/sp
cKo5grs4AI31E3tLSU+DAs4ui3hmOsL+so7GVQAfs8787rRLi4zO9xyawuhulcGgVN8W7+Atjv9l
rkb9ddKXb2BF5O2mWxp7p5BmDiWWjluncVVCG8eo1tYFchA9dhSY6iIYXIAkQm8eepxRDzMTd52E
gtIoMUxBfMoe63eGFj5G7rHM+E5JlmIa8QZ3L4Th8Mq0roRuNAZsQJpMrvk1sx6xohFCkPo1vIvy
M1um9K/sAjrVc55ucdnlWdRn1vfaHQkYuYX5zchKmlnQsuz+0YppOYq5I89RVHk5xYuzLt/02q9j
0U3jI07r/kgEzLtRuVbvWQt2t7ntVdp50osV18FyIANX8ji7yvueZh5DWXP0bgPpFC8OAvaNAb8o
BpBYJ04BTFWA3MMNSqgw6aTVPQyWPRREy/TxvFRMHUI97ZzQk2LK4g0fbBOrZVxvW7+o99DyoMp6
s9wZ0GASeDrjXg6uti8dXB/EYOvihdOseuGKmz7X86I/VqVMD3rpFUfdmal4U6a4fasQpxie44lf
3bl+zsyiXK/AXdL7bvmAN8Dkhcj1GZsKG5JOZj8wsCC0WSHWtiJ2VQb7EeH1XmI9eEG3BlQqZnXw
xy5gklvKWzsj6cvOEGRWb+xKoGU99NfGyZkp50CLgwF5muSRM86fMoMTlvS3TWR+C4TlhjYDe5Xg
iJHVVeDbIJt8LIJPLDLY3M9ZpRVbrPyFmxUOS8CLOGCAWOnxs8SubPcMXTR/Vd7sahQr02O9tasR
Y2vWbup2KV5T1K3dkPrEOpttqY8kRPS49MuMSYddaX44NnPzoqdLeq/4vx6WhuN1aILHuaE2Htt+
+to2LYtlcq/cuRL5kZiESzGvehnKRjWfjJytaRZzv/3sN9U1Tsp+tzaIRl3W15HQtnoMnUE4u5kd
Vfc1qt0QOxtT21IVVaJKA5m53abwItkdJqz4d6bA2vrge+XQ3YKGwS8SYNnu0XtA15gUC43IgxWP
yTQxjhy/U24W/oQr2etn+7GTGbYRjrGVmRwBhTLImyCc2TxFQJAIa+SOZPVrtrgMCDk55+jCtILS
ybUOMsdrZfpFg6FjxpZ+YBmOML4GaO+xrpVpdl2oy84zHuGhTEw/m2PwEAqjB7uyOH2gO1wrqYnD
NAbGw9JLegGj1/Yb8dRYyVU79fMgjkw9y3iSVnHNXLiAdjJ5783Q2d9+hkeGAgvXfmnEp7ECN/tq
GGTSG6bgN5L3MfSZ6122h/n+j46VYweXNWBaaMiciSirOZ43TJxJ4XI6J1AQq91ojtubTmF9Na/I
dTXW484T+r7jjz19hFJYXy8+54vdPMywD08b49/IbGwROwznSYSwjSKB7YSsc8mo6LDD90ulLppm
iW2HbHBs8RmfRqrIROJTwG9llEnGXUdx3q/JwlQ7mWrvqIlWxSAZ1IPMimA3AA15c+zFPjTVIMK0
4mSqO4jL2IHyfZFZpBM7x7+2isa9mM7zGYqppvZo7KSR84CwzXCr+CThRwpGmOZ66I26p5Qits9+
FCaARmDPCc8NWaFgcZJ+rehveCgBH5ZFnszESpKg5hqH6lh9Ganpwy7wmoNWMG7TMEREmFeQeX1G
lZGmayvACsvaQc5uWHXhabcf6RoCUYeLVHaDIaGNnKy1Bipwsjb1ituHKAKU6BQ2L3BL5t2dxrs7
cvBPomR0A65gG2pC1JVUXDrzep9LPTirJavAoRTuoXILJ2EbGgfm2HWnQjfufB+g5TiOC6tXRPY2
em0Jw/CSthNG75/xHTHZavQK7ThlvFUH1muGrzG0ZqhwUcMk8JWUwmtPij3Mlb+3ncUgSivUd8ic
44ER9HaE7FLz+5umIlQOOQhmMHWECQ/1wcvc2N3qN+yW+WXFDaHYdvksfJqIzI/Xrf/elvXnj8xQ
bU56l0yyZTqzWFgh8VYCOgzSU1mMzhtRghTguu5G1MyGHmntUtbJgOo5ZfbSX2MsaXlaRm9v6JVH
3NourmtydHfoD6AYiPwA3FRCV+dRUm+XugJ4cJF/Fn8Ux6Dv62Sb1XbIiPX+mFtatBI31wE9Gayh
1pv3pfRQBMTwTeaLPHkNjkOI8x4K/RSTJhNHX7j40kwNM4HXqPuPdFNW9F/p1yjF1paJpb2VzRGX
BKT2TI3ri5IpVBY131jE2J4ppT4VGnRib5DeVe5ac9QvG4Vjlx/TeevHkNDfQIpw+oL8eYM9wQrz
0nyGDEnQUdnMfVx4FTP+6pd8MbANXBCd5M5UZE6p84lBgRM6W2WSecivsVi9YjocD+uYPw6u8Y4r
m/qPHDweMNFC5DNfrdxg44Vq7e8jxM5YRxaPhdY8L2xTeBeCrN8uA5wmQ1QPim+SVcjMbvPgr5L0
R5eVBolVP/2iWK9D3FAppqfBOj/g7NpQqf00RXYCwr0DErMWFP+NQY+zOOwosYIH3JAOI2vL6Vx+
vNQDwTNcbHYr74CrV8OJuFw4Y+lfaHXSi/QvvJuqdMStQmZmuWelMejDkcA8xNzqNlGQL8eENaUC
55HrH/kv/KOq9d/NzHywy47Dwy/yUyD06rQ6XK6kiL+llZj6PQs12RnoYpLwSGwxYF9OkCkxSejG
88CVFNWGZFRgXrRA0WbRGkw45w2G2rwTVHmF4exNh0r4ZxQNMoKaiU1MB0/1XzIfswsPfFSDRCJ7
r90Q16HWqZ2eNRLeSRhK7v5IrBHIW8I+0MeopdSPqExNohc9y03VPfiH73pT8MQTTUmCpb3v7cua
zmb1wDMwWv4jz+ZtjXY7m/ZLYdjjlUw1Ec+Di42pttp9rossKTr8a0tJczY403hsZYYzrcOzjKPk
+x+ZtzKdiyjv1i9VRkLAhDgO+HsowhJLcergzZh9p2JAsiLmf0ThnNFTj5x9Zui6DjknvZ9OQ48Y
BYs2MjAS3BB3whJpAZtNBh2Ua+C2N7asxyjdLKKKZjEHU+JlxgVPoefVqed+NIKt21U4Id9GgwC5
gw+8iStt275VJrz8yFgr7e0C2L/19Fo7lFx4QwgfcTn4MA+vvYoWyQv8Mo+XIjsNmp0lkBOYQ6Y1
r1YmmjcsLP7tRxxvk/n0TSvc95+RvCDXxlOPDH2/LTiCnAL0Ke6ov8fyTJJp2xlrKybOX2J5gbQE
jtDA3f3M5rkViUFhFu0QFRtB1EKYOf1Cqp1hOzvqZ0qvSNWnNXOeqBAwaF6Celm/ygPvwZp8pPXm
wH+efYZcIm/Nxww4TwSZ4NY3xvStWS5LpprUB6Rxie/VNOnMCE2KmuuPDF8vFXwOnAnL7iPIN5SF
O53slvMHVw2mgf0/ZPoq1mqElxkV5d3cCSh2bjc8D8Lur/re9xl9d16ghxPo1v0qyhRYTmm8ut0C
c2wuHJ1FFqBBY5wC28tUyfpfpAA9nh7m4mKWeziseFKFEEPMhQXifpgyKqZ1lqFhygZrsbxUQpwy
r7/EA6uplAcBRCn8NSOYabWKCBosj84kJOKTXgk3pA1jr5GpBc+1OWbfnZx0T9xmKUtI0dTWh5Ws
HNs2eNH+FhjE45lD8OKK/ktqkBHB/YqlCW+Vq58EXk6IBNO8z4q0vwf9YL6UgImX2LE5sLfBMe5G
CPh4Kf/IFXKWdXf4pNXLz2whEMSJeEDg3wyrJl8qoelnnW3BexN7T0DzOlr3ZP69h3+aOsR0rR5N
00IMXcyJt7RrOVbDxvFbk5oxz+N/DB9aQ5CVZxR+EuX/ED4cRANnQw5ZGS/VeLdlo12GLsSSxEKG
+qRvXnYqbY7Kts7X949gIukrCjWmfRg8EZiw4BJyJkFVkIpyHfzWGrduBoGJy37uYpodYF3QgvZC
m30dCHlzNaSLd1SzLhMxutW1AIaFicYz9Otu6+Ynsg1ywXADww/3oR25g/2RCNfuRdWLs7PO/qHJ
DZJhahP7edTtyBI4PnA8zvLmI+qIeguqAcDyJ5367poAAu47yHsH5EwPlUbLH9a8hEFxCT0uzDLY
Pjs2NxNGRE0ZRsLhlB7c3IHjf0lABopXwyrNPCl668guLP+uXdzlOK+OOrmaB9LaTesYD7mBDz/w
IvTm4TRiX8aYRDDSd4Ovrb8YOKhXfVf66xurFvPItIFgp36JrGikDVrZsD5rBbu1vYHs9UdwUiMM
u8/ZQhSpP9KTXdWuML98gr3AEeNLUAqWU0ctq2/Da1Hba0SrsB3WYXGZJePyufO9Dh2Y7Ekd/xKq
XHMumxKcZIWepaprjbnv7DC++SNdaVSMo4NuOzvVxv+up/cjZoDbGXx7aKrqORjNz1bGYe1obVLY
FquBWfcdtIMbEpUkqDznWfwRwmw9rduZRoU5k/CknZUPm49znUwjvMUJd3zGYmcLCkBYl/2LGPvy
zs0mYE9sUeh7uVebrb78ntfE46rv9I0KmdjlL6HNJij7+3nq79nTyMxZ73yuduPSCOa1dutbBHSh
LOTHvtXNa1tp323Nm26ItBMt4fwPf4Y62Zf5Wc7OxMKA5VoJsRyHun/5mMX+Tw+k/19dB/yvx9ZE
wRgn/+ux9eMl0/W/4reqk0Bg/8iQMe6+/It/n14zhyb7x7LOP/b+/twIzPTa/g3vEhxh57LXFFDU
79Nr2/ktYM5MctZCaCGB9vvw2jbJpDkomC4DcRes5H81vDatv2KMA/4IU9fZEoncozvGJcD4y+ya
Co9NicBUoBgY6p7BWZNs9gA6pt6qxBMwCsCrmA9W7aq939mgJdQaHAk75ow0upkklNtcWSN79Ixe
+oeq0LGOpSXVattRaXksXE8qmTHNsw42XSXuJRhbhHCf56m6ozQkDjNfAkgUUNj4Snxgox2EQYPE
TQtMjY80bz7KllABiYjLbCBrzoyLxk8YfUGXe9KO2bJRf9chAK6+9YQB5d0SEqxCOt2vwSofys69
OGhw1WD6m5oHsOgToQq/v1q9HIjE0jfVXhEWIRnSLtfr7HrHJlvYr1Zu8mQPaYDHZrIgvXSbG2f8
Os/IfyaEB4CfCIWLQO5e+guPU2/Xw6YPeqKLC6/O6Z1rffAPdW0+CP3S9LLc56apyISnsLfKJeDd
9SXb2fNqZSuMn+6ogJqIB6ZL/NYYIEFV7GSfe7YQwMLiy2quNkmayHM079SUeH7SDgVrskm7LWaG
TX9pLQP6/YgsV8FT6J2W03LNn4PVMJ/mxnGPi+2p19bA85uPfRDrq0X2XnBw60nd5QW8Kvw+hn6l
YNFvj+1gVdWUFHPna9+ISxveFnb1RGM2oV8N4dR24xbpTmfjhrPlRYxzyvWBJXH+OcgC5kqzj3sN
U5fq531DRXwghbvsccBBl6Qx8G6XppUPGloyemKhNbnEojtaUE+ywqFoHjChX2BrCVYGLLGQSFhQ
Uk52ddYIuQgtBmq1ZNu+E8M2DDddWbOdhtlH5xN4Z1KtAB5EggjD1p68tJXu8NqZqfMwbIIFD+Cq
ukIrK0q6bijn+1RWzb5l2YWX3VreRqhgB2RTn7Y9OapBPgT4xlYat4/l7hobXdj0rgVl3QSR+XML
vI57+7IUvvq5Ix50ycrG+P5jfbxx2SSPWLbcz5iRmnD9WDUPI5MJWXXZQE8XxzJ6SGYspi9WdtTn
1WVdvblBjgnlZYt9ZeBrQfHpvztbdsG8Yc14oPLRRMRJ0guGy9CxUjawNGfWnGKGbsSKt1LNrtrV
yIP44/qciaoh2/bEBCk/dG2tJUAjrSya/Ym5R5p7WWhhV36pkKKhjfau9aXPbTPGFJ/dXjCYty6r
ORLJtRO5UOfnPR9Av0GfdpIGuF2ytPV2KNaWyTQ7QZ6DBWAm/kIWVYc2c+CLnmMMR7Ms02MOORNx
w9Pm0BklOlAmkVoNAhMbgERacKk2HGKlY8k1NIC+JeB05cOkvPauR3jcez12c0M5t5Cksk9pLZYr
0mdE33sS8K///0JsZSHX/5CodpwAY9O/vg+jN9aeA6Qq/nQb/vy3/nYZIr3+ZjBHcnScWeyMdvgD
/34ZmvZvtu7AUrZ16kzu0D8uQ/M3jkYfccI22HQOP/3329AyfyPm6Nt4H3ys4STy/isr15+xBR80
eOMiy7iepePjutjWfr0MJevWRD9Ny7mdLfZlzzBPws4i80RKYVb3ruasp3JRLUNFvZKvkiPviRE/
AYMxaP9WeH1b/nf2o/snWxg/rt5fCOcfbHqMb3jeMLDh2Lh82l+uZizSogrySZ3NvjXOWbW1aTh5
HeFH3ELsmlKzPb16SmhFODS+7CPWVwD9IP3o2bQMXvs9kFK/5c/IkTPq2njaHM039qvrpD8MNnEt
/wH7YP6FAP/xialMcCyzc4SJ7l/i6HYBhI5VMfJsLbDUkWO2+knZVDk76WFNZek0QdO48KCdke8h
LLlWuoX5Z2BQNKhOfs+XcTSiAlM1w/ii4wZocp1owOAgjWUXP1w1wRAFZTXGDCmD5zHvr9iuhx2i
GDX3piBA0ux/eYr/yfdwqYD+/DVAjdA9vgiXZ8P6+KF/+Ro8rAmAUevxTKEUPHfZxaCLysWjIdpp
uZuXIXgUqVF//vd/7Z9ZFY7uGR7LAjwIAjyL/MdfCjOwhpktxqw9t/5mnNkdNp1BtUesd8+f//3f
xOvzpx/w8jcFuqnDqKAI9Py/PGeitVHJ8didAXPbbyyPHOp9Kn16N+6RBOGs3tAhVr+LSsuZm//0
0Py1AuWnNHXTMYkuuS6nw1/+es+zCgAZsHm9vnLemnJCia8vn4GFdiN6E2bjVeer3891z2Srrzrv
hyQ9fmS3l329uCQIImsuSSOW+BWfrEGYVpzjpvghNPJLurY1bJADtjwcHMtlvPfvf3vGP35RzGw4
NliwYNq8q391fxK/ax0n1Rg5p+h3IJLQhbVKtnaIjaXNTnNeVFAUCJYuW8+aJ/AtRWQaynuXHrm4
aM0zD9hOqX4UREW/K0fk3unff0i2f/z1S7boJ1i+DDgPy5PjXXaQ/vIUo9oXOtK2dVPabIQJ/FgG
+ba/bL6kuFXTRCq+1xm8rnSTgCW9aDDa/WgOYl/beASqum8eRO3A3fbqOXuZcdEc1xGEDjWueIKI
7MeY9aksmEMXLLG1gGCl5dieZ6GNILOgK2VMnLGjbixFiEyVNwfHlfWDWWZ3GSTkJawnrz+Tkv8k
zUYj56VMfpEF9Us82NNGJTD75XWdO/5rqsPpzF3fuN4A3QTRrOfwinipi6PmD8zT5xXVwZgxw/8f
9s5kOW4k27a/cu3OUQZHj8GdRN+TDFIUyQmMokT0feNwfP1bYGY+UzKzUlbzKrMqy0qJjAgE4H78
nL3X5pj/xiG9u6c5iHCWWbK7Cdq631uBYTzUkZBkeroa7bApSoNvPlGnwCoR3aJRgZheAdrckwyG
pb32s+/xUCFhr8w8vWdsNLqLAUrQoQmafqm4DnCbDP8GMuy4tmglboQYxbDObFeAZuaUUy8H2sQQ
DcwG/qV/EwUgwTG2YvNlqzEY8GHKgeLkZk9MzKKj0fjVPUWPve39RDM2rZNPrx69zzVCzGTaDLST
Nhr4pFcgqvKdsAsaQJPR6Xj0QmMIN2NHWWliRVircOi9TVMGERYMM98V/FUkxVZTcqFhpWNxThIN
Ap5kplDaI0ValwVLs9OKfNs46RoLjdJRkwlrFbcNuQgJdxKCt05i9hhNdzw5oOKygLibusspbOMZ
a/w9CiLDmJ5bqY0zJs5vWMrLN0PldO45O3R9X+kX5IOkR4AhrKctQRldQOJAHFPIIoi4113N3CcK
ogBlq490S0FQHvm6oFiviiBgP+yyVNZrh4OkvmyyTgQ3Ua07MORT5cpopcZsNvu1nckdJdFBtZh0
2As3DgyG4Gbg0XFQq3gVzTlhpi0e9oxT0NwgBa63HuHQLrHUCx87XKBj6ivbgCw/+mYywI+GfRaj
PVXBxi7CfFp6k82KWRjp3CGOGi0DTI8W+hbuIZKKMoy9dyTPaJlXeml029jyeu+CZz8MDoWJwMVO
lgWy50ntWuTmED2qMEK3EtBHrDd+0xYxkkEnVzu9bfNqaRug3pYohNDFNsSYaku+VuOrVuWTWAH+
TPMV/9W1G0C4kBsYfxZfGYP5+Z6ea5dx9Oyc64QGAIw60ESBhDliiAtG2Yi6bdAMTOrYjM0DDCsj
3fQV7wARTRZOa0+ME+ipRFXynHskJaw1HpWGDA7BtAUNfrYKAzPsVy6ZN/jW3Zb6pJiImf8BTgxP
rscbYGRPl7HeCz22dsCZUmdJTEVtruIyxgbUB4wUQa1VPomvMqGJSkzXBHIumbSjPs9NRBWEaHci
Hy+xUMSS7qNYIMtO/VnnOP89jhqA6rh9QhNPkozBe3ZjrL00uNBwiMU8R8ZFTEUMLwKwhGY+qAx3
/MWpfGxqnLS6s90XbEkMf1N+wAeXigoz5tjzDPO2iA61yrMR/IA9xUcSwLsHC/DVqz0GoC89pqgm
UYQ42tatM8W8eTI8SH4xkS8sgYCtY+JnnzMUD8yzw2S4b21HfquayNwhpwkD3PE2k+rCC/g9+G4J
IMaXIi7TWJnWXdvZ4kHgJMJW45BxvOxwL43rwciTeNegMgWa7jISvIk1138s9Hq+OZOkxqKFyrS9
HZXVQfuoJd8NTBzeWMkJVxzZwfxHMGrc3TmrZLOi8z+W+671A2N2haXp1fAK36KdkMj+3I3dXHxG
ary1U80Z16XMeemynCaan0beTUQAuPOHn9+6ZH3ifWHwuaAW5FP0NVmFi4ge77T004FHp8rCNL4r
SOfFZ9xTFYT8GWuq0RXRDcdIBdXOrCKdr5v87/6ca3A5ELL2NUBoktJMdPkYIPjWeZiWfCIWEHC4
c53cFfkjgFz/QCZWjKACcCj3hQqdV1kwJodaSwPD7Ea9PYaUucmxRKuZ3HvsFtu20MWl9sP62dIN
p55Fy7FxKL3Q749BBLNvpRrUPxS4CteFwWVdAmlXdE5S+3bsWwCeta6G9Kt08rDdAcbO3wnwnNcQ
AB4Y3EB4mOuY3JGWYXvuf9X0IN/ksgrpaFksc6qR0TUm3+YIfTixV7bRGCQLZja2E47G/mOTaEO4
zoyCx2TSAtPfW/Ti6h85C7I6eIJbak2mAfdIYoPS3QDXHdZsMrI+iqY36Cj52EnZac0BGW1TJy+N
T2CMpijTDzjPGvGdABMFP0oIdyAfweBXjbmYYy8k+U/7iq8FySRoPoKyh6GDrOJm98nQ1gsPNYCV
g6/bTXKOs4E83k7bCjl2eS6c0TppHWjWdVQX+XAMlawgvdhtHj1QiTB1JqkIJ4ULDmF2M0uAoHJA
vl6AXb7PwlrET6KcTAaC2G5S9QVdpObzy4h6WEfkbIcHLajktyjUtWEJActJ9zEN0rux1YJp2/R1
i5B66rlJY6NLzFtkNJN9yZ1qRrJXg+6cLRFhVVVUN+1aQpAnfMkrGCw1tGdYO9oWf8Bojs1qyIhe
2E5ezd0PAgozi2KownCZWVL9VdpKPCRRw73GTuc/cq/n+HnAGrHAGpUPWymPHPLpe1zQvfTEIk0H
94sNs10y+gg7i1CNzBuudYAHjc2dOxrRoMm3ycFBjafY7NLy5DZVZN4aI6EFe9LcIQvH46iF5xSB
s1zlMKCQixd4RM5ZFvD+G3wjmxbzHqCaUdf3qrZ47pXjuPHCoiV0/qhK/zta+EUnhZPkHI7271sp
16j8/uN/9m32Wnz/ebTw+w/+3k1xxb8EJyfOpA5Otw8f2x/dFP7I81GXo6NCETiPD/6A09FLMWjD
0E35ANoZ/NEfcDp+HZ0ZqhhsoPZ/0keB8vjn0wZ5bLRjdMZvzD583XRnx9xPp40auyTKTb/caW6L
g1dF5T3u4S5ecwzKWdzsJ5kPwznTKiQcffWUhba216V7McqexIucWhyxvpXf+aRU3Ga9/mgHOvSW
mYm8KS3pURdQFTbCZZagNKC9apQ8fu6lIsxzYYziFoNI8+qb+Rmp7dnUJEfaKlh1DXacni44oZ+9
txia+L3X+/iSz6kCtVsBSi0g7usa48QRryn7yXQErH3riNakepWvZAONCzvlobPU3DOO39sMzXtu
hmrtlt7FNUecKy6S47B499MCEdVwDUaA0lB7cYOn515NtxbKXx2axJLFGvBq/KoqHEllPb3ZXXoA
6f9Wug4o3HaDWSFbNoBDvga1tYOlhnRApzdMDUp4G6Qf0ZlP6ZC9uvokNnoor3qTnucr0OW9t7LS
7D0h2XfZhmjvzYx6xsxligmF09AgB3Jk5NVjTLykAxUyP/TfZJD6W9a5XRiqY9ob5X7KqDA1yfqt
6zpu9/hgRORujOn44ETqKivrKTLTQzhmr2wXryWLJiyFxlk4Vru2+EAS/xMgl1uL9vNGmd2GADeg
J1Z6mCzMZIBfkTAa2PaNkgsFqCBAtN5AICHabx2nM8VCG2DhoTlfh9p8LaP8tReAInQ1MRGQRLPM
r4XPSmGMmW4Zt992htzCyj4KL5zd8PqxckttOaTRu5nx12wRn8mAOhp8OTuvJF0FFWANSEk9TkEX
QPxwCJ/w4ezBGpSkw3oJ0WIWQTx2cijV9NhYNRWLPT6QErAaVcHxLYL8GpTxazFInx14fPPK6cg5
NobmgS8rrd2neNS/MQ+58UkQWjoSyDRAholMI0wsw8NU2ztOPiQ/NOYuJPZgoYHQIwaKMVXfT0eH
cJu1hDm09IE5HnyXO2GcOIbXRm4uqlZ/LELx5pvoVGZgGROU7MAm/VA3/QPpze+5nqil7pTdqs/H
B0I9wYXHXbXJjNIHWKdFSyHAHX5cd1E4F58Jc1kXCK4t+1JRYmy6+ef4nItodLkVTecpdhu1g3dA
wJUYL0haqpckgFPiJpFakWEz3JkOt102hghzauBZykddWgPCOtSlPezbHKHcOGjaTRqpDNRDld8U
WqU2OmQuAoNAzBhaZr51on1RRLefhJeC1wVtEdfWiiRL7Op+zoHBJc/9NXBLJIBhZWQOydZ18Yj4
9hG/nIOQ2oIlB+4BwEVEZFiRvjSmGvBgZusxIux0MuNV1akGqzss5FVDXiiC/bEJD17ZITihPZFp
0W1RUqFIzXokwyScDew2Ti37dSwUlDHiF3kqk2idURtCYkoW1ay+ymchNx6W4FZ0KA7Dgtt/Sow3
zLEVTJq8QvqqA9UyBBYyRjO8C5q9E7dhHQh9NRqWd0P8b78dDW46lbpPruZcesrLfTA075yPjpaT
/qJrxPz558YgqzhNT99jRM28mSbF/Oc/reJx4kC2l9B9ECCkC7OvO2Qg4yW26/MUCOcXjbRPfbSP
V/PZ0EybdjdZaZ+ax4ij+8JRbrEDkcWhSyByzRipOjCef/FKn3ph8yuZJuokXkzHGP6xe/30uSR6
PDMJqhL3Yvrqz4la83KcCKmWcL/acs8/6b9oc85dwJ+6yL+9pscGToMTb5n76VqGZuFHHhPAnQKA
gUVoeABmki01E52JZpMSx+fNsunYtKxuP9UOt7+9yP+gVL2F0t21//e/5tzb+8trg2HW6Sgz4f+c
AVuloZywQRe7Nkddm5S5d4s1kHk6CBCm5emOfsqbJOdjk8phOFCo89z6OE+bSL1FTsDtOh37EEL+
ZNo7388R+PUNpgMJJYnl23MMfAfw7eoyoYpvNrk9XMc8fNTtiObDaF2gyJA+WZb+1raxYYOIc1DE
sTz88yf9m1vIxINv2KgZdHK0P91CBlruvCTpZ4cZaGOV+q3uT7f5hJb/F6/zd1fUouNLaYU8g3Hu
n58MXwpv5A+5VxHs7wGc3CoRW2vOyuAtHT9ZYSY7d8iz7rJB3TLYzu8i+CtLawrf64F1eS5VkpQC
QhjjMcQTxEmmfyDi62I2wzbyWO4JHMmXYRhB6xqN8Smkz7OFnF2tx1jFxx5swJVwmMexYdvvjdg6
dLHHcQSn1tEq4vcgxuVWpEDrZ1HoFjAOXs7p0Qv7zdRBJqd3sIuUvYsiHIi0rQIO0+MxdbUMKfd0
66qaCESD3+17NErsVC1dQY31zxfyb1YYk+Gdj2gOhrHtffrCJrRW0FLMgtOg+CgnRlY2SHYOHR9z
98+v9Wk49fEEMnikNQ5p1mfe8OfvrDHgDaA5K3akhFytNj7AY/jFgvnxJH160uZZgGXN/+sb3qfX
iKMadamuF7sSLd6mjVFNW8H0Nq/0MaZWbGPBITWsHVavC3keIHcL0kHG4CvN12/gyQrMnwNG2Cyh
9ZOwiZNlispW5WchwveJ2OC1G8TpLmOQMY/DJZrXqT1lRNOQy/TF6/jX2HHCPVp3tczQIC6EwP1a
+3W1oU+AftavjW0/VkSnGPG7XXAL1nF6RmtK/l2olp6TUKBilxltUZFPE8XLQe+uhOFEyO2m4y++
k795YvkuQMWT3AId3Tb+/KUUBgnMpcqLncg4KDAUiJdx11PBaymfOeIKIEtOVpnyLihXKsRBDcQc
QVBdwr0cpMVac4p+IwO0jZ0jylUf6U8yqcg60NGppINzCXqXwLDARgJqJCu7YSUi769cuYl61A35
hnmDzmR8T8ojVRX5PstGG7dppD8qCjFAOlFFPKXc+pW8hkSsLpKG+9OqZgiCM8Ba0CzS3YPMn8X3
jwQRDr8dk//tIPhvHhL2jPk/wmRON2PNf96GZYjDsJNDsaPVsKLEYQQjeTsWXf6gCn/xjQjxaQg+
PycM5Oh524BNvL88k7VlEvNu9UCwDBq9wmkBdQXJIWCnIsctXqJ9herBgAWjLcsUEqSnOMzOZHkQ
NgRdELWvD3ovH+q176BwiTPsWoXy4OaIkzZ4Nxnx2zTPqfbHAjWoWbVvUEOuY6aOuTtvxtxmoZm+
giOgSsXmn0z6ue4L5FIlk6gYwm+XePCU7cvH8XKyRprFNn/Rb9KDo83BHdgiN1XQExuDjH4/euPt
xyEoKKBcSloj0A/kQ9xxkPQgQCynmqOePUnw2iGBH7MAzRwejBSjvxYfzFnJLEArxwVW8fkftJx/
EwzzDVn1w0ZYTbueH6N2tHG0yQcnnA8Q9EF5niAmZTXVkh4kJHcwJ3Mr/naj2U81RpIlU+X65Nvj
W9N1K9lzgZEvnWNUbkt/pBS3MuspiYYrKTpAzPEVEZtw0IbkMOUklDUhD3DXZQcOxds8YGchyokb
k6fDQWWcCfuFPllxSIV9GdphZRqNWs4HIzAqMSr3pjwi17hknfVkNNiH/vnxdv7m8abWQQOi24Bx
gN7/+dbNaJTVyCzyXeuqt6Idrq3Ovjc3AvEkJ6u5/vo4apfI4uC5Uel9PPNF1G2UBL9VJ/wY+fEr
mtHJ2k/9lTcwI2WEBWbXoP2M/aRXOzw3Gge0NAfrDguhLrLwrcayfa4aQq+mkH0RKIJ/KljLl6ic
LobGGpN06nEwKbf0Boewo8f0h0Nsa5lHZR1yMGQ/jPCnL5OQMttN+oeO8d2iMbprw+ACNXB2ZnJ6
tew+3pYZLe+4Sc1VLacjyaYPeIPRnmNTXtilenNaQpsgjV1dTgfIJJ3LwCbCIbN/MJ3xdq7mOwx3
v+2v/+2w/arDhmAGwcS/77CdXxv1l+7abz/0R3fN/pfOOF93HB2kCQsvy/LvWiWXXAjuaNO3KamR
e3DX/0Gd8v+FqYXml09kgGmyjP7/9prp/ovCwxSuQzKEO88f/pMW2+c9wUcoBVWJbVNHEuVYnwqN
Qu8TekLptMOgRNpBMFjFKRxD9SUXZFaGFNjLny7P3xwi5l/4c2XDC7oIrKiqeeee5Xx6khFc4Iub
HLUbx6S5o38+4B6Q8S+0Np9PSbzKzNGaQ3QcS/ylgO/sVh9qknY4JdUsT8ZY36UlLvjYtao1HglE
g20jV1adaNdWuuOXf/6QBHH85WMiqp5115x5+Y79T3tt3ytousqFT5/BfQDhCpGGaE19N1BXnnDf
NIcxGZuWUGE3J8UJNlG7aCoYrEREmPZ96dmEV5WBp87wLxhWhAJsrDfJlD5Pyt8lnZjRsZlp81SM
FN0CSHarAGQhWHmvO5VezcRLyXv1JqC6OLICDMOH3LHrpyCu1RanJ3qvKhSoHAiqZgtwDHfa6fUo
HhAvVZcGbM+DQV7UbWeCCZZOW716uFtIgywH9Q7xFd1AkQ2PWV+obQsvApIdRX8TxJ7ACGoUpyjQ
y5cIl9uzCHV+UI6xf2o5hVANOMHVH9y8Ww1txeiNS4WaI6S8F/QGLMvcGuw/OE7dFubTFBsPTFjZ
8sYyAmkyFafS8rHyZiERspUbN3dlNpghIx3ZLZPOBQLgRNN5Msd4F2A4WplB3BzoQdZ3bd4FhwlX
/tbBWL2vu4m3A8z1MdHz4ZGRsHPPt2OsKeeMdWFwpO6dsX5TpeR5cAX3kCzUl6gLShgaE98M/BV9
50ifZ0hSlpuMO0+O0OId/Hr1LvtKfdEZEH/BYN9+ddASnwIkWfs67MQDkqj2K0Sw4jQfak85gO2O
3LsaW5KVSw0Obz+RrwFKbN1W9G8JOzfW6HTTa+VE+KdEiN/UKJs3pir+Ikwp0pchyQfhDioZwC+r
r9+I61RfPK1TWyfus33p8eUqXLAr2GTMCVsCO4u17rTwRDHgLzqyxFZgUQHhiCC9hpJRkgP04ULb
yF6CLxl+pLrCfdZ1KcB8XWfREOVLPNbDI9j56UyeIb/KjNS2wr23ECOf2Ef5dgnS+WHXavsGtQpO
Np/P4lgJpjh4BvRTU27FISqGHwJn5FbFWOJDi28iGHzQDgRErpDzWMy7wbG+M2WuXt3Mt5nDYxOA
jKrFxaqMAuJ99aB+o5SYzoWM1BdD5vGWIMx0lTV1utHSovuOPEY8xFYsVxynYUVpXFs0cvou6edL
Pd+iKPiHH0TIpZspVeg9aig6JM2UamsJ7v+GsPfnLHSDQ9amz1Jr+wOK9/wm9N713tfR/mgEBy8Q
eBj7qLVfdEPVTwZJiOA6uDfng0m8NfDrrCwre7ECd/jRWUBYwSdwU47GQG+RL8rBAwumyapuqty0
4JJI+6ZXgXgo4rZ67m2nfNFgIa0nepabxgjKFzO36UGZmn0/esojSjzxkFYUsnwlOaUtlrE5Cw+Y
0DFf5sMxi872LTzo66iqAhoopoYzeOEWS5KWXlXZCcYbRN/gsRLBYcySnG6zTj5NabictSGebe0x
bt6qzJljQ/OUgB8VefWToN9+SnSFWsExTBRZDiRj46uX+iJ1nuHIQQmLm956jkWRp8T0mlPBYKKb
cFYxKUIKQDZ2YB9kaPbW1SRkBgvHqL4ILNvL0iFLYyFIA1zV9eRsuA9tfdEZhk+S8NixNPXFBaKT
sei4ww6Wlt52eqvdgc29anZ/sfIq57O79h1GRtZOOnmXxg7vAzu45IDjV5z6wl1oTNE+N9IvLZ5H
cA9Bv+4t9Y3+CIl8Q/89jYx8rxUheXZWtI8mnIIFORKnMh/IiLFB2LVB2H0nPLJeh3FLDmMdbCB2
i8M4UYMKJvyMj6Huh1UYX6zJUmfNrwZFdGhwIM3hoKUVaStZTape5Qf13jL0bEVKCVEuOloV0umH
ckFqxXtYTZ23MO3C3fYthjjfKq6qcOM1Ejj/mERhdSYtXW6ciAe2TuChxiqA2u5zxp8UXyQ6Qn2v
FxocAaiLSybeHsoL0sSgLvNYQr/AZ82cydDAqkk79nd9KO4ROfi09N32BLXWzNYG1/6NBDvpLO3a
p2TNJ77DRYgOYAcJzSVulFjFMmhOPZBVtE16vw+lj/c+87EB24FTM99u38xS9tvQDtnz2MC9zRCx
zUXG2EGPcOqraePjFV3akp7cR0R2pBBxfG988eyB1HuAeXC7QwDtWZo+Yy0tsSiOjtoCoocD4jqV
t/JtL1q6g4VEpzLrO6ozb2P1tunuK9ZXfaVYRMCfpRXA84rn6mxlbXWUUzCtS4ape2Os2pUZRTxV
LYrEtF4U0CjBM0EbgW0wfpmkmTCVy3Fdthy5sxWgJNhujTO9Vplu75GuTQ8EGJbhUrT+bpxsf5/j
hL+NU1yFQ9DXhzSvsIMaGZJEBygBesl03SJ/vXNxNFEcKIHrp5H5Qq+8Ta2BKtH8bFpAVYDf4JvJ
k+sw6yTuBnp0oIZF7xP4UUfAgfqQjqLQ2MtjXe5jggTNhTUMq1AL8RF7odhmMXe8Y8Jz8IYxWPsy
sM4l4ldg41K75sTzXgTSsoPymoG4QJvwpHXtNPkPMowvkJvckz92aEAsSdgtR1iDiCQrSs9VO4l9
FeUu8SaR0xxJUjKf+8SF0eja0mVyJ7P2GKmQ5KBEJPqPKs9zvKYuqo6VDgtjP9XwLgE6NNteZPaz
JJIkJscrTk4WUI233Ewc/Sxaa4DkJwoR2s/+oOs7GF7wFvWyaNGOjojs3MgevpWJKJH9ybkuqOq7
ceyylVMPAPy9IY+PGiA2koeVm7jcfnm0b8yhOfk10ZQIXVFpLGRpx1ilvKBdJnFp3ygjiHdTVFTf
jMrT2mVTKfIvmBpylqZESkiuWSGhn3aJ3RYnH/sQi3PVfffiQFbLUEJn2+hpy4ZTsQq/F1mGu1tp
wbVK8RDNwib/5AY6I+jQZizrRjR366iyb6Y41q5aWVV83NiEKkfcsbdCdmQD7EEYt7KcsfoG92Kq
1pHNlyQmdmfVUxX+VnwROI6WRKj2e5W4ibcy7Gg219CRYkSmFF6ZuHLuxxSpCAFvdU3M7GClqyQy
AG/gzztlhJbuLJ1Utbwk7rRr0KChr2PQtIrsdqZT5aV2LRA4PcaGGd7A00yx5zrVhVCh+V349ZOp
EUy/CGrcZvRRcvVOh8ZbxMwns5l8Im5ZBovvZuWUw0oLHeDQlIkHwhM+FDC8HdWSWBUJrX/E7Mt3
J2rNK5Z63qhtmDsMywfIapgh5CoM2ctLiq1n5PEkvqq5/AWOS2YuVCmj5SOYoSUevHxU756qYnod
BEkUhIAgJ5atWkDDQ/hSVma2Tw2/vvvnQ8RfGmgohqAJuAbnJSAlrEB/bnrAgErLMNQ6BllGfQh8
FkPKYbfAn1E3d9lc0Uxm7a0GvpiXVjWoWGXBxe47+1cHmtl4+unY9ts7wfhFlAEihj+/l740yWRN
6m5nxVT+S+Tv9o3rYDgMOxkckDDotJi5srS9aEKEJZ7H1jZ3U1e+hEHBjUkA8gEHnToWsqqfSHCx
bobYGL9IKu7NLy7c56nKfOFIXDCYq9g+SvVPbxZWc+oOmtlCPDJ1RLOFc68qHjSdrLIbjTy2FVsR
N5gYuOMB2JPYzD51SGnqvSYVdbNrUQT985v6mBn9+eBLlCPj1flNudZfDr4hcfFAvWalXm6CRgX3
GTDd6evTJOE/NdAQVyzN0xqNJxtP0FNBJRWHV5cwJDqJQ3pNpFUfMNBOO7rQ5XfYbu6d54TV2u/q
CeM4tv9F3aFV/+d3Trv2L1++C0qe5gWHatPBkPPnL99GIlNlMC12I8GOSwUGNVnXua82pSJIoYoL
8t0i030fDCKOYgjIG00Yr15SfUWeiQbRplzSbDKV+iovz0NjWM+4/Yozo4z0CMbLfAENEI1nwCXF
cCTyztsHjkhXuhVPm3jkgc5ZSpiRxfaNLqJq3Yw59SpOyRMF5AQJ2FRH5JMSMF8vobSxwtB51q5D
2Dj3mu2q99wLdRuik0WQFfRGjjSWQ90ry5kfxwIWBaChFxyWOZeE6Zx2Zc13SBPmrMQftTquz/qO
wKV5TfHnsj2loPdzuwV7Ejv3lplWa2MMKtLIhHdK+poaVNByCCErPhLLESJat40MqUCfOocum9zh
VAcg2b7KGOGfNrbduLZD5gXgr8wA6gu5fD1eXdvotJY8BlrpxiOQLsGcHwDE3oVWFe5TSpoVpBn+
RUBBD9StRbG1DGLkn7AbqbiPPqjt725mjhW7MTU9GR1ESQR4UQcmsn6JwxKY2yIbKeXdmZmlQXJd
cpzWd5y+WWI9q/2qJxw1DTKcly25a0Te+tV0HhsObl5kVd9UQt5VE3fxFnYcz1MquSOnjgMFGdf9
I+TPF7fh/DiNonr2ZIZColHxwKGSa+en0osPEwLfJZuOdm0SgyQwNo472LLxNkgjFj3P7ohJsb3y
lXib8tVSgtrQyAz0zCPfJ/hhCKQDlx5Zf7ZAmgXILivar+CE2q/jKMw9udDlSzef7QpiMiAidgNR
4lM2DguVwWaFaJzvmzbh1FK4JkEXsXuXm03/qIveWBuFUb7aLd1u3eKEVQlOz6ummNgBOpwAX42E
hhJsror+K/41/OmsJl1QeIBhO05GAXmn7rK0J56RVu8LYNeCP+z0qX6D3stVySes6pwOiQ2ypl0R
sSfWEKyJj5NsOSN+4Xwxh1pvbEWyY0bQ1ZNUrncSkjZLC0DwFIqqOcRoH05OyIVr2EC3gB9soqNI
bvJw0CFxUvHWmztAvsdxM4d3sXNjjskeMabvHk/ptI69qXrGj387jG5FOnfHcVu3wxtRWIh1ZeQs
hcUvLbS5cJ7f9UhyHGDnuOTGKAH/npQps72YH9VxXt/BIslVRbPkxca8uxmbHHtKooPzJlSHzsh8
eEXPxAEeZF99BwOPbwbiOrftvBcDqcKySK8HGZnpcatS9NLXMclbpLHKpyOo4jiFjjojCPZOH7ch
wjUKibCo9d1I5MLZCul4mK2q7z46PnjbMz4Ksj9H0Dmpc07BWSHiXWZRUNG590594NjLj/aAFmpc
BqvmZEvDkUs/N/Km2FObtKIhJKPovfEmdZ543IpZ/00xIkd6YV5I90qvxvQK73okijZKmQh5lGR9
6Y63dQ/FLYKQDwxE6tl+nPhEOvYwmjjg15Yl+oAHA4UF7b9Ut5dVD03dT7gFCxp3cl0AcQbik9s3
RurY9xQ8JFMyS2y/dklDR3Cy0voJCBWNMruT9RuWAAPHT6e+FEAlFoHRZHttbq4gpWFZ40QfHD46
NTCE9VlaAN2pmEDponWi2VOTjbI2BS//0b/52CTHlN5tUUbWHpDgD12f5nLZ1fj6spxiqW51aI0f
t2ZM67KyaA2hIQ+uOm6HU1XCy64JWDh5XVs/lVCxdqIN6an1c60sczO6GSxOWstQ71jcNaP9XmZ+
+TKGFDuNXvsn6bLOljLiEkZ23YCbJJwNfHEv1i3HJ3wSlOddwjM93891My/DbVC2pN1mdCT92KXm
TRt+nE1UHWNkIQ+kyNpL6pJ5F+CA9iI8bglr6tvvfR2Ur5EIwhu3r2gb4SlYOqnFAYCVaJE5fJxg
7n59lLcexrhNmBbpNZcDXSTy4lcOWqKHj70BYk1z6L0wunFZ8uk70UQdNNu6cT90iT5orFPtU4bU
KjUeJNCDpZ9b9M9KKmH45hBdnUQ8VETYkOvGF4ldL9urTC9Ok9kXJ9vgwcnn7yCiPHxuW5wvJIaV
FOfYQ9aGFQ6PSlImgxLyTnqZGQ9E47DYso49la1XPUdOFhzoX5CfOLcEh46mpWdUwSEsIskMlfKz
ZTWpiIxv003ojdwhJRHNfcdhJ+fB3mIFogtaEgKxVPpQvmSGRoNa0jM244CjQkfhbDoo0Q2ay2s2
e26ej2V2dLkadI7UEYRo+JVTvSIVzsjn8wRwxcPYmONtQ9PmS0Ua4U6bZt0mY0kups7yFg08R6lv
sms5Q8UZz+Rew/5wHSX9MiMbc5JgLbs+SMz9RDbxVuHrgG8jjflm8gxGd+Ap6Xpp7dqsffYHOFZ0
pwH6Cuasrjq7vhAPZu32P1wAHFvSu7JFQYFnLmOfQ0gF8vMbIilKjrqdsn1S8JCRMhDdgPN+GQab
q4ZmxdxDDOZRGVKuAXoPTkODrJ+oShJo/mRpsynrJW4xEkrji9R0Flnye4bHsgRa6qtBrYaeL1x5
gMNTg5b6x//9eDAxxrHFaKJv3mzJngp83iL+thtvR4O4mjxKmDXCQFubMVVl6M5o38HmzrYql1yF
yY6nc+WQ6WtKlwi6FiC4NZXOOmo5wH40it22erEMTqZyrgLUWHMkA+LUk+Qw8ImZdGaJ3PWe9UwO
M9PTeRLT0VBZ97bLi6Vl7x0A1Zf/HVX+xgT6xagSGf4se/r3o8ojv6Z/S9XPRoDff+j3UaUn/uVz
5xq2z3DRmceRvw8qCbBHtmlZs4zTZfL0E2HI9FH7Gz6oEN10MLbrjOJ+NwJ8ROdwYvBtKAz/MWJI
fJ4cIiYR2BPgr+Lo++tMz3RQC3tTEB4GEZBjTFyQeydFOG1MWeB+JDLzMOjfyCEe91VtWXKRkB92
Hcqh2zVuPmzNWtRbvWOT/MVI0/4I5vn5bOcZXBKbKarhzNk9c3zQz8qasSUTODU8Z+9iui5vfD/V
b2Bd97wHLSDEQvTlfSwszWKyH6ClBgT4/9g7j+XIkS3b/kr/gF+DdADT0IpBBslkJjmBkSmglUM5
8PVvIa94VVltWdbW0x5UmZUVSUQADhfn7L22qId2XcDtCb/5ZWneWtP1G7WtJ6/wPs+1iK5T3NDM
cuLWfC1ivJVqmw8sOqSECX+Tu6ll3Bet67eCyk4n/MOIcGZDpFsJqNrMiQXRwMaA3nyKpyE6VFoU
6bgO3Lx5pFiVUyH0WkJJaIcEJ1+xXlbWlG6BEDw3fh+rnpKfbz/Mpuw/BVVNoUs10McCWMsRu+u0
+Simwnh0Qhtg4OAQBUc9ryJnAI+hNndDCGDwBCEdWjONUHxPnGWcW9m0G9y1I77D8EWHkcBpOqsT
QXvmvu/t9mtixOqeU5XeyLQ9m1F1qivZPntloh+wDU576IXdmbPLcNJiEDAgQA6s8iCV10VwdCmj
eCcSwDUAaM3qUTjBq2Gn7UokYIapEubx0oQhU9ro3fFORJW4zX0W6LUXTzixkkFfIm9+Mvoov1cT
mGCMqXBj2lGa0c7PhPOh2oJacx2T7QPzfF73NkeYR/i69eOQlPaanlfx4A4zRKi1TYflzi7zFppU
BLlw2ZOSTdhs4T1ZeBdyuFeGoVdlbJdHLWt3T5Jfuau9Ls7WlIrJSbMNuZ1LD7apHdZ0QgPOr7MB
C9ioq6MzdyO8rEjeuOvNGZKm2qVebpwiFGAnuF/+Cf5SHm3C0si/1AjfnysPrFUzmmybs17UT1jV
5qtdWvpiD4b3DTeHpFjcNaSa8O0Vyqx1jlh+a+EUlNgyBxKeGpBDqxqow3vGsF+hBdJraDsKcORi
G/GG8QrigDDsse23bKiDvUNpY0vfH13iSJz4XHb2Y9wVxBsbhHBEKokZ0qrwsEEPuCTQUTnyi8sf
WVOBFavQB6Hqsht+x9tBakQKlIGY3/CuKWJnQ6CMOjjsLcc1Oz352lrTrOh3x+bRGmSqNmBQJ1KC
umVXMVQWUYKe2wJbt5rCI7YgaKiIo9yYYBLhRl7JNhTPrkZitHJE3h0DrcxzULuVy0mZbfrgzWox
LebxJcpIEyAhlLuH/wTf4pBS+BpIoZ0sl+QSP3S+FqMzStRro3qex5qabx4E3L65ye7QLoVQauE0
LYR23i76Zg7dEiccyBjKbXo9XTDevNJIXIIQK3nMOvUpiMf5wxtmvQ3H1jkGMq0If5gCKAOmqK7M
hOPrEFOYX9W+ZCNfRMDLNxmiooACc0ncR9Uq760MvaDfsGkm/7AyqRZcbfoNR22ymyLHFsQyBTIM
NZeJtAT4ixPLehWBotpAWG6KdRr6+b1bVZLgiySy7tvcGW8SU25LYHs8QDou2/ze4cVAgOETBT1W
QyV2qjXBIELYAvTPdIDEKciTFUGLWGmhsz0mvd1Rksgt+y4krfAimq4C0mI3xj3OmerZqzBxbIhl
cLC98/8lYzTYKgzbp2EmGne04vghscbsU12Y5TNlA0Ixpr4A30kgAtMzk6/bZtnXNIJJsKIJTHyK
wGSEr37KxZfajmayNmgyPFo2dYmtZxQRD6VWCNIdowi+K6qupwkv82vkQ1EdoG8+mt3QHHQFI5cC
NqD0vooPhpWyE+6gXZ3jYEh3oH8UFIZqTle4HuIbQD3rc0Wb4dEj7948tKqNHhzyXdmJgT1HP+3F
7VsFC46To1kyO6gJkHgo++w9RolrrlxEOncd3HSylaBUwI0jhAZe2NRR59SdyDbu0HK5POqGH8zv
wSMo0HHXeLJ9I4aeS0S0yS8OczPONzs9qszS22aE5czcoI8Qi8IvC42efzHomOd5yTPbJniCRgpV
ljlG6moUVrlO3ca70Gwh9cabrDhbGa3ZnAJM8uFx6Jr+3PlS/nxsB+HD7TWUiFckYK+twfS2bSy/
praBJ9V3sAA02n5JgFQfU/b3DwDZ8a3axVeraWnokoVi32tRX9KQqR9GwiWa/BCZQ3UMvB7JhCuW
6LBCIN0lEb6unfQ6uZW3dypR8wuztu7BvvNMCYYar25vkWRu9damiCdr1YOvWyW+Id5wrDQ3Zdn6
zFHBQR8ApPiVRtfwdbBpUWWUewkGqYiTZV/yQbxl9ZVR6toYCSkAYQXxBn8LyyC+IJgZQIb4tjrb
Pi7ylWvHpNLiWPacLdGyk7MZCxXYu0mJhPT0GZ+iTLuupKPWZB/UjWj8TRgpNLLEyAo3KYmToAdy
PFSYzr3xvWz9HPszxUBBTrEBFbWNsxfEZjyu+B1h8XAvDId2viGfMh26+zQtomJLacDDxA9z+a5N
RgmTmI3XPWpo58gWq3rDZ9Ttul5g5e8MnldopFPFy5KWb7bbFPzNZPhmmQvHSlLvYhFVxZ3ftOal
ZTrjLWonUo3hPgJgSgyrRhLZhQwQz8reIQi9tgKasjuZSxh5GtSn1A/FAvT3ya+2Jx3GhN+FI9rs
CmrMGBvdFSrMdHOkicw6HwzgLq2J7EdxstxBunuMArAjbIrcu9itgGNXvGKXBCs8gRu069o1BkKb
zlIBMDvIiZEN08n7Oqa6+fCRtg/4r0Vw8hw0V2wwccSTVY+hbTJhJa7UqOajn8IDgRDby0tXGLOz
ogxP9KwWs4evnqjAS2POLuxs5hH6vyX6PkQzqaI+CAHqBiOEsO+eRf/GW4vYHOawQ3sVmdhpSBUr
gZNAjTnQZXP0BmlLHLK0Ouy/qtz2n6hjOrg7PfgbWI3k2UeGQvs7sGugmjJP73DaZHrN1F5cUxC8
LzSRmkeTM9xbA3l3X8kIxx2dQfGVsC2BH81ryn3TUlBfi6gwoPSbM0tG48X9PgF4/GAlUVyc/DoJ
7qPeq38EJVX5dW5ExrH209wAzzkI2Ii9xF0GDtDuzhLkExz8n2eV/1Og/s2xzrJ55353rLt+H//r
tVLZH491//qlfytQMXG76BfIlP2Pjfv/K1A9dIoO2j7aUi6ZSf+RoDroVjlzuAhEPZOq6uK9/rfD
20C3CoYWHwHt44Ce4P9EgvoXbfci6fZQuS7cPBaBX7w75kC/3TCi6jj4aKLWWRm597Ya6+ucI6v/
w615+OeR7I8Wtl/lrj7XAu73M67VYU/zy0FtaKF4Nb5ZHj17hHvC0n1l7QtemIIotzXE0f3+er+2
TbmeYzikxwJFswIgJ38+GCphW17NMnRE5AnVZDSQxBFJBoit045NSkEo7a2tffN5lGgcf3/xX4Bz
Dhen/C2p6vP0fLz6f754IwyyVEBmHmfVdd+KvCBCKDcHqvPmrB/x2QbAS4y/+8r/zS2mRYzwVXJM
xyH1S9e6a6k9j75HJwUJ8QMHru4bTgNQGEGi9ENkEO76+6/5lwsyexsGl2P0GrCAfun2AiPSiHRU
cIgR+pw96EubKe6CbeHb4s3GXPH6++v9ylNEEe5S6/ApkwBA+qs5a2pNY45CPRz6Ch8G4XIhUBxO
dbTT/NFBxsq50bz6OauoN2XmYzO45QucLG+kZgt9cRXRxX/sJjYdKzW4PWG5HCcvpg70l8ny/2YU
uN5fxgE9e7xkGDZ5mrzsS2HlDzbVkr18lBZdf4DmFjmUeS03PLdRbjS7qEI/QM69OZ7MCtN0tGoX
ChDv4PSIlgjCrhFLeUpa3z4WUw07x26VXFEaZiy1oVWdi9k3rzqJC7bfBlKl7U+iUGGxaV3D4QMd
1VstdVuhErhCkzX7u5oCwVUoT6ht7xnVuRaTZgONeyEEhkbwIQhH98MfbBSfEkr5ALeoAZ6jbFc/
SGYJuUl8IuyXZBzxGQ1rED42ylIMuTAFF0xkGazFJU8lNs3vjFIyMlBsJKm+6xCdOjcc1uOlxBWe
rKWbYskHPwExaZkIgL7xnuqh1Q9ipFgaZA05NTpsEFumVv06K8M+SvIH4fwMKED9wh4e4GdVuGzo
j+AIN9JgmxIV/u4rQz/CHwTGVAxhTUJNpx9FI8xnt0O5AyMKsBMt4fJYToEmZaKDY4OavcI6HLr6
sXcU37TOqGQVWJ+aNdCa8MVKM1AqvT+673nPfaRjzX1TtC36gIcGKCZ4GZvZfZewkx7RGwTbxh5d
9pZVAp4p0NCNyIsN9eM/x2qcIq9cx3aC3jLJdPstTysaZzjs6lfa+TWJkOMA6UmoKSNuBtdgccwa
0RBdIdG//0zijD9TxQ5ewNvD3+wQgOptMTmMk6GUzvs/mwlRzcuPaOASTGrh1NDRR9ObMDI0qRA0
3XV1VsbE41+iGB4Q0NOvG+ioJGvebhKXNawx0g0XdNPQL3zSgCSvY08de9lsLd91dAIk8lGlDj/v
v6M7UgyoP5N66Xkb7Kdxu27KwLj+/Blo5eW6mIyUeWOOD4Lveou9btiMURDsQPgwgOPl9ZBdNtaH
tk3D8Gy2g1HTaRj7DYcUyos2/E1FxKlv46Lrct9Ir11DN8Nd+QVnqadalgb6t7DSIcxk1LDkbQp+
ATCcSc632Xns36JCgP5qgaOJ/YQjgz5yJCYkX3Xp5mSSuOwnyxic3cWag+mVBuH4bZhEQ6crbefk
YZyENX5uuf0xWKly2LdWTIrwbJBPJXyOBJWRJSvhDi73uX1GXRBvMf+yny8RcaDbREHWEO9gN4TH
+Kl9pcveE9k7HsJg0ucuIhtDFn21jmtC+8irm66OC16N8GjzCzL5ZlPHk1x1UFnvhYw7tuoN8Mou
HNw3GOOBw/hqR5qaQaLPA93Bg+NXEbBxAhjRNJG2QAEy+kYpyrxKslJPJdLAa22UwcIucCbEpWPB
A9eiraAdREv/c+6+BdhkR8IW+ijZMLhR+YakvG4CZ2hRaHle+GKXLTEgpnA+dXEk1olq3kvTS6/s
W13n0Iw2U7bpIbZYkffKkJoyt/0Wm/wHvZBeP7LMMZatEPfqQQpU1+Pidpvarn51zS54KaaYYHQP
XxhpVcOgH2eAEC/Ug8xr7SB0mFqYEKshG981YK+XFLn2GWN59pwKI/2cqpkXK5hc+xgabbJPPNuG
Xh0QihagctuwjFbP0gWkn6DXaPka0c60C989wQU0gs9zW5tvhRJiPs6x0/tHu6A0QUGwbvWO0uNi
YrRs+2OOBlduVQkYIKjDC1L86AGZQ3wEovPsxTEJrJ16nwq9zP6J+dIW1IXSnvukiWgirbo2kxM1
YOutF2FPZzcejbuak9aTJVFabZJhPLo2YJWNPTbmmvfSOzthpfxdUFrlve4tev6zY70UsV9vKt1C
7h5wtm2cyWq8lSBAcVgVdgii1qPAmps2P1+zYqlPLl5bYJr+mECwhzda7Wa/gohuRVnvrLM2E5ci
TziqeEVYr+bOjb6giKgOiVP696BjiPvgK+09dBEZ6LawfYWWwF6kRkhysQH4rTNz4LE2RMVsMZiS
URw7eaSuym+nIxUR/yr0xLJA2mWxEYSQfjNymskuVBkyv+XMoGl6RkqL0HITaXwEMOZokG6iuDKv
JDMwlzbSYk5PA/7OYPFpCOfGBjPyaNY5R8OIZmnKZ/J8XNYJ1QrweVnJENR2hJMkx75PVgBI21wN
6jDFA/Pg4EZtuw9cZApBnYNR8CuunLKY4AkiQv6htrm8dMcm33sT63iluLAdzs77PKVM+D+nQA55
AM08ES1DHwFC/LDE1oIuqkfnQv68AdnPRXSqECB9K0nlJFrEVowIC7wM5gvWxzZxmacJpiZzbaLV
u1BBXY8dw8S5Zv/Pj2WWmKX3TZyykwiFYPnyFLN9kyt1GKYegxFKwOfCB3Vjkn02nazRkkTk9FPh
6DtTRrRVDRVUr6PV1LRQ3YFPzeGU70oMHpcscZx6j/Bo85bVQnZOVazyOGoohY2+MXgeIglHnvqs
TVEdN+70FIrKfYU2z8RKzSW9jLUihToj3rxlyTCj59GbaSnjFpAXBxAcCD3fM5/yShCM1MfiR6ea
YB/3IwBRPjO7nJ9QREuPDAs/V6zkTdDRIlYNy1OkFr2x8hyYhJFOljvaVDxxfPUs633tg50uFFMV
9gOeKBphHlNfLGjHlscozIZTQ2cteRAbt61Fss19pKcvJpUjd8l9Z2v5JO1E9E+D1Dlu4oQYmth/
zDM/gFeT1QECMZbGZgL5mSUiMj+lPrvlaK/HDuQlPopHOs3uNjGcMFtTi00Ij0L3O8rJ2uMgYA/i
WbFxyhwVUybucEGJeNryT7PR1MROeTrXdzz+5rEileyYEbf7RYsgOYkOws7Qxiw9k1/gqEC5P2lP
7PJ+dPkejSQGnEY34OyzM7XhGpfujTTwZGMD/9qZRgRAB6P+SmndHGnmEb7U5eYjSr6QeCwmCVJX
iYYyM3YknSyyHyJxXPLFq/BAyFqRUIAFA8MbOK6ZFX6Uqvkh8uk+0M54ZFyzMegpLQddbdy7xTRs
BgODC1IrZEOUQdkbh09a9tMuZRHdpE08bjXaVccAnUcoVXnjabMulzo/sfIR9ENKGcF1sBL8Qm7B
etz1kN2JQIine2Oqo081BKFXVVn2ldLvQtWNwIuAft/nQV5u5PBgF+YjOz/k1WI0frgSC4xtD5SF
UOEEqVGuSm90Qv8g0vm720geCFLHCGgsGId4U/QG3Qx2BES4ClbgFon3sMwgMYzTFesVsyEw33Pf
WOIo7anBGJKR5bcqYmabRCpG5Dwsmu9Q51A9p2xMQTew7f6bo/hy6vhTz3QJzfBwaniQ52ic/nI0
piiYor6x60NNTgWb/kGjpFPLxvf3x7W/nH5838f2Ri2DY7/Dwe3Ppx8iN7o+rbr6kJeSybiHbfNM
wQuarqPN6iwhgMWnn9Ph76/7l6M/1wUJ5AJ3wobKSfHP1+VInttppWtCCXP53olCHdCu4AUdUfSq
bVWU06OUMXNxMyy73N9fnbrNr3cX6BKnYl5wPsSvyKUJ434+mrI6jG7IAWT2lfXsL7Nu+pOd2xHq
HmEbURxLlp03umUm958f4f8qdn9TsQPL5PxWiHH3npTf/1iu+9dv/KtcJ+U/UFlTi7MtZnuqbIyc
f5frzH8gMvDgrpvmAvWnlPZvHqP3DwcSFUU+Tvj+nwzjjv0Pg6IApSCYjBSjAu9/Va1D/G9TRljS
FpBh/Dqsp8B2CE8R86EKaUls3enOT+9/P3b5Fn8euxSrpOsurBI+MuKRP7854djnIrLQAg6hTVCb
jx4Z0JHklv5H/PLflAL/7irL//9DVYQwJg1McXHtlm+teKv0d46L/7tL/DL1EPkMMHfgEv1884wb
sbHN/PH7S5j/nMD+PJFSyIQwYFmMjKXQ8+cv0gK/TKOhUQci6dSCezRG1nG0td7iSXbDLOeUWoQn
I8fGbbcG+lsy7bZEZBHhoYdxn9RKvVjxbJOYMbfpRnXezXKLwd3QxR0vAUGrhEOz97A70F7mEIZP
NHP6eOWxcSW4i0hq/FHpGeWptyY39K1gm49tpyUFyqRKlqJhh4eDrhxFAimnXnyX1/W0ypq+WskE
dIhUfXqMjdw7E0YvX0XhoV2L3Sm+Mxohz7TlkQQAHd/GHGI5jxa9XmWLVQvtRn/pg2L+lAAv2cR1
DLPFa75Kq/BOlCrsLdmsw6b1ZlZmq72Qt9F9ovzj3MawN/ei9/JtZav06BAsTXCA6exIIKCRo2uT
iNcMG4vtaLDTeni0vWV5z/zu4kFB21YIBScata1JDrbN+5AGEfWJPr6F6TB+Dbpiug1IMdu1BPCP
1RCJi0hmAptl+CWuewXsB7feJzlCgNiMs/ldqUUz7LZO90M0kAPXrBzdS2AlfrzT7GpvAwqNtbfc
YOyod9WEM2BVdKDb5eRK+tthd8llaMM6cmjuEdyEX5PPl6H66Txaaam4ppHzvWtpr41T139LZ/3J
ma3vQRm4r9pyozVbieRLl+n0aKCjh0saN+a+HJ3vOHlUANcbp0naIFlJcWHDL0Xj/0IiggMlks+R
ai87FYHbviRiwtqqG+9coCa6qwvo5LarUPnQWruNuZUeI6S6m0DVaoc8gOx2IGE4QCUE/SCcYJVr
ajPrGTPiyZ0c64ASiQtYM3jVJiVYtfAzPHTp8ESYWv8Ek5UfVkHLwPAT95ZHNCqNPMxOOKscdBxV
vx2AUN77AbcT/xpOiULV1sZi7rySPZCmx9SSxQ4ybELcaJOYZFCo0HxE1xHdpigxntKyzzS2PFwo
Vr74YaPI2IPsCT9C2hso9BFDXq0xqMI1jgWvX5r2UJ7C0LmfYmVtpmiSaz1HzmmqVXNphGc+mki4
jzKo5UMobLGnx2w/eGYRXUbHfQmLZr51iADopLqDcehjjpLHRhE8y5kz1zCM4vCj032OIGmsOnaZ
vdhD9vR/OGlGOkAUdutWtONZeWbwEeOb2uJDwkFCy8DYirYLqEwFy/0IjYzu/Ky/5UCu03U7wLLE
NGygxzanQ8FeY4kod54Nnc3bcPLNgYu55t5HI753Ubh88a1wQFPixjejQHTPkS6XG6cnogQo1mCv
CliNX82s7U5N0RfX3tbju7Lt8q7so+Ae1Yn9TLoCFCKUOQLbgOkS9htND/aAOQD1hf+QJqp8n2J3
vKkJOrxO4+6q2waOp0aS2zaBe85q8qDNxh3W9dTJpxo9xKabp5laD4WwtYsLH06ZuUxeuRV2NzUb
JBTMRph58PakS2HZrhCvsfF2EtnhtyDI7qlRQ0pGmmwP5sAklImi3TM0gLXKwN3VE0XSrhqjYtPW
SbthVaGrb5ApnI8S8QVFxPh5tgoa39FAy56XJpablFIqAo9yPvFpo2cL3vhpwlJ0Rti3ENeAdKyh
ehgpzeqUoER2DDua3xI0QxQc3TaodlTMq21tLCK6OEsA30qbMeHbGC7YJXRbY1LqKIjY4Gs0mBXo
JQuwb8uZHxt5sB7Cjvugq1mjuqZmUMJH+BibrmMaGzIMhksWKyXLdccs8JYkAdZnDtOHDl3Ld88o
5x2GfveMKajcj1RlAOCLlETrrDI/0FphkMyDJPzRwjd6mVo93tOYA8a5/LhV4ldAu6WOk8ZihYrD
G++BS+r7Fnc/DLqsmraM4Zm7S/KuY0aFWv28ZDJTEUeihRS+n6yAk1XeGR8ZLr7Pnu7azQAqUq0c
ZZNDhyjqDqdEuqYDYT06pQ5fUyeuXjgPFfsu6Mu9686kJsyYIajIUU4gEWRt6J7CWdW/I23tjj6N
U3LkegD5YOIQ6mMuYPJUwzUgHiWmLusK1EdBArgMMY7JeTdYTWalD5UIkJL4NVVqVCQD221/KE5p
a+qMZBRJbDAuw/nQEV6gVgbRtYcgyeSTifDsS0dGxy1xWh5dXfjJ2q39cu8Ry0C8TN1z2STDdqln
vIqg9oc1bXzxXCdyHDGS8eh9ezYvlWerYw/79Ftg8tNZnsqnQkn3HJoANCPZthtEdChTmlD4e3aj
6mjXInsZCbnYl2Ujn4JGiq3rEOToo0bZR1kA1G5Z7NoAlZdI8bCMECowhRCeUwWQreOQNo6tJufd
LJp8W9YMcKQh8JkZ0aSnO922cIzye8oajsfWaJ9bqmgvDKToQcYigsfXB0+ER+B0gLK7T1Rd7n1l
yy8dG1LYxYkVXnJshdO6Lcpgb4WC+lGXzbdZGMN3kibFp8KrQ9R+pBNv6BX96zllnQ5/TGTAcHy3
x53h1OaVqpV4jsKMSQa8xCnNrcWnqJPXsm/9W1ANeifQiX62+8n5PJCy/hnQ2nRlpZK7uInFZsJz
vRG1Ex+8EETAHAn1WMUFR3cFR19ktr7+vOudi/+aPoiPUYcY37KsWPja9OyqygR2Glfrskd0VjEQ
d9qtjLPXxOW2DNKOrltnb2v8SWutDIeX2AumU09Uy33om9HRLBB8rH+OZRpx8w2IIA09Tijn2U/0
FeAHMUG5B2PAQaG2cglzvDcwMxzlpOWXIERo2IUY2jBvsRiiZ+Hxzw1ughaSi9m0i2IQ+PnaoPvD
FGiaj7FIPlQ26SuTwnTED1Leexi/SVlxe8qIbQ0NEd2NSz7LmG7nHvS4Z0ICyQMYxn3mpfcUElHr
2FZ2cvrCPafjjLbXG8U2VLW+b+jeVaSwoOn2mkrYKHALj9xKE7DQysestWVtGo6BQqaHqa6t78YO
59a69MrqmY5sueuZcNgDlR4CYsfq7hsUSGvVYxaPMNjeTaNZn5pQjjvbooIG46EUz61h4F1DSceO
2cFSkw9MG+R482p2br1Eoidw5vwBmCkyoXLfmWX+YvQMp6KG1WEHiflhRPA7nAKJM9AD42MCj9iv
dFLZAMrb8BTjvCKhxbVOsx7nm6IpdZKjM219IM1HNDNDjehpAAhYBJKuUDdUzHRla883Q2reeWED
fSLOWepnR4APWlHbGC59J1KyWzPnIbVRYq2quQkPrZk6+8Sw5yOSKgmfL9kv34iSOCTROXBj3P+J
1a77pHiyNBB6qnbldq5jsSdZm5qa7U7W2wRtESBD2TzZgz2hK0zEOQqHhx6VOnzzJqb/JL77DVFY
plN+sfvcJMx6Ci98DSgHBg51HKit2vm+GrcVBr59GCYDmVJhR4fAVT1EQ8PbskOMT/XsFusunh7g
hBBhSkTVVxB3X9vZvddWa++orRbLvq05onizVjChnseKqBDli+jAbLXnRgxrspJLsoJQFgeZ/wXX
uUITbBP9BoIl3PhjFKEkBK5u+J04lm7tbHOv5vuirsReT2iJw4xd3uk6vKvLOFpnQ1RuZZJXhM/b
Q7+f5zR+i3pyRzJtwtqgfD1ssQ1XTzUiG0q6kdGgDbbiM+Xu+qEss/oLxTmyC+B9oHer+6/14Mkn
uobou3If224/TPPJSoJs7+RxfxDktKLcjxrnwfHV/IDvVj2Bh8m2Q9F70xqxMyzkWcqt9lS4DrFL
Uzqc093QZBzJjTw5oaafevgozUeABfRsBgInfpa7gdqMVWSP9c7vdZad2/KD7b35qmXp35nkZZF6
ZbnVbSAAUoDQ78eHcJ6I6pniYJ/SPt11fs+rWBQG/h2kpCjvFE9xg6Lww4mdBitTPE/3jtmlt9Lt
ql2fTOpVKvZXaN9j6zrBO3xFE+JRSU7Kz4A1DGjPZW+/GMsKKU0A5kbsxxA1yv4cJ75zFxdt9xm9
uIvJrhlPuRsN51FM2VfAPtSNY5OHS8J2+DB4dfGtaD2DaqXpvNOwrRCLovU/mZnlXFQXuyuJ79Fe
TUPpcNZtnX47QU/6ZJfEYmWha2ZEOA3xtRLTd2JS/C9W5YHGCmYfEh6YKJeEhnU6kJ/LHm9mKaR0
2K96oTH2TYqZLM3TQ1rDQ6lx0fN4WW1PE6cKuFQ2XBaTFlFbzxvEkc8iT77osgM0ySy/onADvSEA
cZSZ9Wdlp5AqZT7CK3G8BpE2O2NQFbJ4rrKiunRzbh2VCtlKbaNiCiM0p1nt91jGyUcrDhyXpPg+
dXlPa1y5R7OX/ksnmnLFudPfc4oZ8bQn4afcFt2FRTF/YKuYvmvTrj6lDabRuq+1t68F2sxVEkIk
RTdPz4v0GLY0jujKm2ObY7km8Vi/ZUoi8OzVmJ4Gq/8ejT44Yco7Fx345dlmZ/u1rA25BnXXbqTI
rnM1UKNubZHvuwwQzMijusDTGml8NnV3dSw/uqZshlapk6ftFsNsc6ciGa5brOGPvP/fOuQbq541
DQgaatKVHXYzPcq2fyAJiHNHlMcv4PVoHAE32gKYCm8tPbEPm1ABJ23HN2fSTzPSFGfnSXSgohzN
fQpYbt/Vwl7zquVPfrDQ5OiPqkfXyNtiHcoWgFJv4MEZ+pXLiEfLXDn7OJbeBQvuxOSieu8YFwFn
09SKPvAFQWFjJkTyKzCQRNp75qjDehIFxVtYeMamjoLPDs2Is1Gb1p6/Ym0a3XRPTuJg2vfV/UDg
xUc0ox+gkewn3LcpvQuCedwPCp85LAJ/j4FGK+or3BQ79D57Q+w8J0OFG6RfMp+hl65GkpAAc8lg
5woXa2ZM+FbgvTAhZ/e6nuWpQbeAPbyT2zovw/cqoFuV04M+gMNKrxK9GMJZ0uVWlmJ3i+eJLPFh
LB9LXB/scMUNUE93hD9Y3MJEyAcPRBUuHmldzXiwf5hRWeLpHqE39El0oqfe35euji/gbd0np06D
MlpPcyj617TE8gGuZ18w3W4HYqA2GBeNG/Q0ecjHul9XoHf3Ezrsp44Zd9VrhN4BmJ+9yvvnqAdC
riFynuwF8dKN6i0OSu+QRjErFhvBExOpOBR2MFzYynmn0Smia0u/kP1vVf7ouxSmQt7VH3aTYp31
O9gdq6iJs4/KSFPjbNZ9eCZvLd1QLaGNjcv7ubdoFK9FgGrsSjM0stZV2TR6ZauqdndNqWeOZrEK
rqQ75M9osjBVuxM9xKSNNjUlrGdptd/hD/VIgtmqqMZWJ2Mev3oupwY3t7CDuy6HpGaYAFdn6bFI
AhOziXkQOFpOvP/uF6+QLwVpK8DCq+jArjDfUO742lpJv8GbFa7Rbz9Y04gtU8t3jyMI6Y8XV5HH
2OWQBD3KRKL3za8oacazU7mg2xqbQkpWqvsoNA8DMK0fsbTdB9cQ1q3VwY9GO+Il4tX7hAxSxTQo
qyZZBUoveBOT9n7pVnuCAXosRA0Nrm7hcpFCcP19IfQvKkDfCvD6SxDgAUGwv+Yi0Pa0yoHQzsPo
UL8bBMW4pK4Yk82e8/jfZfn+pXj882o/9a84Jf+CTSUkEXFR5f0/9s5jSXLtyrK/0lZzPIMWZl09
cO2hVYbICSxSQet7ob6+FiLf64qAO8MtOeaANJKPmXCoi3PP2XttxvEFGDa14d+iDKlIGpTp6vMT
O3YojcRVz4WRZbH0fWzvqo1d0n7UOLHQDR762OSTEbfapSpO5lkcjsowcuqOPs2rUPXOuTka6YBD
isF/BxFSXiSpSHZ2Tc6Lz8O7qAANbIuWh+vPz0/XCJmhD4ezcn5QK2I+pRRRsxsSriK+dL7SNS07
9qTm74nUvwSgHw7FYOmjSXEcx1QBvMwuZcLiP5alwiBuCA2AEj4EZaVyY+hNdDRT2h835aDRQUzH
8FLCQzlx/KkT/7FTz/ENg/mNTawV07mPt3IITGIGk6DZuZlCAz7nBHG/f/n8eh7OHREa65MwW51m
RXP9LTNNMQhPr3dC0LoltpQqIkDjdJXq6rgbB71ftNIjVrGmSP780MeeH0O3LWSmDG+0aQr2fqTi
WUxUEWugv+uSYV0aFsP6eGoEO4qaVtC0qMCQ5vrrzw977NU3ppBElLkO+gHj42GNBmiXE3FYp4pJ
KcraL2SHj7vA5qn1oPP/Gw+swRqjmqZrumCmPh4uqCtVA5DB4dDKPlR6tWXzj2vKd9Tt5yemTRds
/sBgn9bRkFsuYu75BR3Hv+8lvK3ue/P2bA6+/EHccr9QmlS7pKWsbm13VF9h7tFM6mjFf/4jjj20
Brp8hOQGY+CDl8YxxEgebr0znMC8tTC2wWliif38KMdWOW7hNL4ii1afT+nN3jelmbH0vK0Cbewz
ikB7uNDMuDxx/46dkAnJyiWZwGDEOP2Ud4O/pJc5hmRoVh3qqJXeFV9tt/j6+emcOsZs8hdZoA/5
UNc7TReXo11vTTc7hYc79nDw/OHk5VG0DtKHPC92u1oX9a6kdr0MEFOe6UXOoKztoudQYYWp8la9
DkAWrjAjqXtiX0+taIevHiRWixEK759H62K2oplWKQ2l8KpdoAGZEViEl/CCq4tUias9sqN89afX
leOR8wKr3NJRZs7evWqCkw3wOndZ3lOg2MMtElTnRClx+CwazNChHNDa1Q+5e16gibEmqBwWLZEO
TQm5vyjbCydmlvH56Rw5Eicx8eDwMGCCmT0mXhNF4zCgV2RpI7VEac6NwXko6/jx8+McuU1v6n+N
e8XKZU4L97tH3i6zxPBqcqzHSF3X6atCYlScwAKu/BPJNYcoBBfuAkaDfw41+8bSo7L9DIvcTgIW
Wpm5ibyxcwiW671WriFrjl8Gi3oMBoUPu9eku6/Wlf9is2UlXEGH8Mr0d6s3tNGy2qABnpljcmZB
kwMn0CvgYgF7+yn7QELZDEimTIvYVwli8kQszpw27a+6QtLBhm0JjpyOIzK2aDxxouYcivf2BWeu
B/gCvwtZYx+vKRlbiuHlkmvahOLJy3L1Cm/N3WDb0Ws2SudMTujQOvVf6p40VPKe6Zn09t62Ca60
mMxqVZkQkfQl89kYCdLH8yK7A/pJJhqNJUKFKhBGHf3GyHAWfh0bGOW7Au1gqztnSqyQMmEW5o7Z
NvAY4eoASZMYJbbiXCQmWoY4wU3Ys16vvKADNxP0K5Ovj8fV0vFyemOjfiOmPT/x0TryrOkeOgQU
LJZLyT971nzyWqg+Bq5LrDQXreYZe+56vwviGp967xvd7vOH+7DgISABoqKFFweX/rzgqQp4Mx1g
wZ3nCuzrEezJCpfjhW2UxI67gbgIab0+gCEITmTcHHl9qebUCXuCue5gz0FmSquE0s53tLmG59bu
tK8V854H5Fjxzz8+SQQerEb0OvjXvHRkLsp+c5D5jlgnpiIgUGratbJZKXFe7+0midxlw4B9WHQ6
TfvPD37kPKmrDJtZODsDdCYfH3WHZBvaTjm5b2RSbqsufwj6AKlHPNR/XAaY08qhOSiMHGIxZgsi
PaAmKLQ43ZGN8TQQhbnS3R6XVGoYf/yYUm4gmEIYxe5DncsPS3AgJNHJFF0ByEhYLTtszdddZ9kb
Gk8//vQCIjzkxPQJhIOcY/bZCqK0zE3QkTtkNcZOKYd8kmgy02lSI2lOXMPDF5CDUdpQGlgMtOfY
WHhqWmjLjDNTzIfQUJ6q0f0R98ZD0NknapDpXf5Yn3IotqU2p8aaP0/dgs8WDUTHJjv4oGuDXqlX
YFhx0pbA8Lw9o015qho9fkSPUtSbBHBzA6dilsj7pyNWWnuWeOVrMUwqa/DbElMa0Bf94s9vHYU3
Ph6qDo44eyIt7C228J1kp0h5NqRYV8zkOrLVE4c5LBhNFVehYxquQ/Ux9+i1rkpGE3/1rlV05UFx
8A6WPV/Ez0/mcKnkKJpKseHqqk3d+PFF7hW9z+NYS3a1QUeLTs8yjeUvJ7dvQfsyUHfHpTEUJ1ZJ
/fBLyVFZOBxrCnA6MPj62Sg8tn3JzrMGuuAkwPCtK0GW9YTiwoJhiN0MgIUWSgEGdgnjBrsT9JWt
6KtgnzJH3sC5fBgHq7rzZJJAy4e9/lYWVIVunSOLs794emfvAtFYJ3790RuDiJYnTpuisKd//q50
QpIQpkw20h3d6XwdD15Mzh59zs9vzOEKyyVCV+l4GoytA9RzZlZ8RoIi3UGXw+pftDs10R5cR5yq
Wo68sCCRqW1ZhyDAzh4AC00yibE5C1FfGghZ/HDf22q/+fxsjq1AGBVpw7lsyg+kz2Os6n0glQTx
ELD11uEz1VtSrOGlf2tj8AGfH+7YxeOUiNlxQKCRZ/TxFrkiwpAZ8ooOif9junZ1ZN9mtf/0+WGO
vTwT4QvNOv2bA8E6CLxcGwtenjSy3Jtkgu9rvvWDYUuxqQPL/d6lZbynW9ic+FQdW/OmlHXqau/I
pofWqRoaAKDJ0davRa68YoHDH/VYxuM9y/WJox174Nn2kANvsrM8aJKBpkdCWjbJDhpzsiUwCMqa
Hp+CSr8J0OefDi4iYZ3mlH863/B7kykMCn2yc2WnPkahWmwUFMcLPzbalNmc032JNbcAlCra62rI
kysrdYxtiOF2PQ4lrrQgLldaRSQHmAD0GBJm6Ikv6aHTGyU3vh5jejNxKswLn9pvVKvLMr42vcmY
QFSvmvCKJaqyZh857pPs6U44ZcgQIzeix6Rrmz0ZOF9DFB2jXYqzssuAZtKyXtiDUmJZ5Tw+fyqP
vGvMtClBHceguTj/IKYOvyHqKbfB9/4oR01s1BIxpZ+iXxlePz/WkQdRe9MYW1Ojlqr744uma8DK
TFdQ2vvaD5WGA8Yv9bUZ0nzneOTq0SoXJyqMIy+dpjGxo6Lhi3VQYrd1OpCbXXB6sfUcRpg4dVQ7
zDHqcWEQqfOlqrtqhRqj3f35uWoaXUw6UhSI85XSVDzkhm6DlRB9aGV3NV3p9JZu/OTOCx4H1wpO
PG3H7iQlG20AaIIeS9ns6tpMGxuzKnaKSighUClUCbkhbjEnZrvMZiP9+RkeWTY5QWooeOT0a+cW
EUIeQaYXXNq+DZhcmOCr1aqoVgaK2H/nUJ7qgRGhYHTnH9HSMSOR5WzRNK/Ib6CHjYvaEfZ5JDXt
xPJ17BkldI3H02RZOWh/t0ji8pHOABnV8kGGxU/Lqh5S6LcEWla3rszFn399WCBUnbBonfHJ/AXU
emZtejMSPUzsFja27q6WNZEd9t8EnH85vTiyMNNSVwGl0HnGxjHdz3eVSDl2KMB8toBpYD0Ffb91
x+rhxCNh8HfMVuUPx5ie0XfH8JQ4ic0psxVBv7bAc1aeNVZj3elALhZ+2sEaDlQSTru6XJEnFHwp
uhpgk8WsVsIiovknUUPmEZNeeNdrxdC0NTEm6S4yRH02mmZ4q3sBgKKh9V98HN7brEGcxe52WCKD
9fehBY98VPv+xtIgDizAM2l3o5chtso1MMNF1tRbta18jw1UH1zj5KY6LDDH5QDursPeCbdajXc3
tZBotkaYXbZK3e7cxHuIiqRZcoWn2DL6pgtCaMod4kQC8DpCUXwZWoiFk45sOSNadlEsN59f3mPP
Jl9xR+M5MZhTzNZPu2oqMdg8m8iEX6tevGK6ujYNZWNkxdpXwO59frxjbzg1N8Ue7XsGQrPjWeGQ
V0ZAUjUMuqnndNXpyb4T+Yni9XCsZtIrZbBFL5M23Tzr0OyT0Kh7LydpL7kty6hGM+h+r5IvDKFJ
L4RIZulfgzo/sWUyjh+XLi1XlM31fAvvlVkF08+iJ1IM43PYY410a1O5xeiipms0M+xxKivz1yJp
q1UKZZXhds5CXunt3kLlD/tD2RuqVDaaMPOljzCUB67cMu9kgu3F3ywNsl7XIwUkfCdY4ei16b04
4yrQ/HsdX+fSHa1qkYiYPCYxlsE65veAci5/4vnQbuI3KlvfVRscXfzv2QhRHkAOnmtHf6yI6zpx
K47dceyGYJ4Yw3FDpkv27v2N1MbK8oSIZ1W8Dq6rT7bubaKJ9sSTdWwteneceWHUlm2WQqfPd641
IcDoNyxh1K4/f3yPfRBtkoOYKzBvs93pR7w7GbXSieIya4LWZeEuB+I42Iw/FQkoybAZTpjOjh6M
fiV7Fg9323wTYdcsRnnKu6KENlTcYty2ZrlBAYqWWkQnLt+xhQDeFh2MybJ3UPymw2DYMSqqXR3X
t3rjEKjgD09FWv8UEZqF0D5xJbVjz8U082YDi4TAmc9pIEWkXF/qtBhTLy4vXTtzx7rb6/TiV4Wh
hDuzrMSyLz3jLsKOvRsCTA1BEeWXbuAmG4K/hi8OliDsGX4Av+HzO33057Eg0kaif8v4+uOd7nqf
rMGQMqeryp+GFzyGenufGuhI/o3jgEHD6IJo46A4aFplCEv0eNBc0pJujnjNB4XAGFmf+JAeK1tp
TiHaYP8AKnX2Hhqdh4MD7eVO4BkJGySuXX5bFxaEQ+06LaqHLPVONCqOPcDvDjkvWOPRTNHoqdkO
APYW/uhP8qIQt9tnddGe2HMYx55fdqRTqrvDRHj++osOSufYOxnLjD58FWH5i4QSe9kS/bGkfRss
FSAF0K3VfB1Vk9dA0SZlZo3ozyOdwqSp8uRXbrOTOo4FXG34jEJR3wejR0g8mWdQlBt30zud++ha
rJoLeBAIppSmh+E8tTYL/Zfa6dhZSOLpS/VrXMgrpDgEUFHyQYeCmTQY0Vpmg35fIrrmY69bJ56m
Y1fBm5y6tDh4bufTeUJZmybHn7AbSwgsYtQWQjWfrNI6p2f6JCJwHp8/vsdu8eTMQijj0GydX/Yy
1oIBRl22i8hWRBcniXR4g+QZ5HMS1j5p0j8/4pt2YlYQopjROUFeF7aZs4YRGKKUKWma7exs9JZh
J+17MyTzJDcG6zws0vSx1Iknj02Uk292ATcU6WMmR7EWSPq2StehXP/8Rx257hQbkwUa+BrbidlG
ybMBSQjdSHeJF8BrqQf7Mg8pG4e4IEy3JlsPXeS3z495kIHluiaqBLo+06oNiEf/uEQFvTWWfssb
3Yw+UlZAahsEqcam8QlxhqdvLHhSUE5a6doD9b0cmMngvDC11ec/xDiyVk6+cOQYEP0YtM1+iIo0
ws5ElOFbBuSyePM1REY63qKtzq1zroyzB8FnnWOxamBJ00TWFOB/i6gO25vO6NTNMPjqc2hSeOti
VJ8pi/Nt2PFI4ZgirqX3rC2S/J8DYmyW7HZt2nG4RitsrmolFzuCiZx1H0pn5Qbn5BUa94mR99e8
tpjQBl6Ep9CVIEFU50WVQ3JiY37s/JmA4UEHS8J1nV6Sd1UB7bYYGprB+adJfx8iS9v1EN6eIk0J
N59f62OHQniN1gA3Op+NWQHC0KmqwFNnO68wwlVZuZObry+TMy9Mg6fPj/V23+Zv2tT9Ndi98hmc
b/9zxYaIkkVsDojhIKeJgTFmr9HUtn5JskbupNq5Vqj+jej17krXleCWYDBvaRppuSWCuv5dSv4H
33AC30DzZbo3/x8lsHoVr/+H6IxIDFev2c///q/LCJyfrKP3BIe//9A/ORreX6oHt4Gh6YcYDc/6
C3oCi+kHcoP6l00fBgQKnRgG2NPB/zdAg4Yatn7+DyrNTyrg//d/P/QLmtl/f88+teafbd4YWksM
GpggG/Qz5zl+NWPpSlZBiBlP7SsEj4HdCkDCPkb20jbbFzXInCvFsoq7iBnl1ciasKjcTMVd5cl4
rTmTCxqz3bCucQ1dh66IEzwVOYEITr3tvcg4E7nU4B1G5BZbbu8axNR6JqS5pHM2eHfD8zbtigs1
8JAGF3p6UYZ1cuMUhrvNVC/c+o4PqDtJTUyomYKEmLC87RiF9T6h33Mpm8FfjSguFDBNA3v4rCPg
zumL7mtCumey6h2UYwb5nvhVdLEjyNW/YxMBvyiagkHkZBUdi1cnSdFZJAaAibp3xZr/Q7DuWrvf
JH5vX3d+7waE1HtsbqZkwL02+OYuQeT+vSsACDkTDhkKtrsvsBr9DHrdr8iTK7WbCIcF4nqjvjMb
szuLE2fymyTxAJcr1n/GaqGCSo8hkKXImCBbBPZVoObBOb4Q5Xv+hmfWyMW6glOb74eoem69viL6
Ube3Sei2X8JSiHvPE6SJpcpYfyM5PHiulQS2v7TMYYF/PpZMX71xId18T6iQEy10NapprXiJs9Qx
0r1WQ9/JpW52T3zxdC5ynn5LIShATIoEXq4o+j6qMr2I1PpaGQPrLKlFeVajMDwnhZ6vv+Xg6iNh
Xl8BhwAkqA5Sr7mfQfKMeZT8Sq6S5G+jYtvojZGeDxp257rIbE4Uqhy1ii8vtMhS8PCr4bav/PSh
yM3wKRER2RddXiJ3GfqiWDOBwMhJjAqeo1CfxuURzx4ueFNeShMVCyMCdSLSA6bYhCMOWbz/KqTv
BgpbCtQiWFhg6H9FsS7rZdkbOb2itIGWHof5TWRb/cKsBuciqItxZY0Yp/TazS5LbHUXOg2sYZmQ
4KDgdyOPamEVZfDoO6NuLzwZmN+qvjPR9ZSWDSsN01RRUoFTDwbOqsWpvSJ4D85wZnm3gU8GBWTz
NeHHhHdBmrJrC6sAPHnSBpO9Wjc4YWJFCVdtI0mZz8P+HAEonpPYEzkhLLH/TKZ8oJz5iE7jNZYG
7UfVqY1chGon71pyG/x1C3H2RXgpcEvC7+StJvPqaz2o+hJEgPaa1AaZlMQLDHcN6XfujtxKunq1
69Hp1oeGjF6jR3wtSA0jlEEzHo1WDc8rNTS/SbuixUKMzRAssXwyEg1y92sM+/gSy9qg7nuPLtvY
JoWyHGLHn/Lu0jbF4dIUZK3n2asVhN6XOjK/KWpXruyyNi7xJg0/rbIeKp4JrcjXvuvnz3EgGw33
SSzw5ad5/SIcGgELcphLZIyFWGVKC+pfMHC+CIkFX+Hhu9Ua6iXkUrzPtYo7hQQMc+2m5bjMGCxA
mJrmkGYZrcyQOJGRcc4ZVnXnzFIbZzkaYexyHUwg6VKyotVI8fBzMExpiTC501tcM0WkkqqjeMI3
16ZTqy86u9b1aLKYtrpaErsO6TgGsFWm+2Ag8z4x/QnOUBjirnaZ75ONl8VPZFVX+E41YaA8GX25
9wMSpJeu0pVfWwc4xM5U2BxhRoedhia/uTYBVn0vLAc7KtbO9maoBoXFZSS6sFBir16w8W8ZoOHT
t7uh+1nBaHwZzFy7NJrIz9aiw1c/mTpxDHq+UV2Hg+cnK+Lc8BKGHX1XYGM67snyPkiackW7FGiE
XbOJS5NqZefOmYkTf9XSI7n1yIVetQHBDjFZPutCM6ttr2YPQW7JbVOT9x7RomoXZGXSHFaSIV96
orXXldqPP0ajpTHcagS9F4bM1moRtjoxZ1CEekIBW3mOUMamS888ooyeyE2lazE4Zp6oz+6Q2OTN
hLWhCUGGMJSra7/3sSqS/3OtxZ2/GbW0vrOzVL2zNSe4YVnstw7xaPs26B4tM8/vKnZYd1IDXrxQ
o9h/hNiHdVWpXQlYLe/OQqLHH93cJiWmYfNyhzE6v1Fln92wBaw2REWTYRcl5pUXZM2yaEd9HVs1
blyNr92yz4boSuqe3FQucvSV0WSQ+KExPEs7oc/YEDqwmJA9vOrE2yzoVdskBvDzx17oBMLkPrOR
Ufj3mD/tPSa4Dj+Tgt46bP3wpzEqw3WuBBJ+gVIVePcG/wo0Z3k/8ozvA078exlV4x5CgbXFMAns
x6/GrwlbbkaSFdymQEuB2YHexJEpUGQKJqiJsFiPoFaP5+wIMLAR5bTMuvimSmW9sCrduPYL6Jgs
sgl5b6O/L+xYv4QnFmBdH02Hd00WN8HoRNvpej7gENMuSC9EAG0qDsa6WrlOkrY11rreQWfxxvCH
LwhOjHqlU8Ah9iRzWCRTng2jM9zqSd1t4WV6+1aTzWPtF2SRala7432yhwWqSxzKpeNl3CLS+xaI
aNWViMklXErDq247gEcY5WIDcAHbCPLOI8gNVWpeI2TzL0fH6/cNH8ZoUVJLE873XS0i77vWGDpO
PZxtz5FMw69q5yf7htSQbW6ECgl+LUsNj19IhoKZGtCFESsTbxUnN0x9u6+l43SrhCbxi15EeP0H
IAAinBZN+kF6tB2Rl43rutb14h7m83Ok44Ret/hdy3NmA1Jbqrmrh7gPO+8lUvzk3tK8prqx6wZ/
DIadikRK205IdI+1Sr1AmRTxHfO0XK0WZL5EpArmHle+0Mfhvq6CFQobwB9GaDub0rOdZZhDH1rG
QXc7anoRn4saX+NOCiV8tvBrRK+6zSsOKTVRrXUN7TaYKKd9NdqXmtb3LS7UIIlUecYjq8OXdSA8
K8wy/PGFsrd/ShIl/x63vf7oCek8EE2F1b6KHqrcGdbkXmd7p2oYmcs2A2TU39np+MICCGwlfI2F
/eLITn4zioYKwqyZsDaWfHGYSu1sx01vKi1d49VTLrg5kDVqzNM5JO5fxmi1+UKU1YTmqAw8kpGM
0l1dDOLWsPCiLMkbD8lcqr0geHBtSawH07rbcKTeQbXeWZmyeNsS/Gf3dGr3RJeEHtG/3j1dM1P+
sHP6/Qf+2Tmpf70JeVQ2PTzbloGW7J8MQvMv7IIMyNkm2ZO5iI3/P/C7KbfQYvLEBGoaQFmMNf/Z
Qrl/IQlW0bxjTOKP0yyabZk+20Id9NGdSQNIOwBNCCIt/D8fmw9+p8BLyS1rD62y9Fd6PCZ3YUom
Kk1C4t5w+z55E3+nJNZuo9HXPnPxkb54jdp/sXK3fKGV0jypcKmZ4Kr6+t2VvPndLHi/w5t3nfl1
k6xv8gnSqyKq5+Ov8xjB+lrnmfu4NcmqDs3+hsItv8BmS1lcRSmhz6VKoHc5kSU+PzYeHf72Dw0M
enKuZrLlRSuJXm7WlvNDPS1tGVVUM/5zVpFQyssceZeJVxc2xZ6FR1rlw8plsp3z3vSiLxpZxl/7
EeUKGjE4beU4GGdEM8FYsiXm8LSWyRpWro3Nw6W86qVj7f0uExdaaZSkcZUmaQFyitTIPG1ptk12
HeoDiHZHa1lN3Yo6q2Miu5KSLOwFXS0FH5qw8cBhTCa/awJmgMKG7+GSHQGZel0XqbwLaTeTbm/m
7UIRZGptAgjRIaVTGC8JTFWflLrGdpA4D7If65R04AqeJrqp/AquQwAYV+lQ6oOM2A1KBg9MGY1F
PAqJd9fpALHQmA+XBEoRZqf3w3MeTwhxBazOhdXFPluDQTyh+CbnO1LTTl0Qe08MLTfA3rmwajZd
mNpsuPVoqZg6BTzamerOk0qMRCWKtFUcVOpLWqj2qsgdtV65Ye+tO2nU0aYlb2RYRLxKZIDgnFj4
OL8BsJqheCCoMlyjQezk3nM9ggMBeIu7PpJuuNSMrqG0Qwu8IcyEFlXuiwSssGUTO7c2g9E4z1Eo
dIsgiPSO3CkP+Fk9mtzWWDF3VkvPapGaxMV1lvWML8/lu2znN3iLe8qqig2kBKvAws+XfBGopEji
tq43teism4GEp+0IF+BHxWxok6jRhpqyXfGment0Q9ndSFoBIP5Cxmdj7MJqgXn3GlKK70Zymkh7
KsVuADY4boQuSPlzIHLAkmuJCVi2Vd5saWZo57hO+zPUMrDj2S/uXOyTpFaRjvvT7NT2Wiu0Hqsv
vIifWBLA60PCxqFhRUS0eVrAwGoghI7seKe24xXv3j3ceYD6MokkrOkYa0x3r9VZ1JeLCmBNu/QN
vwoA5/kQD91SJD/yOPQj+n91vNUJuPtB2UTsLwLHDFJTmZetOqHO6ui1jZhA7LychOzrpqn9s1GO
Bht+I26fp8gL7wJAYPGKTUXIpe/JvuatqBTxPfffousJvA6XtijMaC1knSvrwneHSyIc8JChvhUa
4ezKGN0PRjEMu6GtgForPiSFRZHXWbCqJYC4r6bX4fzis894FpQ9ieFBByZrpM3Ep0DkFzUG1HJV
qUbx2kCk2iPrSHnUe7XYDwDc70iinBbDkPNPxii/jvHOXOmyqLylonscrZ7OjRw1654GBKnnldX4
DeWw2TBjsUlKrqOWX48jAczbFEAdFR2ufd8CGN5OhDDPYl69Cjte5HVDJa8sJIyvb2jIpHqJystS
rzy/A8RbMnB+rZvUs1alAu/jbSkn95DrZMZSXwug2VDCFdGSeKKPj+R6kte2xKQzIoDpfR3jzoov
gTa8WlLWannmtsTNlmdJAHqQ52jQAnMKWxy79jkP+jQCoqVY+SutLOrVoR6b86ImGLFqNH4x0bXk
JXZSRPHCVOpyW7l6ej28ZSvaBfieaS/Y30JT0K/NtxzGaIpkrN/SGfO3pEZ3ILSxf8tvVNspyzEj
dwU/1FvGoz7FPeZIxNors5pSIEfD8uUqn8IhlXbKieTi0FciE5P8yMK1CQaTb7mSYeV0L8UUNhm+
5U66UwSlj2tlH+i9vqajUHxrNPEFxp+9B7sYW1uEk90thiwyLRWq+HbrvmVdTtnqLaiZKfhsCsPU
pJpchkbr0xsD+3oRTrGZegKuYOGE0vpOoWcjKTa0cFMQ5xjrhQKlAn75BaSQ4hwgUnghnSmfU1Ru
uu/x41igJAnwhDZClCeQSYcKn4DP5C3rc5xiP823BFDtLQ2UoQnJoBLGV0xJ7ZAYmr+lh2rtlCTK
Oh4srcAy2Vax4DeZ0fyeA/yncDxRONLhnmZq/7pw3KRFHf1Asfq7F7//8d//9fef+d/akb9Cxd9A
9aFTJr6rHZ2/MBXbBDZpU0K18Q6cbIBUhotsUjti8tAdg5Lu79pRN/+a6qhp4or7eaor/6R2nBdn
no1JkL4HGHb+ozovzoKuV0e3LORO12VAqG7ikeNg6kRBmOxZGyJpUUhR9kQkmIQnaeuzURY+IBNl
C5Iz9AjMJOYUiQoGmkdiLNxUqbdrZ4BNr0HoXBFVmf3ZgO73oaBVsPfFIX8gxwde1GpaZomtqRGW
kupatzCakKB5V6tODEOPnRWXkiE8lT0l52wWOIJSLAfTFFtYDdG2N8YKeLGAh9c78vc47MM05X1t
PSk23lW3b2fFyER9MzxRZ82qW7a+EoIWFxCkpQf2V7/NGb3+6lt7FeQQUxlhMCvxSU8oVbM4oTGd
thWHB58MwtMuxpvb4gSpMj5uRrHFIWMvWPQp0ui6nRDUHV5NyA3wPxh1kwtzYHVqAtdoUFbKbe1R
pfFskp6zsGD4tuu4RL574qRmY3yuKM473i3CChnjHzBUrKrVCXYVcgvDgK5KUv/E7/0LEn+20NLs
3Pbjv4n0//IeHl5GRBMgOCxs88S0z8UMIIXiDr6r3MbMyAjJ9FJullec2IVND93Hm8VR0Oci+1E9
03ob4L8bUMMLBsNXJXJrRKB6DEW5CJTmekA9TDgYVf67RfDm99/7/rk8dhXfH232CqC3DqrASuUW
zYsGzRfYR0sSRjlFoBfMiRZ1knz7/JBzQ9fbnZuEP3gMUXse7DOHMLHdruO1w2hIFEZhpo+BKv29
DRObULwgWcnqzmkHd0nLrflhC9U9Ky1jJ5mxbIGPtGvJDHtRd075ve8NZT/gIlrA463uRxysqQN4
D4rAeGJh0o7cf7TTdANsxvk4k6Z//u7OuE1AEo/gNSLsDMGmqXRgf6HAt2tFMVQQgVq1LN2iWxlc
vbWe9uZX4ln7G6m55ZUjRhKsoHVda64RnHgXrKM/jfV5esPJqJwL9GIvJRnQSgU925DAKZTIyDX6
ZeXa2KaqoPnSRwZAyo6R5KpIx/wMI1990eC2TlZZj76zpcuIIDVe4JVRkW3QnfBzV13kMJTPA6nX
V7o9KnvkzcWqaoVYdY5VLitRe4+SHKRH0bqMBgyowzUd2w0CmIgyq3bXIDXPREJB1SmpXArfAnSd
ov0xky+ycxtGHAMTTirgTW3IaNUp4rrwplI8csAj0ibF8536F2o4TLvmisFsnihL3xp+JYNxJ1yR
MDwOkh0OeHHN35xvPn9aD18Qgk0pDHjr0WkdaP562EzS6qab3oRXSiKRP7oMdKP+AUxYuZaS3dW/
cUSLxZpAU2dabz4+ZqCvWtcbEwEj2t9rDYhJLfju5SAIjZzQKs9+/vx4h+s2UlJWG8wqUyLlXBbW
BB77n1SKbTyk5UJvCbYJiLxfu9jwV58f6vAxRfLHSJguk4clZ57+EEirjTuAdFvPba3zQqm0fdHJ
U3aRo0dBgkuZYtBUmjv6M9VXMgGobavYtUrwFx3gHboF9+bzk5lruljHOBucL3T0HA0n2uxGgTOd
oPIeWzeoSatCa+KN3bOztRv82abfOJQUPPh4w4Kz2n2q9WCLQzU6tSzNGmdvP4MSBlMu7h+NzubH
56WCYDCiKm+2Zp86a+w+6cbvYrExO4Gr3zBHc6/ltG9qtfiZFp1zh9682waW2l4CyDPOrKTwTzzC
82be79+EpQxnENrrAyN+YCoK5lCj2eaBzJlNW2tPlUQKQqy88hsIfKEjyxfQfQoIV2ZSsoyGpR1h
CYP5WKycPP2ZEk5/RTgEI87uq0SOsawiUd4PuWTsIiJrxzS4O8uH9EpRxani4vgJ4N4C0GCYvP9s
Bt6v9b5We9ngdlzUcLgLaqfcyM4MvoSsYsuycuKV32jqMnNswRerzmgwjK9u5Dw0te3tZemDznDr
do0v0bstRqd4cM3xJxDr/MxwQ2/TlcGw6hJ8kUYs0k0dVacwRXP40+9b8O4MZk8nRD5+cDE020GJ
4SWOXn4mLPINIZWvRFSzyDM6X8Aj3NOgmZq6GFk+f0GMo08mGmYVwSHO0/nrTvfA7AZLNhP8VZQL
SezYN8qqG8dEjZt66o8ibfsnREfh9wbQrmzpZBV6uEqMEJxNgPZDbQokIqaz6CINfq+jy3IZcsBt
b8UxXZVA+znQgmCpdO5RQawtNS5ghHpP5FAyPGwt9YKYgUnwi2inVe/tgQMFpkazpvOaU4Eth6Wb
S1qSRodm6mIfGHQsgBGJH7MgABJ7yv0toR20K0aomgVdvRN14pFlG9GXxc4ToRi14mxH0aSJncP/
brbIKH6BafT5ard0evo/TaGeniSOhI7RM02MQHOGQeUHsnR8iyepDh4SzQgIzQUyg0Sa3YQ1JCkh
nLbinvm29oda3d+HBjeLYpYPE4X3x9dQBFGl+7GKPcwZXnzh3vROdUfI3K/UEd/Y8tonPlBv2+iP
1TfnapE8q0EsIQB79tZ4LRrx/2HvzLbjRNK1fSv7BqjFPJxCDsrUmJIsSz5hyZbFDAHBEHD1/0OW
u3dZrlX+ex9391puV7WUkBDxxTe8Q5axZCnD63sa3jfmHFubtWsWWePyXY8R0c1KtUlmQXJjI64/
yqTb6GQr/7x7/nYxOSttG/VGxEY+hPVs6PEiwB9mP/kAVnQBBMVOUSymZUgPKc3f//lyf3Nouqt0
2irwhNfTxxrRDfJi9cXhJc8dBACBf8lC2/43NeLfPl+DTgYricf7ywQslwYCLTbkEGpkBNNHBVyp
zgNMbnztMEn0tpPRHjbajPr/FCdVRDeg3KpRA8uEgcs/f+dfi3KfoR7Zss4e8n/RVZnmwVlSSe/V
GnsdvxIv2ckOhfcRhFJSGVokMAnYMwQww6YY9N9s4I/TwPPiXoUAUIECBI965cfFPcamBfJ2Pxt2
+lV4neaEE1CQW4xsnSqc3AYSaDPwAQD9VifQ0W1LZ6PnAhRL1Xor0E2bp+sxBcAfmn0PAoDmonz7
56f0N4EGAQsX1KkOU877SPQFuZDRmHfbPRq+3W4A9721GSFsyeWz3zySv7kU3BobexEoedjOf9ju
WW5I0XZeu++XuHq3gVCdlno15NBc/f/wtchBEd7CKwwC7seoxihk6YUP9sgxs+4Ewc5lYufFl3nX
00X8d6Px/6vG9rnSygBwoNmz9H9+z+YSJ/BLuFJmIWkc49jxUDGv2nK6LaGuKvyFmnT+Tfj420dJ
fY00HHLlSE78fFG8heo+SJ12P5vwLSoHze4srwBc6jT+//n7nQfkH3oWhA06o4EXMF4nYv18Mb+w
UUNaDJaI3QFycmewtVGW2hPzDPTJyggIirlxycnxirbGSdtROQ5qCwnIqk5YErO5Mose4yFGDuDJ
RAM93eA47A8bUZYuIIu4TV8BWmjXBXp4cocTA9bfsjYyLFT4SlbkuQhZb4LRmYwd+B1rvnQ0ZOcR
kPfwnbE7WH9JkRqP7mBit1rayjF3uVEpd2sF2H49B5ORVd+BJdlmAqxHd9NLBVIs3nRZ0aWfJF5k
sIJrumtoLhuVvdV0YRyrRSlsl4ZilDdQJwf/2mZIG59caZT1jn/Wpl01dfg4h4MdFPUGdqWdXGN7
5DBUdqwm3w1OWz4gOOzGR6ZocNy7oo7DOekYaAZp9lRJmJShGuwmP3jJlIgIrFRTrEasc4J9xFx3
V/lIOYkbPRjNci/lFIBkHp0ZH4ARrsYlMNpYp+9Q4dEhKmdNrjLYna8e7JM59LC9jhbfbroH4eBD
u296ic4z0+Pxoc4Yp27xCg+8e72pQDUP85gMB5JYBUQNyPbOZlQkQlskyxKh14JwXscRtQVBSvsP
lecAFq10/E952paRKqvGiqSdjkaYC+FgDQXGlKkylgjicyzM8rnUfP2+r13cOapcYayeow3VBrcD
uLO6lTuVevU9NibhaKfJtljqbG/aBcCpoKh2yTAerXGeIlPI17zAjsEZzHiDtoe1qyzrDbb0tB3r
WXIPnbd35aRvA6ya9iCBm5CMeQnzGqE3aQv11cMwYGMP+I7U3vi6tK5zwfAb82kFkDeDUq67W1dz
2zsnqLqtodfZXWFNSzTomXHpV2V6bU28D6oFwGQZxt4MyPaOZpwyYN5hOqsYtQ+7wKetGEgqQJGW
nBIbiSTfqSjVoe1tfEjQLeKP4raguwRauDsWSpmbRUffT4G/Cpn3jvCLi+pygmWS8WbvYt++r7RU
bY0J77dl6ZYIo4JhA1Df3C+krvdxUoovKCfpV3Xq+Rt8hN2N0vvu3UXmP2JCCYaThvXeaxrn0IG3
C706VpCdM/MgZ8/f0qQ4mobaZY4wdoUzP1f60D7XWXzhOfZDNszPDjPp7aQHNOoGAB2ulnTswMo/
jINX70YNP43FYY4W+PFRxla2cZPG3+o5WOkSmzh4BcGySakb7rNOG+/Q5PPvJTjKcLLkVY8ZQFiu
POtZq7/LdhLgGnrwgOAlL+rKH99tiRT6nE3giTfFmOHiBdC7rRfkyMk0O4BzQPb6x6LxwQyYLJ7P
FewKtfFa6ggOU4IEKOLpRfDsb9Csy2iPxDDEC+OgDwnexQ3+FK6x+Jf8pdkqNgSWeaYzyyuMuJNJ
vmDa5kmAdWZsT8VmkWb3ohkWoATMikLN5J73nmY235S3FOLCKrAP2lR+543hDKzYv9I0t8/DwvO7
hNHv6ADcBkAsadK22UXX8aTCvqgxMfSr8TGlq39nImv5GMPgzg5T7nZbJ8jaG2My/V2DyfqCLR3N
OBTj9a+uHpNP0t8VW2/Ry0tA5d23XvqJuy1nQJn55GTWlVISvt5YxO8Bzf0hIgtgzgyPTd8ss68+
MWeq3jsBYjOcK2l8qZXXbSjRnFuc28VLFiDAJ+Fa73sylkd/tvOXUfI5s1YiIN2b7XFpqKczhVyZ
aTMLpQvHGCSXKSiLcWAlpMAxn1P0gr+1wi52hdLaZ681s4u8i/vyYKm+2GXA9T87TTtTHzYTXhqx
U/WbYZFsDmAfTlToNqJfroumJQnXYWidYuPRQgZm0wfdrqBuQiFFNKsEbZaMT208JcvWdzLDD9G+
xHiqwY4tiGCYWAdsXSDDTcSRI9Yb6YNepShued1g7iSPU3uqEUYaIk8UQXqZmAu36hbjE9DPYbpO
4ji5zfzWR05fLNdN7/tX2EDwqZbI9raeuQ9jbzpLSCbSHl2UgW7zSYovtO5M+CWNgxwvW3WL1Oey
WzBhQbtCoYaKYnlyC5wDA03hpM4tm6hlU/F2acIDU69wLvTSVHztxqQ72UtnPMqM553lxbxf8Olh
nM5D1Tp7vtRYmifhdOKrs1aYUe0ugAmKNsd5nozvwlEVH6vhu250dnsUBn72yyjF1x7k+fOIQ9B2
8fDQbAykrsNlSHmsLbCPY7K6KQxBL9+CSTq3YJ40yLtNkNyqzMFBenKran5bcMzEEVSYk4WjjjXB
bL+CeGSKDSaLMIMZ+wN/qtO8JkINIDnaRjcehTE7t5nTxJ+EmyY41w/IMidusemHdElDU0NyKEQl
T745g2Vuk95vjzNyKJtEG8bLruLLI0CnPq0OdF9A1WZIEvLbQsdSbMDGbAlT3yEDryHXIrnRloeu
iFdX9YAmzubsppZWPT8QI1sLgmkq+02+iAYqDfucNhaIvXmmae17o3xDCduJ4nguQbP06yofoP0w
czGdh6xKxye7Af0aTQ03WTp6ce/3nXi18tR90IKlxR6mntLb2a3AvEi77p4RxFF3viuHJ12o4j5b
X7fZxf4V1Jf4vrVHLlRo8w6CFybZJBkpjACemp+n8x0GgPO7vqDMqSkbFA5N+/jerHL7cAb/udbE
JzYAFUnZ1Se0D+Qb+BNbOy4dLfGthoMYhCbafBEKKHiq02+RSA+5Gv4uroYDDpEcIg+O7258bwPC
gLwEWm8+VOPoYsAzsJIWDQDJhgYSK42Yld6WRd4YUYWY2B26mjRxkdzmXevST/G7tKDFRIHs3xsf
/AuziyqP2mrCmb3JjSc7EdNmnKTx3R3zYYjYeu2JaLG8N2Yuusg1azzPutwZvpv+ADk8Hj3WvhA8
FpeTXO71qTDQ+SDlxXix1O6x6iOaee74XQm/PfUxdiED8hI3/TiLF5XH7cno/eQ2djHKwjbD32TS
tw7EsaDbzmBLD2Du+89tltX6qYObQYzHicc5NHPDw4Ntd01NHO/wBekIYuDR6Jv2sHNBQfpfwBb2
N3ElEpgkq4CkiyZYy7F5ZXV2gY+Ml2R3mN2JHSKh8lMnRjBPS/reJw3/SgohNvEorK9OkDg7W5RL
JOwZR3tL1ZEzWu7e4HmFTDRtsOcd+xBy7HxvVJ26IwmZwhqC35NZJnZUas1DH9jXo0dIVLqeUct0
eEINQX7T0v/Bz3A85hWOrOi/ubf6VBk3qVcRN6yF8bqeaddoUorbenbiBzc2m0MANDAh6FZLaNQM
G3Ht1JFW6Y/jPJebjL15rSdTd1UnXn1M0noOSfVJAQPGf7RQX3EiQyfcq9V90YzWG0ybY5vpBiHN
5w9LttvaNUSkevtSYX3xmXxbD2f85b4G0zpnavpdSmf50MaNx7QsJSEd82b+7KspudfhA8BSQ+On
KdtNMGlZEiJHAKhveaX/V70UlQcaCBz6aodkJwR6KpzIm2c7RT25kIdC061wjDX9tqhQA5HDwODL
GMSGDHXCnqvQ91aey4cBl2JCXZDcD5KLDE7s3Q06Fi80pmdYS7H9Ci3OfXJljxRS5j2pXK/2tEtT
8kBSubDK8Lxrsim9zsAeoqFgHrBZNL6mejztRl/T971pLBs/G7AKHtmMUqR9OBW0CpN5di9JLjAn
tJ09UN9mx3YiADc51WnitsE+KIPgfSwG87MStnETVMECaqGyH0Wq8kiRw+5wHYU7HsvyCQC2dwJK
KXfOKFW788gLw67vki2aU+L7wqjJjETSZzdtzjLI6jLJgPPVgrAmoALaVS4REsH0mQECKtO9GQ2e
S0JvJ/lrPqvimKAb0xdtibWprV01Mxi2RV8FE7Rqx1bcZdYCAJSpHgmZN9xUtoNTVdGQZsBxwjUP
T1SB6OO9r3fLpqgs/1LOKE7FegqgFM1tDN6c20o4TYNgQWAwtCiXwzw347XrIJdMjqYVbDi3PopE
5bdlbqVN2OYLEgpdV1OWol7PNmKGNl4HcZ8/V6bt7oGr1xw5quHEWlbLziHDenIlU13NNLOp6rwx
K0J8neGHT5l+j+r7scMi8yIeQZj6srguecuYrk0eUb8pGY5OfVhPEjTzmMPclPmFobTgOWBmSp3z
2jX1KqvjLFErcATKPVQOwnHsjWc145zamN5XY3G/x13TfiFjLb/A5WgIWlL75JUOqlLjkGx7b6hO
s0vGUs6dwdA76JcoUXEqSIfUxWjC1T1qVjPZEBYhwl14hWFwxthuc6tNCSC3evaaW9o3jR6afp40
jAEQP2eNOvmXqsrrkwlF+AQNtCjDbCaA5kAt30pp6l9roNVveAsvIjI1PrAFBXB00AF/gMbvT88d
GQ/vLaPIQfSm5JTQXCCsAjPaJVDihdOS3tlSGkBPExqS0G0z85H8mMq0wD72mBRKvlVF07/JQdJE
kPNQvRd2TVdBQqL6osvc+Fqk3QpaxfHrTrYq/gK7iCLcxqQqiDBvlG+aI7QKKO8YeNulcOqHslUE
Bpmqqdl5CUaMOzuY6GgMKmV5pOZAgtPUZfOQukPhkGM28RdkuPidQKiy23h5UDiI3+ssI5Qy+mID
Mr1oIIoBl9rUoLQ8ihjFRfPMruVltjg9daNejwYcURymkx3JK5+8AEduDvZE+3GT2sGs7bFTIQXo
mZDGIcVUcJWnq+Wh21UkrWXs8pYA7aIoVKoh/jJ2Y5riXpsFwLwTp3o3h4GrDq01G5sJAdAvfz5M
Z4RTBrzcMrIIXXiQaZ6xqCaknmj2OJTAqcYdrECWZW0KWLg9Qk2CvrQvs5x2D8iCjAKzUKiGGnSB
bs3WAb7dO4tzOXd98wCovRC8Quat0YSfXMI+duiHoLpUYBwPimHcV0iNpNfB2I/vo0tvNBxMR6TX
WPalj8U8mvt6qOvPlRF4pwIqVBwJ4euPUyrkjAKEbcS3Np494OtGnXskK+euszrm5eF1WuM4OiFO
HfFO2Lv0/tN5Q1+GpzhqPT+/1KZ8y6heMtTtyIhnOcrvWS7zch8MXcsAI1ipnXoB+zgqkUgi3+V1
Lhc1/b/jlElND1mHZHTwLtCB1SFPNltsJIClQr1woIzVCE3yuxrnV1QNqydijR5hFZmLWspbPNL0
qF1TyNKrzR6kvJlCkIAk0oLjPzKTxrGkGqxTlfjqCixT9rQs6fRpMmGenPuB/8Wg/gaDuvp5/aVz
+ovyA1kfCdS3/n+a9/+JoIFUX7Of8Kh//v4POKrn/oHiJehRPHOYyhgmDd4fVCbP+wPxGpiHK4Ti
ZyqT5f8BFBzsGHhUGs6eS9v3BxyV/8unQF2BZYjuosrj/idw1I+DHDSwdEe3rdW0xbFcRCV/bvkC
8y8MWlg6RqZwPZP3MtFu1Qynly5szQldZfpR6vE2iIdnio8wt+RvZnXBOg34y6zufAsrT8nChgfA
nPFhWtCglSx8P9EvGgjqN7H9PAfiSo7FtqYRWJhYgfaYXwbMR6FbYsiKlfcebTO6UuaLPWJkm25q
oSXX+qKFWePvelqVwjNu2hS1StsZQ0PkG40sK9TFN/Qo+SFMI2tGcMWXXJrb9a/AR9G5nD/Jpdln
FZB6bTs7wQUVHBzEpICcq9NuxCIeZkmoddKyNnpBB8Sq0YDF34M1QfTxw8pKCOkWUCuO9yxfTnYv
Rehjip75GrxeyOVWb0ksPa5sbTiVaT1sVY2ZImzykxu8GEihy8R7XTi+t9A7Q0DEEdPcqGoDLFFT
cFiQrlUVQYm6V1r8mLdTty0kXOpefBkghu2zcrhLpHeZG/XXBecaxDkilGvLvbtwG1PfU47X9bdK
2WgC5nCAZn36hkELrZVBXtVycuBhi0i4kost2CBYt0lFyf7f4HJWh/lNcGEeunrI/Hvu9Et0+fwq
04yysKn/inH/8Ws/gophEFUYv9LrIkJQ0oF2+xFUDODq6G/+K9T8ixqJFA3Yb7baOq1lp3MLP+KJ
7fyBRcsqbg3mF8gDd/cfUCN/HlfZ/qqJTheLaRzAWhNpqp/DyYLt9KDJwT1VY1ktUZ2p4QS5uHdD
5C/lb+y1fg4c54sB5Sd+ArAFfvpx8Jo4yiZX6O1TqlG/13ZjPs5YwT4VWd+5oWtS7Seg01+DERDJ
X97J38wC//bSq+kP003Amh/H7JlWGKpnAn46J6h10GkBmhsT3o/e4GJF4SuyZ6l3azIar2nRP1/+
Z1DB+s0JcHAYwGUhcWx8vLxpZQm28KV1KiutyJCMGPs20vthEUd6PFxOVbQk//maH/C+Py7KUgHK
wCySefvP77YWMMYSEZgnx6zNxxo3sINZuQu1IYfVk+gdmqDZmjkNxkD3Je2H/s0VEvC/5vIcWshK
e+ElDIOktjbul2WxX0EcIXgSO6NuXI4iJh/N1mZyKIVRpRuFoLr1G7TAz0jQP78GeqKA2dBqBjHw
4cTzJ1rg6AObJ0SKWStDiVtQiRnyzpfKeDwXZ6r47fT9Z4zCj6uiBgVDnY3xyxzX1XQvV05nnHIo
qY81yTkDpTp913O6WjNZ9r1jC+MGhCdzjDkdsv0/v71fN6ZHKrHC+fWAdfNxr8C+WtHoyjgx6VL3
2bphZsiAd8nYGr/RhfwAqDx/VzRn2VmrLJ/3C0kCO298mfXBONkUHPca/NZiN2YGUKPYsuSbKmz7
ddTddXeuNYbwJjaLRo18lxdIOv3nXxy4N9ESCiEowA+r1rRXYzo91k9D37JJbC8umyuzr/QRAmcR
/B82ibcq8p3/Cxv9A0iAVIP+mDWap07iaVbPKTWynajmcvD05rLq6Mdao2wukUNglQflYtxUaDvh
eZwb9NGNfGkuNXdU9wm1E3NRAF1XCBcHWwO68l2ajswy6zlf6xMf8zs06FBo2v3zIztDQf43Izu/
QI/iExMmjgqgAB+2SF4m8eDPgYHVcg4OYPG67uK8blRfiZeuo/NU+hMhd+YBVv5E+ylbyoy6Gw9A
MVe0C5BGaUukLhbqYCOmYe93urr/5/v8mygIqhPwEXQcD3Tnh9vUlDmMCHcbJ0puHsj5MRuiEy+G
HhuPbdn9bmWvyfpfUlVSeKDcts+Zq9PB9I2PV6z6xMz1YpanCRfxS6evnNc4UOsfVk7Dj8HjXWe5
0g3jLMaaSx8RlwqnaQ4YpRZ0Aax67t+sZmSl60QAXWMToJJD4FzXxPkRSU4NyD0ZjDA5es3ljAYB
M8SM0ZrHF0KZ6nfOPH96Cvz1fXNY67xni5WLwOcvEssLOj9eCwzh1PBbKETNS7fJPS2/ba1y7i/q
MR0nGk9j3m9MR8MiOhurON0FaQIntVxtk6IZ0eDIzGGV6VXv7cYl0VaJSAmWqUav1AqR7oqXjW4t
AfL44G8/0WxJAMQxmoYKniAKFzG6SeUGCB07A3P2YcsRACahyLGJt31Rn4a6Ty99WSHJVfnNDf6g
Xrvxm05n6kKD/9mYvQJy9lx+0wsJOoQ8gKHRvNB4mtWYvs1OM7vHfk7rTdZzfh/R76sgblu5WCUS
mipSKQAOcDxSh1POjArbGk8TTyij5fBBYs9DdK1NdfqEFAVhZ47tiIF3gg0FNeDMUKI3/a+tVnZ+
VFcSsyOKemBn7TDQqjPbOdMOMaykKzNhVhTS4z+uGPuHeRrBsnr2OtbTJhorYe70tRO1Emkpmn+J
EHcesj5dpJDRizd+PgVPSTpw7BasEW8e2HJuMwfbtkoRYyI1CLYeBpbcHX7hrxJ8QhbVPtGGFJBA
PApOAUmzLqEvjRrRJrZqLfJlXIJRwXnNu0LVoBg4mY0U2guCMoPuCZzUsQ6/ZnDTXmkK8OUumZuK
Ho3IlH+wkyy9GYug/4aegtuEiZnqe8SVuk1g4azemTYs/iALm7YRL5OuL89IdWVHcwQcDobM/Doz
gY+cjC4L8onxzmTI/6UC3vsMqc4JW+aobywU9T0Z4pxWTZrUGx0Ld6DEgLH2dPOcTWV4Y8TCqnQK
sbhWygdZoCH5QG/QbnU3Uk6WiEfN8bPicgQ5UdhHxKyC6tEbUfgLWADl3Hibylvbw2E/Azh0aZc6
QWzyv4Y50Y2KCjujHUWbU2N6h0qWEYhnLR1di9stcOLbIMxV+TsNEYZ9uTjqvimKtYWqjc2lnmC7
Q7TX7NfWnzxrK7Gyn8MK7d5PSsMGIZzjnkMBcXBmXh7DUoTDiBXZzKpkfEnBDlYHLaYI7UQ0RQAl
gRgyViBvliO5puudz4yVhlhYJ5JXj5veC2JryWnw/KWPFlhWr7GD4HKS6eSrfUmbNa8m51UBLn+a
TBpgckntgzu4BB5E0q48uwq2VZe29LzZoX5UYfkmwrl1uDkqjuaStC5+Glz4qsVcNZdFDU6g1Z31
h7CavOr7kfhMOIux27YDuBWGsU5ZE5qLEhATiY+p6/yLxSuARDGitV87k5M67EtkgMIOWMTNULeE
GFiR/lXS0vEMVuUgWFQc6plGRD3HSHI4/yp2OES9vO0u4saXb22wPsqgs5mWy4G/nu+2GgaauFZr
q7uGtNNkXJPNdzDa+WtRAoC7rauiw2xpNG7QMTZuRsZtl7M5GY+jwcAFZvh8P2SUG9YK1wCSwPHc
K2aW85o9zibP3qhmvhRbkisVKRPjrGEx5Ovfxm4W6PLmZJ96MTqvfskpitmOfBMlp20bJO1LzlQD
LbFMzvfnRGEp2no+qrx0X01Ffp/LklfbcjOKljygqNLjWYDBPjStpt+gO6FFbhPrN0AoiuaKZcS7
O4NL6qbl4JFNh5cjd6QDzW6jBrGFrWMU4gW1Ok7zuTC1bhsDJ3915bK2SBt3bg6t7Ljzkd9h+tlg
v3HVah39y3OCA4IuAMyV04k/Fz/WmvrMeZBXm9KBBhbZGhCE0EMixr6enNm/SivHRqDD6so9xw43
KEyFMKav1VO+FZURfy21lIvX5y2E1VaudqPq1jSIk6ffdNPJtyf5VgaSdySYlps9/4h9LwdwbTvE
NmRFrQPKGdnemJkFEwasg8ubvqml5R34Os2lxcjhPpuHeQ61tORuxyGj0Tpx4vbr8nTq0rjRk5yT
qYDa2W3zkXTVxvtyuBZTgnJ+lcbUgIZbs2oBK/gQr/jPlYkABSoEdsEz6w0/eFIj9JK88AFG962e
7en0sUbKtHRe0wpxkVCJiu9/DgJFaal7hlo8lbLIgit3drBRDdhhwl0vX029H+Xrri97Q7zkRtNc
MoXoLkj32wumzrzVzJQMfTjIeQ4TKWgAuOtJo+V3p1Adfe0wcros9LKqtma2aAwEHXZ810nu5LwS
bQWa93LKCAGOQY6+xeKZ4GPDN5V3AWoX08Fv1heUt6jz7cwmxpa5M4InsFoqQIll0eR2cXuSIsb0
5EDmlFQPs547QCFy49HUfGqAIKcMsZVvPE5Wx0O2TIQ8UZ6EEQn6KxAvbiLY6K0xMWxbvyEnETny
aj6Dvg4E83PBu0yaeFkwGHgcE0rUjNCthxMl7SOjDuOxgT5nbfs1S1tQ1Sn/zBjPx+a86KwoUWrW
ionkuy+OCK5q06fjOZjVpgPecH9+agzmVbDJJwORj269ndTlWxQZw10xIPmKDQaaK2XBMFtHxyje
eNZi7QZc2n0UJxLCUVawuSDqEx1T2SETk7LkkR1Ec/Y+zWLXAiLktajUOGW1dYKhdO5VN60Qnsku
lkjrdOfVVmtk4aeDpxrBxMeyHOxD0TZas6VxPJXHanT57XJIzfYBvwXsV8q44EEv6+GS5efYpzB0
Q8nNIMiTiiRrSW6Dr0DCljVxfgB/xqK1cB+B7rycA2uXeJw457WLYCXHmuqRqlReNn9FdD0+nden
bQ7xPqcRsB/r1i6uvcFnifj6gKilU4zHNJk7/8eCqKbKfxcew5+o6sbuguFsAHxNOK+AvYzH86pw
MTVewsKMjRuXud7eaBFUzc9zmkKu6isuvi6Ivzk1kWhe4KMBL6MJ0Tl5toTZ+oU0ZLVFiM4LbtA2
WF7g+jHFCfHeuAG20V2w5IxHJ3Vh/hol0KLIi1tOmNXyZtcIFs2QN0R7KzNuacwvCGAuLGpdW8eS
/UTQPkdAu+iLatOg8FlBk4WzFQZ0YJPQ8ia2zXoAgbJLLLCtgpatDJukQ7EW3AUYk3pY7zYferaZ
1c5cNxGzuoeg07khQ9PgKVAziZ+T8PJB8ELsZe7Tawjvd8rATEsTy8OImIq6gIVVp7dwGRHYqQmj
N50+chcOE3PgAFnDateNeOkee2cgCUm0InjSkdrc12jj8n29AGTDYHoPDDmrW9NyvqVarEFbzeUF
yjJ66DEDv5yKJH9PLNlA6WphLrmU1NHYWGxgxfHI/JwTaUVvRj0tz4AMZXafkEHmOWf4FoaNMy1q
rw05eMoanlmYtA0iADS4D5kQ+bVlowYbcWqiGGiZ6qI2BLJEpRD1ddxYzXugSvIF18QoCoIVKwx8
eu9vATz2+rFdg/8RoXwakZiNklMBvqaCKevyoDUmXRi6bAPkdPTcHpLc5PV0QKvpVAUGD8lyQGPR
AZxC35oION0a/NuRHAcnCnXfpj5wFQAQqE60mBu1E3tmLZSLkig7WQFbNUhbMOB6x+3FqE0+FWZD
fmAjXRaH6nyYxClxe3HwpPrekGNyugQi2ObrGW5oAHaQwWUFnQvDRE9qcWSQKAh5PTGtcZG5vqSf
1l14aRNc4WxtHyYRGDfYFARPBgPNNxQgfQacBZI8LCdrtwqaql2Hos/FUCVEq8XNzMeRK0fnuAl9
aB26c2Bu55ZRo1mu+aaIgSlVSNdWm1jQvpqULV7OqKIGDdzXrmUL4XZEkhprxVFrnB2gPe57WdBw
jKjt0gvTSbPv9giA4NIRAzuu1xhgO0UbXIEtXzOMlh7JOvevitq3Dx54Vu9AwaZ6vM2RYwYl2K2Q
9mHHSNREJlf2zqteLMDffKO55BsTlejz8Ei8XOPYiGOTSqJyOVjccXaB1iKDtgALPgim0jfdkqzh
4Jwy45fy7qJZBJK2rnSGThXQaHfuzR1XTh9TOA6fVOouV6k9Z5/EgLQBIlYB0ZlqZ9lxIEJ+9twK
eeXZFtpdB8pBRStX099anaUuzMTRvg3Cct7yYFi+l2SV702pJOn2VCYheZV5aQhg3AZJ2b6kufK8
Kld0myGOyzRs2zpvt6B+26Njqewm84S/SXI3+1yJPnlgJD+qaKjKeVNIR9/jSjjfBJaIP+ECX3wD
UssnOYy8JZkysPg70DtUrCWYLCPyer1D5jgY3Zdzd+a/4+PfTHh8mDN/6WP9MuDZfC9fp9fu+1/H
O3/+zr9Gxs4fug26GAwqjXaPxsG/pzse1gG0cNH3O89YTPpTPyY8VvAHgpgw2OGROkyU10Hv/06M
KeppWDEugkoP/P0/mfAgq/NTE8xhiOS4sOXpDq5NToi+P88BinxMcyogMhR3Tp/7HCIUuo7WNIRq
qZoI8HjV70Q735UI0E4RUscUpV6A0ooudvmYoaq9gGp7jrOhgvZDryDKAn36rnpX2/h8eOTHYPc5
gu9qgKHwDsovCJ/5G4QlxK5OAo5uGFhwF/CACXmI2UVcOQ6WBFMN1r1fbkq6J4TtAVwGQrOxHcV5
1R1dQ0eSpIlVqHlsqj4F14xIU3epWnaAW3FqaUC49ui4UQNanSsO3oK8daN1/T3bBhyXzBA6b7Xn
jLnLY9LWcDlbVQMKMZMtRrkWiDQp0HAm5a6UPI0IFTpYWqGRyDc1mDnY5oyNVlCkG1J5csuk7vd6
UryLzspAbwZ9s6l1XHMc+Ao7s+3Frl24ekpD2bUU4iRef903iA0OpnkC2P4Yj8O1EYMxTFX9AN/C
uFKToClXoFkJtmr9owJcV13RQHuOsYUhzvfqWMzJFzpdlEHNGJaWdSrm4kuLrAM4yOZB5dpCfK/1
jbBSeNy+GHaDDrsc5GvEEnxUVgwoL0cVOHbXW2hD1+Gjg1ZZe8CU+q1VaBrY/6J5SGRQPjXzYD8Z
iO7vrbpEbyTBMsc1gE/VfY+mNeFXLuJOd+3lIgaS3Ntz+9ogHPUokHdc01xO5dVcfkKq/K6cnIvY
X3ywgX17O49p92wX/qMrs2bfKGoBQ87JlRsX/4+9M+lu2+i29l+565vDC30z+CYEG5GUqM6SJU+w
ZMdG3xX6+vX3KSp5Y8uJ/eaOM3G8kkgkwQLq1Dl7PxsZF0nbF+i+MboU/kMhG7iftjU9xHYUH+yy
xqvjxV1JGmU0fNb0VlTUjbp125uFdSpRMCOPMhOaSHXSyg3T+ntLM6jNRCWStVlbd13RB9sOVv3a
shKXOZaLIQrzzjopNAD75YzuUrQWiGKsuAaFFwLPDATEqvdHtz6hBBqOMa3SYTsJzXnw7Ck92qWr
A1Tsx3W39KDXiSxI1w7Xst4aoF1hXkPZP060X/o9QlhnhaygX77CXpTazhd1HX1dAm+6KkxhIV6o
7HxTeKkl4CnFIYdL4/7fB/1/M8qnt6R4E38/yr/5UlX4HMeX6nuB0O8/+Mfj3n4HPgmoMc5cIHP8
7T+Pe19xkJGnQ1dS3LnzQ/2Pib75jn/lwkgwmbWBR2GT+ON5H7wjE8lUMDTG+mdz9j+Y6GNkfvO8
95EFwM/glMh+ZPwwHShKi+5Poy8XDtq+ZT0YNWRZp5iskxnNNV0rMzMseoKpKLdTj9J4ZXZC7G2/
hhErSWbOwqTQUVm26J6ddUILT1t1eTysRfCZQ1B0PbnuciwXQ1/b6cBBRmIlJT5G67pNZiz2WroF
MiDN6iDMenJp+pWZRFhpRJbIHeev+lF0izgsWZuc1Ma18TQpHyJyO5gKIRHYiEBvsg0N/pZgAzET
jNkGaGGNWUdqk1luFeZGjbW0JmiKx3CD8bIcZgyHSXUBwCj9ohnAeyYm61czP/PkLHWGJEkLbPpX
RZStDA+k6MqD4Ef3x4nNTa2Bqw38uDiOVpBdIznqrzAzaDsjyiRi1whXDJnmM5GAUb7NGIuPocNF
CWcyWVAYud2Kngx6zaCJ9NVYONaDL7jMBhUdL0Fr/UBMzLCpcFvAEmzjjRlw5e3UNg4T4XA3vWa5
296V5a0ui/omgwp9neAoNGnd5dWBE2wTZr4ESjwl3hZ8kd6Hwi+viBOJ9c2CVjsBGtbIjJgX/QPw
5P5yqO2nzon7e4PEO59HDei0tckRt1mVg5/jGB2sx7nIceQOKskHodYcjjKKruw6T9ds2khH60qi
gxq7O+X0JSwcM9IBF5b+tdPcamOXxp033pRBUa27Ca+1HeucQwdO+F1tWicDccmzsTTxA0rX+Xrs
MicMoBhqmCtCp0SghiCkZJeZi0NQiOgyaJAmO3pvX+W2+SGdbHed19QBizsoH2oc3UMPaDFCOcRO
6mWo10Yf5nmW3UVDq18jZvHW0axYSkhg8wx2bGlPU5gMer2OZF2SEDvW0UUWRM52cMv8azBNn9mQ
tW1tEwm9IgfPuGORQwmd53bfSaNEyRxYG/ANmF0t0yZWw7mtWW2h4QVHor2SVenj49SS7kmWKerf
2dO2icnOQr+Ud9kxKosHUAHGYKSHYky0Jxvj2L4pkvbO4XB8tTCvOHh+10KJSUhpAsETkuydnKyx
Zd2wbKfVzJljh1If/XCVpOsMGgfQQneAk2pwvF2mHkdOnNp1jBu8XGLjwY+KOd12gTEp3LMhbXeg
D5bEiX83uXMB1mHRAn+4N83cme6djmEqvt0Wt/Yj/ZU42+g0Y46u0L3b3geB8WG2JYy6gXETB9Og
Vm1Q9OO8/pieAn8xgag3CJmLzCCsRkRWIja2UWvO0xxYVbafYMxA061lxqdhnmozA6JWG+/HNLWn
+/4VtszuCnk5t5jFPuc4Y2S1xktawflInI7zWuPiTx078NvQwdM4fi6NNC7CLDFSvh+tLlmeU73o
m3mRBhpCkGF8fH9avHhdkP3kM3Kz+jy+WHrffh7qauo/e3lg5O4z1ygYKK8GJo0wkC0yhqoo7y3+
QXWypzXjaBRu+tBH76t8cJdQbyE/hmYvMDubqtL4d6f+b3ZqBBmKq/P3O/WeeUaFNfvbM9nvP/T7
Lu177xg/m9BJHeZqbLz8vt8ld4HxzlFoJEXJgip5Js7+uUtz7CI8EJSQksMood4fuzQSPjh06McC
ElQ5Rpn/5FQG0PHtLo18Dwm+0sIpnUugZE/fUA1TN7WzwuiSw9wS0IatqqYwpN12bFpP6wjRMmxM
8Flw3+Qt3kNF/YhCffQdGDgdR4oLYZTgrvy6cA9Sena0IUhWTqte14FLI5G3d7T/F+2WFqD40OIM
ccKxsQjFXiLu/dVoduNlQSuXRLkIt/5qgLdO0hHgEyJgXI/Q10kQkGrI3l5VdFI3smDqsxkVxzTk
FsM+3tFdYtKvtZ8CEt8/+xwd170f4DmShCXQJy/6jowZ7NlrI55s8zIw+2TdsQFcTUhEVuU4UJGb
2tbrwButKM10a01Jnt43Wbbczonen0RslndlhlVpQ2CchsXLn2NnxSYX+ys3a+4Kpxkx003tBtvi
chEDWzyYJDkcjcTfAfwm3iup03rrVA63apewHfckqhvr2cG1ZPee+aEIILtQcRf3hgmZIkjsj/G4
NNfID4I13nXrZjAzsR9rapvEMBkhyI4GjetttCVFKgl2/MbytOJkVdOdo09d6BQF/tsG3dpnHHfN
zgY0GwrqsaNRlljsCGe5G4XlcdmTlLj1obNPU1JxpEUUOFzq8NLNuj5FjSi/ZqMbbEeAjdvOgSwX
Y2+/o9b87ERRjVYH45mrJZzoOv7AdvQhsDXVWy6rsCmcwzghk/DwhN9nyKDvrDmYjxYSrhv86BiO
8+RTBtD1xaldUq3i+VjozrJ28EMhyIygtLuNdjvWc3lfiLwMq7zoTsS5JWHPFYFPnyMXzfqTNqOu
TrljH/JZIsjg+XxaoAKsm9kxN4bDO9Uw9631MYrfS9/DzVL4Ld3crKoDfi2JARu9aYyjRfDOYdGH
3wr+/+t4sItbb6wYhoFtCO48uAe3PtYJ8iOiLFop+sXJBpUfZs2o7XIshjtJWvydbrKiPXfoL8l7
t4/kEKw4sttbg2V/VYMcfh6FB0dH6/vkYLN5rPG5F/QXrNFeE0gz7QYa0VutHY4uReJBT9yrcexa
bE1uRVuZUij0s1m74Hw8kq7NGgTkgBV+iLQ+dGX/qGnFNukkQVSLvo28o41qbNW11dMyDdlNYolr
jchdYxHBOijsO6PViw1RI5874oj2ZVY/LorGVpjdx9ITxRYDS79wtjSPjj3hh1Hf1PKbFkfwYg0g
b3LQP9hDQP1GRNhFM43a1YQWdRMNTayKhWceht01wWHzVutEzXwydvZL29mPNpZhWBhety4j8HSa
ZXJbaQcPmimyKPMZFUC7Gcgw2zGuNjGqHWSfXvZlT5+zZ/BZpacq6ijc3YA62C7ppGTlZmI2sc0n
Cko7z7o7OkTFbeM78R42G3AGQhz3UDHn23Iu5K7qcwgpTSN2Mp/dK1uMWPasaS8WihwmPt10O9n9
42As2oXWLs5pso2k4garSWvU7yvEGUWwbg1hZjcLmQDlJaahEw3wT2hXHGpWGbzPrIXoEZPkkMRP
o5uFvKFrJ+leKrux905b4plPjRe3GR2VFaX3HzvBRwYz0KxFU5hHAs3KLWA4lrROvTGWdsHQKylu
Fh67dHN43oFCRxADfP6jHNDNjBHP53FgDabLvHwMFtIdsIzq7X0r5vtKdzHU+1V5jSIHju4YFENz
EzuRsbeaKYEvx/GOcgmlLaa4rN43OYoXNJA9KNmmCu76zPtKuTWFNMJh7yR+gSnZN1IQ/G7vkwxa
lTV4/pSDURzWg0O+ZJO6hJlJMA8+ikqCPduZW7yCXjMPjwhpOsO+WMaqP5SVngzsLVr7Odeyelkl
JClQUiWT6V7nwsdUkdWzf5EPfiYvZ8ZdtzMb9r0lIm6RfGLp7UU/Ok+dkYpDIsuFaToYlk89qz8N
DbCgJJNokWeDH2i8uxb6jLmODF0caljoh3aJaEcFWRVfRG1PoKYVXyfFUNwDCrC8lRjB5SR5xMIN
5JQ8w5PqNqNplxfUgskLc3w9oCgXsArjpbcvY0sYON3sBviGnEAejw3ujskaR8JZZqndNjzav1a5
zfAIIN501Y9dd7PMZquvPWxoYiWNijEO3nWKQVB/wwcdB+lLK/T0mT0Zpwser6vOkuV1NDrBV52c
ZSgqRWTdacxJP2h5IU8lAxIayMUX5Djub04VOCReJVY7cAIdi00MEGfv1OO+5Gkbdr5hLusFYRoR
JRFXEWRk4j8O4+JcFm5X/KZlZEofSvqK3cpt0uk2am33kX0k2DSzjLdII0wtrD2v4aCCZyjei3Se
P+dpGtg8jND/wEUaFdhPZ1UuiXaTZi7eF9MqxTPMlfxkFU0cs4p7guKI9JD7YGjz3+y+ze+aCbcl
QigzTGUV7XODEaqRJ9ysDQ6ca9laGP26qcOtYp6TDBcz0K848EzPjgo6jFTkIcnN47bSVA6iFgcx
gGIVjyhUUCKYJux+lopPtFWQ4oLBl3GlilccPHgXF54KXQzO+YuLimJszqmMWZqRHBR4hDW259xG
vybCMTunOWqz1Z7cnohH7jksgQN2g4Xxz9yueOfBxvKE/hwFKiOyOudFGiPRkajN07uI+KUd3ksv
rM4Zk62Km+TxjDnIMYhEs3LTu+QA1h6MpFeZSba+XkZiKwuTBeepKEuopPYGhVUbwtSgXZyAK1lB
XUPU3vXrziEQkwYk2ZieismcVWBm56nszFLFaObnRM00HkjXhBVYP+WL2VSbHmsp8WhZK78AvrKu
IgbCaw4kn+yYwE4vIbqzViGe1jnPk0d8RND3OecTUhVPxHP6Zwp+7iogDPDj6AjCQZMGCh/zL8nY
21qsT94kkmOvIkWDc7qof04abcXYrararC+wNfLXXA65f4Ele7nz86gdw9lMjJcxwO7VVE7zkQZu
f+sEfVARmmPqz8M59TRWAajNpLJQfRWLGpwTUknbIS3VV8GpoIKqB7LJSVO1VLDq0A0L0gaNtFW0
Ry0gWCJYkXbe6HJIn4irO8UkIiJvoZdLZutEclSIhDfA1hXop8FTrqmg9GjPBo15jXVZW/lG7O1a
l8Ji5YjR/gQE22RMoAJjK1tlx6K1gxVinDNljS7V8eXH8anrTYmhjUxFgs3HnbSdfi0bq6DvrhOR
qyUbdxDllyQzia9NB9eDcQYbfDWqfNvc7cVD7HjRJ9euo+14TsLl2yQVtxEE5JKNSgP6nJobRY6u
VBAx2KGYPMjfGh1utJr/VasG6ROPFmu6QsSTfCiiuXifqlxeXSX0CpXVKxoV28vh1j/mogzCmMhB
ZEvxwYcN0m0rQd6vf47+hTieP3XgqsUqiSZCi5LU6aNN05hEgKoI4VwzmsOEY/eST1hcmipuOFLB
w6WKIC6bdtzGnPP3bRFbazOXH5BCEFeMXEO8xFbr3Vhtq30xVKbxv6fk/+aUTCPZ4NT496fk05fp
fw5fRPdl+fac/PuP/dHNtvC70nuGMaua0ueMlT/8rjjN+Dcw9/XzgPLP4aVtvAN8zWEYYwxoRTT9
fx6TccLy63Cp0oFk5o1X4R80s2lbvzkmM7wE1IlHjU67ZxtvrQ0mIx4s8o64ABGbItYSFlw8BGX5
Ef6ac5x12PT3wDejQ62nybBnXNnfJo02lnT/DAWcETjbyKkIUvRBg7WK1NHGbKiJEFDZ6W0wdvrO
yytrFQdtFspZm04x+6W1NpYoej+blfPkVuNLQaR0zK96P7aRQ7OqlredCN7znMjCompI5qtdxcrB
1oIAljTBK8jVcH38zDfuOre2Vn3T609BTmosIUmpeVdVU37oxNhvIPyhCW74wcn1CGVzvPlUIrVd
G/Sx7yJp4i3ttOArLDP6a01NQNNqLKXYxyODUgqSHE7RaPSkI3dBKFWewPlC5ZKmufCST3z/RM5p
CgYxGaPYO7mQNIQNM4A5Vg57mWd26FkDP9g5E8xIs2rg77kl0JEPY0YsWFgVvv7klb28okYOQscM
5AUoCnmBepOjsTbw6oaPTJlqnJNq2gfhlNbAdBTsy6HRnZrEfFIiXYjMH8q12cTa8zBYzr3fZ2W5
cgfLuBR+F+i7CXT045IXEPKAHhpPAm03AV6zzm8rymS+9hH+fcVFj/ybQuOQJ3Pym1Z086nB3LQ7
vz+KD7FnZQNazPhzbxY9X0ZVyhFkJYHBW10MDIIRZYW132CbrbnI1Cv9ppLjkKy8PjUvY98YYCUN
PQfCS47D6GKiwsjlBUQYYW0TB2XdDrlgzZAwws0M4ik/SLvej8LGRdBn47AFbWY+NZruu1ujWXx9
x1KRF0Nfshb8Jj9kQ9etefUUshLnewKqGY3DGSsehWYV90kjlqe2ScDbVRZ7thz9bWKZEJg5slgH
spvjI5Vf8iFbGGcXZLkdtYYvm2wvDA957wBKVpzxDOjfxpFmV+0cWlKr3GkZubuBcnpmDXGuBIft
KKMD1Cym9XWCP9WEYJHKemVYElxwbJJqvA0yvU9OeVHzu1A6NltguSZloM25mVzeUdRetukJo76L
ymC5SiVkHksNE2SvR1elS4ReSKazvyNYzECIk1iPhRpFlP6s1WTWJkwoZsBE/i439O6+Z4Lh9MVw
WTLTqPx5oXuFoypBcyc1uRnz4gohPir5znDdbarGI7YalBBHBrjoPD0hBFFcSzVS6dRwpVNjlmlZ
yhtHjV4GfJm4BBjHwJS3L6RHcAfyJnlI7JZGUQ4OLZzUMGc2XH3lwKaHyKGGPZMa+9hqAETWYsqi
UmOhSg2IyCphVqSrsdGgBkhtY3VXgxoqzWRAHis1aOrVyAmXDt5u/TyJwivCVMpXA6oiaNNhTe6U
9zSqAVakRlkLZxkStmqOxHz1Ug28qvPsCw0xc7DlPBPTz+Ox86RMy9TUjFAeDpvnWdoEo2QDKIoJ
m5ZX8mF2aJFLNYAbrUYcpN7Uj5rrLDuzhVSysRZAiyssGrq2qWik0y8senttkrC5sYaKad/Eg8IA
KjPp61GNA6eoqW+TWXYfAj6/tbcjOWf7pqxpLLgyFgfEwUmIAWNAFzr5eb8qK2ieKx2vDUgAD+6Y
V4EJQ5yVvHe9WKdopuUUmqLMjiOSzCUcBYAYPTMB01oYVUOKoHmXILMLp4VSF0nwRqSLCW6m9U5I
GKBcAvKgJ2Ny4g2mOQNXWxHsGkpfihvh5/nBq9AH1hMPcyKUeSp17hA9n58sbd7DX5zL/FDU3KFw
nAgeON9FDf7i+5nI8kdB+3TtajqP1dGsqZmQn1nom91qN8c8npuqMG1uh8m8Mxz1QmhYZsI5ibgO
aRvJq0mfRlTFkxZUJ3b7BeV/Xi/rukZS0g1M3gT97eO/5dJ/VS4xl8eR+Pfl0lX6mV7ry3c+fvP1
h/4YKpjvbPZERCgUPsi6mAH8Z6igv7NxGAbIrQC5OjS7/iP1sv13KK90krSJC9HxtfIufh8qUEih
E9Atj4GDGlJ4/yirTlV/39gdlVgMKIdt8aRidGHrb4PV2lmb+7bojGPV2MphPsY8by+EM6a7KNGh
iKKLwe9zmeV4Vx/O/M+ZkWIjVl2AfNtLx8o01mj9rXFmGOHKBaKgXdgZRE1McjQiKjTJpK6ixv7m
Sv+FP/97ayjvHE8oUXewAagpVXzf99MQvxumIhJSHM8+AZp7WvjK84FudYK2jtL25y9o+XxX318s
rhAFtA2OgZkO1+z7l9TSwmo0Yq+Orhtc1j32Se5J9BS7zMYsARao1doLQ+h4tgh3aRFs2qNnXwTu
gP6bEBSj3kdeSmEiR4+rwohwkDuzx/XrV5h6NmDAMBsQLfieML1e7uyoqo+A+DGjxClFBqcydpJV
K1r0zs48oNsFsca1PtuJC1W68dBxXpDr4UjJWlUDBRS9COk89HHriVahScHIKD10+UY4DaO2HbZR
py1Xi5IJoz9gEUwWVhVh4aZZbA3ROvh11LQ+mzJaKsWyntIAC+LZr6wnNhL7NonN94ahKSW+xxa3
6kTWPp/dFLELj281m6mPqsrBYmCO4OxwLZnQI+ek5B1Rglh7toxkfhAtycAYqjTE2yZN9u5o1uzP
J+KsGJG73uI2TybbSXLoBfYrpF24GTTTc8Y7KTCEUACZM5kixqx9tMyeK5d2ysGA8RC+lmiUE2UE
1oRAw0VWsoJLxn9taEWwDWcj1oJZtjph0CQSJzfRaKD/rzlQJGt7svj8WV45L9mkvHCLGzyOg+DH
g4mk33WbureJO/Cr9a7lIr3a+Vy777unZKrG5sKWmOE3XEccalB7uSw4xJHpz6jc5P2C1kCGIxAM
4whaC2H7WbntqYvDBk+/bFKW5IAUHhAKRa95oRzH6SqJJ3kLijuZV9nMzWvFHIrWuM+p7jsBwZca
z+BdCtebvHU9msXGjtRo22kNzjXTvLzH08pAxglmKDRZZHd4Y4b6Jc5652rBQvSojcB22HeYWVl5
/GJOdnoBwsH28R5V3ksV07BsLEAHtIpZssmkzzfjNGKwSLKJK06pki8HBmWQ/hxk1dQNKIVuX+1I
DlBPUN1CeU4wIbniWu9nx2J0FWsA6Utl7GFogJtGWuuMFWl+nsqZ7y61Gnv6umDQap75a5l9beYJ
8kGJWyZzlb+NXpbz0pkVUyPk88b7xVTffJFrLQeqaOK7zbGvl4gI8atyZbi5vKzipsybeoq2na41
3dPZPwfjiRtBkx4XODUb092dTQCOKREoRHOHjRAeJTIfZRK0Lae9wCGGcc6qlG/Xqwde5dXhYnC3
Yedj4sGQ7exo4KxaH6skN8X7XEpNe9QItm0ve+aQgpZywDspFgQ0D7LEZ/5AKnmZ30WKeDKT8ouB
d8RLIEfiHlZyKbmWgmhMxf0kjxm9e8yFaPQSq2ThF/MWzQp3DyNjBJfnhQyqmS+uRlAv1u6obope
2PyWebJ4hp6ZK+mgIUzyDT9xn+bCH8zrjL5nG/qxkdefPWsCH+qCDASDpBw4Gp6R+cKLYpF9FIaA
hA/cPcYWH/l9/kHwhIB+hxfVEUwyqgqo0hxrEXZm0FRiw6CV34TjPDt0rcd33iubf8YwYP7gD1Gb
f0Glhh5qhYQUQ1Opj6Z5XbL/yHZlDlns7iNcXSVJILWr6/vEtKRQZ2yZk8gS6x9TKs5Vmsb+qbL0
4MkZBzic0rj3xnieQqOsh4elXrRN3nfJmoXRhdYQJ3urCCL84RHoxxJGN2ccY0Hq5pXOhdZN7nRZ
21mrpR/ixB468K2Oiwq6bhSKvGiYxcCwe2ToZ4ZWqX/UqpGohEoxLJcKdHwyMRoxcjP+VHSR92WO
LeyQhqiu+8K9HCbRLpu8EPOtW3vxR8caqw1yaJvId+azfhtVH8klKbdmpcdR6MnSWem9J7DR0c2A
b42Y2JQcfNImLh7MrINeqHf9Vmo9QulxnumRgNEey6m5HgtZXjr2OGzAWxW3PNabjxgakvvRLm4m
T58zxK6dvW2XdqawrqvdyAwXCbBbPEyl3cVb0VfVZcAGti5IdjwUWoDd17I56bVTheTNQ7qQjlb9
nk2neaqcskkAMHfV1k/1+kMCmZVLW6bBCjgaqGLXGzikuzPNFpAE6zjyuq+pgF6OHQ5ZnMzi7VSY
5smJ6X6vE92B4TUvlAPrDu/+sYWUufOLdkHvg9F470G93sYOkJaobnZq6LJGLtA8Zblo0BiZo7uv
lsgYN0sJkRSuf3QfNIm7w7adbx2yH0IN5bS/hcXqnqCSt0ce2MuFXlXLftKMYC/7fNosqCMZd9tY
jwgluOAI5L4f01H+putFdkRjIo/oizm4/rxC+aGYQwRmKcYDD6PAov/1fX3S1qXlZ0UTHc5+PcIp
CoIklbv6rK3HzUtuNnf5xc9fVVU9f6IlVCHm0WBQaYFUup79NgWRU1viJRNyNPCFWI7tlAdD0+NJ
DX/+OjQPf3gd1+NVAqo9zOJvqq8xqd2hC+LoYJMmzzNVFzyzq7l5Jr+AB8Y/fzFakuR0UiD7wVvK
lcE9rMUUgYeza7uucct3gEtDLR2CV8nW34bV/ljIMlv0uW4+zBHq+TeFbBsHXqPNunuw3MU4VQOl
tzORWIveEYisV/u/WCV/8XrgpEwQT0iSbOdtf9RgTALSFNEbPZro8XULqhJ4l6QGkM+wfmVG/Pxy
qpX3/Rrhw6HQYlOBjfdDsb6UMeMU0eOvcCuqK09TKAAeqOzA1WzilYP5yn6klVBH8FtmbB8/fwM/
LlKfjDCuM8lIZBO8xbrUld3q6FbdAwpA5frGBTwb+Pn+D6/ioR/DteqYnEy+vwELrNJVlHbuIebY
jr0XG6tHxsQv1uZffRYOlHCRAYdw4715Fbe3oK5qfJagxYXipl4RmuDO//kycZRFiZQeG67522WS
0yxMG3yZBzPCcMEginvulX92Nq73zTzKXxzpfnx+8UznacLHIuKbl/3+8tEUi5YJMAP+wsh9MgY/
pss0UooMBWIy3KP4CV85BT//2n58sqjIPLolfFrkfW8/amBCcZaNYx7ygbs7qnlO9op0ITNIFD9/
qb/4iCwOeHLU4B5HfnXE/EbD5xWT4KVK8zCLBBtzia9Rdj0BmzYL5tx8RxXxz8hg6gnt0ylQWdiI
GN0f0tNGPa2sJHCNQ+FCzKhKMPeF7ic7Djp8qT//gKo18eZWB0FIdIxNOBhRbT/caYkvfIDsOqkD
HQkLJDc50wo/W3HXjFKc6gyPzSpaKJNnxV6YqLW6E5CdOdraWmdzuKidlyKGUWIkQDhDH6p3cuPn
blP8Yrn91Tul9YHwnQk3DRp1n33zXVSpM8F3QZxuAuGwwjRKASzQVAZ9kRHztyIf8ld75dtkar6K
AJAVdSUkVOSkb7PM4oJ+CZwZlji+N0EYjcKs9FjaoGfBygmTJlLrPUuBmw5F+zyODvk2lqKsQQqC
t9XGAzw+qiTyCxYDldvPv76/uiY8KVkrhsV3Z75x/uktiS6jz11fSp+iGz33RyPWrENXWBWS05aA
x5+/4A/3HmI4dTfQymGJEujz/ZfQpp0q+hd5GG18xh2ZO/SmlS+ZnZ3T+D9/MfpGFj5JxdZ9uzZ9
iaYkBhZzmEHc35BPHVzqWLuKFRNzTkk/f7EfHtN8MnRDTDQtteO95fHhVDAa0ryWA/4HDpZx2rOy
uBE5Jf78hd5gG7m/XR6XqniAPMqW/rYyKqwknZkFTlQQIuluXnkFKF/6/CHSQMIcm2ykE2LHYMiS
KSlnTiSeRd6ygmHMNQiEJM3pE2gThyUGIxLDuvK5n+FlAV0vvPuF6n5MpN3L3WTGy02PCrP+VQ7t
j4sB9mTg0DANHIshrlqd39yRabX4jVd23eFsap8qQGjllKS7WId79fOL9sNCd/FdceE8m4Yt8cdv
1l0f6yajl0QchGLF+HAylEYTPI5mQj2wq/mX/UO1e31TA9lsa4y/ufU9OvDw7N4+bmRpGa1w7IPb
zvYX1zXHg7Che5wbIq7X0dVpZeE81KSG/eImM98uERhWJsMdF5AobjIqIev7KwtVuccxkWYHw6CT
BKUtg5yCy9aVpOyE0xz5n1wjz8kGqDujO50BLJUl4vQCESmEgzMLSR9KuogyV/0awh/VwWIQ/F16
rCNRkmuwG/j9N15P1he/aSL7OdDiXMlJfKu+dQiqeIQgwnansRnsll4gEHnlJJluN98400xrrIty
+n45jaOIGI8x9tY+85D8ytG1nPxWlGO3E92Gk3B7bTeTCXdTL4YmdyTYwPEa+4qsRnSn+iVtab0K
O88ZAuSIogGziP8tVPKqaV0vreQALdPD5KdGSPSOM2C7MpIWq+0AyL2n962jhX5RKRU19wwuFgZ0
jVEYv02MgmiKawihwwAiFM3QhdDCmxEBS4w3rZX13q1pUe4CEUTJhTvmnIqqVvJfz4CCc/FJXhed
l6BQdQ3JD81zUoFQ+kq3PJ2wq8XYSlcLHmiUPb423yHSK5Mbq6zBW+ZxO/a3ndXxhZhk/opNbZRN
fsdIi/1CDL3RbsELwK/QwUtCWamJBWoM0JydzqeYrMyRX3DFDfaVaBGYM40s+JqJfuEH+ejOizPx
du8bA4j5Jjcz+/J3HlRDGCLI6B6cqsvEv1zTB6Fz1cuERrhfLsBtRiviNzIHj4xPclICnzkbtPuZ
OF4iLnLJrhXoQPIRFhVWZ15XExLaOyPFD7XOWS7JDV7wWoTA/hgpn6lf4yg6D283mLFQkghKeJjJ
I9yRMSuoqkYOEqY3pR6YxciY9smsEfLRz8pnRFoYPS0Mzp3czQVn2JVJRItAKa7P4r1RoWHb+anD
AiN2wzVPWirYG851AD17Vp+MAS5DOqzpm2ECIbAyohGCC0Iu9fwVPER040vwZK8tOKcYeDNWMhvv
bSD/LykagIjRXEfy3etthSxADXG5Z4DDZf6LGmpCqXFgphizkaTYmVN682YPYicUrsMqan2XkxkE
Ka6r2ameuZV1w6clJbpkO+MNuHkdzWCNhPxmqUIitqnt/Bo4cmlkqhMraM8j/eP4M2OTl+jo2f48
d6DJmNC78i5Rl6lJq57O2bYm8qY7lkHMbVo2GpOGYrG5sHY02tY2ww2f3nZVyxsxdHonW/TO3V1F
sOj8EfSupeGJ8pycQKw6mIcrZy6M926WVXY4iChdvkDeY8lm6Pnt28VogFIlC7Uxpndj8kr2Y8YA
ZLUktCtYKzbTHETYdm95HyjMc6x2xCwA7FkV6dhoGSAQbHQhj3AnOxSio1u/FDQlt3TQpE9LAj3n
odT1mVYbHfLep0EmhzGbXnf8f3kYv+BhsLH47GZ/Pyf9kHaf6UWm3w1Kf/+pPwalLqEH0C04Nzs+
kQk6G/Yf7ivzHYAXl6LAtmg2MUT9c1DqvdN9HJTYoPG1Kl3Zn4NSJq+I0+B7ulSVeBXsfyIr+75c
4PwUOB4liUmhRcHAVvr9/gmoO8kHyFGv8DVRGjx7DKpUuSzcSudZ1DcX6Oa1LvifaihvauRl3f//
f3/1gjS7ENawZRN+/aZaYL9kytCUzpGZGTbmkXof+cx842KCuYjR3f8C6fx96fX6ATmQcr1oHaKc
e1MP4d+SHco9++jVifvC0cc4neFtnRoF//yjfV8InV+Kr5rvmgYGOkElBfy2yhOUoPGQG/YxL2FS
ph6DDKeXzA1cM4YyJGFUeijxTiLCpfrzl/6LT8lKAqmPnp8u6fnw+k2BSf06LjqWk2PHjrbHPMMD
THMqWB7g5H512jCw9X9T8Z0/KCsQbz8GNPCm6h759oPONTlN3pzax6kGbr/yGghdqynTOWqMvUfP
sgJLmxxKYFZ+uAigkU+4X3nizUUK5tOsfsWu/vHjM/HwXRfZAZI1kpe+f0OZkcB9RMN49CebjxvQ
4tlRVPHH/+21qKxBGrCEWThvFlT8v+yd2XrcxrlFX+W8APwBqMJ02xOb7ObUpChRN/ho0cI8F8an
P6tA59hSEvvkPjexk0hsdjdQqNr/3munwsxjGtZOomM81HO2f/dUMV16jZn7629Vf45/7Kz15+zC
sfaZy3sm6s3PJ61E1RrH1MvTEMY4HrtgD9DvP6WMry+CbLr+k1Xqpy+TcLGkXj6XpyUD5JxCsSEj
TNRta8Gi+zv6v6U/nZ/fkrA9i1277nL4WeMj/GRh5bLECTIIk98VKG6FBjsLnm/1q99kEAK1XrxK
A3OsBM7OUHz4pP+tNP0vrmDXRK2wTX2raujWjxdMaFt2GLoZpXy+sm9EVloGVYegwmqj4woFBFjs
MwaXLvmsngPMevM6uhHg/yGe/KurF88xG079TaPO//jLZDnpryKruXkHOIort209Isq6/bvT4b96
KU5LMCg4rAlG7j++FGoqyEmvEaeEofjlY4ZKFS5LPeWdf6ca/7jUs3xjK0EVwk+NKP/Ply8Ff9QW
NjWtwRxYFpy+Ldx1ojSvy+gzR6cD++9GKWvhzh+Xl35J3VWJ3YdoMl/wzwftOlsktAEvuDG1uCt9
uv6wbHTTBbMGE/SO/TtmDeh4sZ9C2Yy4pYqJcYRn6K23n7jNcdEizbqCfKBP54Vx/iaMDc4ficaU
/vU97qyP2D/9zjz4mUXoUgf0RThYP0Op8HKmVPsIiRZlkqvTmbRKp9Miq6NcszKLGYc28LyWDFuV
1rNLiNRxH1tgo8WebnJIjBTBsvaGAC7eF1Go94mGOMqVV8qjjV0p3kFKswamxWAPNxb5qrcVArjq
pkhT6n1VCzx8BO2u4/B3Pdr4XJSmuPuRFNQA8gFuZviHD1GSI/Ax1gheOBthFYqDsLGOVufwozsv
bsddEcRuts3bJGS62Sc0fOZlw2vowQ/Z3PmhaaDDcKSlIYwWQkw4XVxxhdQSpCAMayxCBgg692Y1
hnQqKuBStxbHlCyP1TtU9ebVqyl4voF4MF+AyUwPhq3YnC91FiVfrTngK2PE7mYYrcGUvKwjPLKV
7hvpUa729QQzWwHAaKvWT2j0yLcCbPA3+vTs49B4zYVjeMHECgykl0TkbFl/B2czBg5PmJXGawjA
fzA+/TPZTGMrJjldcvD5L7O0sZkJiMhtR5XCSmxUi83ng+fBu3RdtLzYA6jlOtB4zMIFiW5Nbfee
FZHNKEAoIuYdQaOtTyj2pa9n/pQRzvhlVttZoTGUq3lJ9nhyPp6oJU/qQ828mrN1EbfpMZITptqZ
2BvgxtiVkLrxr3o3sd6YrJ0VkYZR4yLV5aWzO+1B3XBiWYHBTdJw1cCewIvkZnyac5rWtEBW/lxu
B93dfbOiFXHQgCrs5ICEa082v4zACl7sW8Vz0a1i7r/KjHANrbprbACChx9WcG4DcM3Rz6OqFKE4
AxZIAavgWibTFLzQ28WP9RVFtpMBv7S2tOdLKY/T+byedWHMo1GQ4l9uFy9foq2VcLgfqsZ5c6HL
U2GzDqI5fLZPkVjs44JG4e1szrxfy2Eon/0lmW/zZsh3TTdVsK8MOLcHKyF4meRkD6N8Zm/T5dgI
xnKp+p3ZQQyjOFLTzlw48RsPSMEdw0HzVMi4giSTBcE2cTrA12DAt3O5zJTLmw5lVHFd32TmTH0z
12RMGVdXPoJQ9Uvc8n0BQLNV332JuML0rb8LVofATK0vVruMlWmLmYcgsUmWf6O0vcDNs7bDSTS7
36bFs3adNieA/m+jA4Mvb9wEfZ3srNXHUPXVXZAO1rgtly7+GmkivVepGmccBgC43OHJmpXXXPnY
PV5riLOHuawX2qvH6gZ6QoTxYJTL1zJvsj2OxQUldeBr9Km+gTczll/TOvXUjq4FZA6z9a70ZrTb
eBPK/q5tC2PfsAfcDGxeDgVxW70wYQOBF3Pps864pt6lvk5ReA+z08+/hfSW7mMjMR5nlNgvSTZQ
/DtzxK1LPCppQ8Day9o3T0nuD8DPu9Au4m0/tNaBCnV+kG/AYwbgz/gvJI+QwRKzdq6HTQI+ThN4
wtngGfOjSn/z9Xhmp+sfyQphe2FUN27kaoYhRx2CncAh42uvDPwGknbaP2NrJ02duU29Hcru0Dv4
sZkLfcs94ohBnmDgCqzp0Bmh2PU5vwcVrNSLrkYdVKz47MpmJK9v8o16ZAnOGMfKB1ORec7J0jEt
Rt1Vb+s00rBTbgnoEhjMKswH6cldTQE2vfMNCiCrYdSaLEjVom1gaGQ2FhnI7i32kmjv95Nj7rME
wh44a+3/K0DTL1uqMKrX0AIgvxJgPcK1R9UFPI99qn+ZYNuyOn3oS6Y11d3VRy8VNj02ZnXFajtx
juo6MO9YqwCZDrXk1u9j/GFykky5Vxh7XXPZErxFewVMX+avdtVE7OfiXnthiExyz8ddXXx1CPTW
3+d6kBq1T9Yu91S3L1M5/kZHC5EbJzOcz1D/yFLHQXfMqxmeTTlFCTEYK41/7Qb1ltaO2DsSEM42
nFk+vuTwD4ynhBJ0cfTt2L8boMdu3TzJ9vE4NsfUcJfD7Jf1J5o9CsxDnhw/Ef0sLiC7v9v58mWy
pXWfKRuQq5vrcXTQ9nvZ1/Y7g/DofUmS8SnqPb457vh03zB2BGQVeSO+P0YPM5OIzrtxHdCou2nM
a8LMLuv4Nuu7aDyqYDJPsqnmW0yD4uIuUwIyssh6a+PyLaQEOKCuY6kC+DFZKr+d2lbeL/TV3DcY
OS5F4jfbtrK6b3Iw8n2Fk+zXKnAHhrz1AqE2tCFydL5IthTIxpuRpClZ8CZnuYD5tEsLX95Q3/Fr
WBvj00hUhQhub962SeR8zUaXQAeplIBnZUlkHKZzdBcAkb1tMTHeGMEYuJt4iLo3OxnrE/FTJtmJ
059Ihxj4HlQHM8BiyTtQw96DhLBsG9kbh+Z0iOnGenazuj4OpUCLTeLwbM798qhis9oEpGJe+1w1
/d7sOpncIG1NDhF8xjYbPyQwcefiAayvgrjvjpxyjXPqLdUn4pR2sDWyvigpJfTM7Nhz8dyNPOG/
W0ND8qQGjzLxIDyVaQd6pMZDDMXa4niBQN1cZZJ0+bZmZ2GQb/OGxwhLryDFFZKI7VjyXrNJEWqY
c+cMTYVlVDC/UZQbD+W4s4sWw11OEvhWeTOl7nPQWP7ezz3JgmiNv1U2iYpDgIYOGzuS11I2pEty
dzl2vZdcUD+bT701dy8+kuQe21+2XTC+bjIM2xtJg6IFpTT1djARPMAB2JPeKazhOaRMUk2hMSQ5
EDrE42HhnEJltNduHfqG723Tmz6Z7UiLY6KAyySiEQffEK0H8KB0Dg2ThHFboR5TEsu1+x1wr/Ya
C/UNZ7X3PrrKTQ4mhK1uCwweCnla5V67CZl9fF/U0iS7FlNof/RU/d2Jp+gB9R5+40IbKQSqCcGz
qspmF08JmXTJBG6b8XS+N3J6EmzTDdUuiNizRxhLMd/FlRfjq5SKoG5v0mogveFLTH8DNTPRkt7D
SfbMTUii5L4M8pxaWnsyKNITfGsf4IbiA+MwfUAd1v36f7XQv9NCObggDfx7LfSF5DUWjrc/B2zp
W9Z/6R8BW+cXG7aSZv3SRAUtktPn71KoL36BKMXQMuAgREeg4ED+Bx5YBxMszr0c6xAkiZP8AaLi
pzHj5Ajl27b9nxXKepYeFv75JIaJAZehx4/kt0BQ+kkK0VzTiieLdfTZ5eYESyt/2yLE0iE0N+dk
FBSehl/n0ncYqPlR/MkEKbNlLl+dEqS/O1GRxwraQRwYOVgh6QTHf4jnqD5hD8ufq1JPHBF8rptQ
wZ4NJ9Sxvnkzgay23EN8wJ/gPJQva3SiLnTPw2Ab7buj8xKVLmeQNLW/lWbDM5zNNj0Utcsf0t7C
F+VWxm/ZxK2eiaqYftNeSi+9SeDC3HFL7duiw9c8pSfmGjXR0CEsn0chI5VuIqOXd71ioEysrTKe
DekAqlzictjX2v3sNS1gH6CycocRbrqz2inftVnsf82z3LdPnRp8PpbKto8Wc8JzWlMJ1bNDIqNm
i2ofEoZ1DnB9gGp12a+yWMpTpE3cjr/IndPK7EubduXesUK5MxDKaXwQ48s6m6UEyoquZUetYFUX
9UMYQFe/ov6d9plpMF5Vlye7HkLhp9hkh5ZR5y3pt+cE94JcQ3G950740pdWG9rZUVMKF67WcY/G
CPu+SQS2EwOh87kFZvHW15IWQ5dio9fVVoC/xnr+cIx/+LdXvz3l6Iw210adD/tDXuvGICVytlht
RU8FDh+GXOxi2L4JliriEc7A5syP4bRThNEweVpFno9OkvVfPwaxYe1y2muoCsdHtcZIHDFn3rnW
llCixuyomGOGL6n0tbVRVx2pQWrbYRwhUawA/Y8oRqmYwlMVyVip9QdoyWuRkE3tPZgTbccc8e8z
O1QB1SExTHqq3zl1sfByzGinbqFxRZ+BVjcXEraercmFN+TpD4U8OgkdpaeemH50p8fIlIwhMc1A
oH+HkGn4OuqOwoFtogPGKN35k5fLne8Rlb0Lh1xnEVRoRteq1na4qKJ9Zy2FSTK2OaS516qQqmGS
macpO96K3VA3bAga8nrIO0zSeaDz7/RDISBwxubOaMeJ/2UdR0u3kNcThwGkAW1HgztqUORT8ybC
3jYf/GRwz+sr4sfmbDlojP+YW1ybzWDz+aY6EjO2GQdWBE0OkHK0GR22rSXfzFkrWGt3n6tNu3QJ
EFVonInQRJI68jFKsd1loomr60QkbbcPiXZT0mAn/PxIwEW7omwL7woYus9SpbPxsv6Wfr700ZFd
AMxqnA/8sk7tsoc2OKTcBW3OMz/POjBLnTviK8iKgYm2GnUBFTN0nb0y9edDxY/Z3SlOUadAq3tz
W/HfgznBigSaDs0VE01ylVVr1YfWzD+G5Wv/lCRtMh+Sps6/LwQa3E3qGrxWadlU2tEJ4BdXVY+L
4ORZxUQMpc4m+OmZGncqsNnSLO54MVedjzj2q+BKExBKe6pk8MkVtENLqrKV32+r2oGN49hGM2w+
NO6ijKgZYy5+x5glPKUBxSENq3a806xfSqhmYFurXKxk34UHDwXjaeAqvkpHvzgswrK35hA5j32i
um8puBIGqjx0XvIgn55818AVYLdc2HY7trwZPoAzaqLBuysy6ARLhWF4q8Y2F9BR8A7TA8K8+Dgx
SzuOjF++NRx44aCWFWUTdGIgctjUsV1HoEmu8ZNpq5f2ILdwI85uD6icFyzG+9Fy5B7gEMh1Q4lx
Q/GIxY68lfU13Qjiqsr9ON62PDEedV3IBYyhW26Idqe0lGSx/YkeLI/9dDv/Jr1C3IStSo7p4Fvv
ueMtL37EiPqA4Tk9N62b/CaaaXzuHWcme1yuUiECYmJ8alOjfYlt2e1Kor0VfmWfRBylHRs2UvnZ
msqR/20qDya2h31J/vg3wnEZd8CYdyfgr16KSoNysymWULyiCnYnhbDVbBm0Wdf90ma3hSYdOuPY
0mU3KcigSbgwiY8a3C3AYKBtxHK/+BApSDU0802pJv8uH42LVWBUgrdqCXaJ/tBZFBKxmj8uUsTX
gxlcqcGdDssgYIw3WX079iVHfKMPH8qhZTWZ2dQmRt1frLL8IqiJiLYq6Jboilosca6z0rQ/hRxk
X8Y4b5/yUT7EztBcUD6jzRh1MCYY/jyVHky3vGekft+QMIWknNd7M4rNL5E9TicZ+s9LZLuf+w4U
bTU5VXuFr6SiKcCqc441mFu48ccj1ZIYRmr7Ac2vAiJRxw4qW2xCZVty8JONMh/RPqv9hOt6j8Zr
bUhEtxMnKxXXeyLlkOwBzo5fw3oq8i3HPic9mEXfF8e5oTppa1jQ1waUyK0/meoZqhvGAOyASDGJ
gAKcyn5TmEZ9PbiCqxqDzNeJx/tpzPv+Ttnm17H1m9u6W2a1oROqdgmGh+oMISDdDZj7n+bAgBpI
ldZjZrnq+yCn9uuM4aN5m5SZD4+J24bRCTotbh7Y/du6ab9QXBk+cmAJ4ftkmKwQaM+DQs+ElLUZ
PJcIfCeM+7ZV7r6zBQrT7BW/5WqkkW1J0n3ozPZjmqjhFUk+3EWUaT7QLuPcTz0i3iYrYyB1puPV
d54RZreIhXa5A2xsPMqscnae7Mc9H5e3GaQ73dRdUX5NeiU5DtWfwACaaHHti+KRuIdK5KB4m6+W
HV2nY9qdjdmRX8YxEhCoMnoxybVZ+9CI41MXyeheQHy77b326Pej4myGnBWbVh8iqdWTPI8xjNCB
4cvWjmm120W13SsefgblT1wqgFnOxehXup3mc8jkbRPlZJFbwqB0ZKlsB40431n1wHVg13IfT6AE
IxHQPxpJwn2lSxfgQdvbJ6xrtXhEnXcfKGBST1WLWLVpy6Hi/cQoXQt8Q08NtxBiHJKg0SfXbMhD
twbCoJjqbVTOziFQRfFElQwMpRQfGFErK9lNNO11+9qcjE2vXAdIYRfHD8UE6ANFeH42Icmc5k6Y
n2EWs0C5UXXLCjQck6lLup0qgkehzOGqLnskQfJC9UkUS3OJnSIf0EW7EUm0hGAQjxXgCYB6j0ni
mrs2dK9BoPjnKovmT2aXhy6gCXh8ffwlZcaxdRzLDzfRNESfhjpoNl43UbLQdOLGBed4nMzI3sgg
9g9u7/I9qDYdkdcLM2C+5fVue5iz2OFOKBTA6MmBeUrspTqhcpDlxp9zVY/Sf6kD3vhQT+1TmFbe
oZuaMCWOZ41HP+2SXQMjFR2CPMfUWpc4dEl/gXOH9T5H3amSsxQcYuf+NLWyOoy2PYkDf2e69Yop
ppqL9eY9bXr3O5DYcZ9krrMc40Dl38BdNkftq9vnemtVF127yQe4ZoskvbfNi9TdJ0ZT71NSdih1
fn87MujfhXOuNAxk2GWERE5ZWgx3S+fX4hPPt+yWOJ6gyAQie/GQKshBXeZUl76YIveSB4Ygck0Y
egNYgm0BRW2/ZpZtRoeAXjJuIJO9YIaF8j7iIQv1ZzqXGXB7alshbKaYjB87tgG3NvBuVl5Eoi9e
MZTVbsHItQll8BpB3b8s4ZgikEfxAaftfHbAvN01Zdy0mwAUFtUmTn8jqlydJqsBvlIm04PlqO45
HoubZmxOtb9Muyawm/uiq7pvLqvlFbH+9sYanJD+VP+Fjdp48Lp2N3itfEyHOcdtNdC8eEinIspv
8H9jnEqCZZk3I57JdFuh1aSbwnaXSy/M+tcpKyg0YsnL6Q8sMWuRceUDEeFyzvrWKL7Nw9Q9GMG8
3Bvx0ib7qEbv+tVX9XPdz2UGjDHpZWhfgRMTlOVOiOux8C6VlRMizqf4hMjkhURnzTc1BvXt5LCR
S3yuhetsTEK+53TO9j4+Qe8S2BLOS1Lwb+0Izb4MH1ChsTDCCWHwt3Xq8fMSywrcTOtH3kNk180D
T79rVfAEHY9/Osk/fByB/71pB5CDKRxfBEQ/ycJJ6f40Lo+CsZ/tiH0t2g1FXYKTqJPE9vMye/RV
QpT8GyeN8+OcWr+gFNi+sSV5pmSr8NOcGnryjM29qwh1tJSwxmzdiVU6b5mhMMHZVf+NXgYp76LB
77Hotq5AVe1gzRW3qZOSBl7zbC6s5/aeZj7rrkDrrW9abBAvAxgmeDkVG0AJspFtGw7fdzMyRcCB
XqrlyUakbffNRIlq0vf1q6qpfKycYVRPHdyL7rAoywJtXDJql18XzhPZNvQnDmwRJkX2+hFnkUzH
tZFFKQxGlXrnkim/Y6ekhyWI2NGrpuPPu6AXX81CThOEJWD5eu00OWABBH2kfZLAbYCxkUmYLo6c
+YPtvaxqDKktrtRp3xF6e13PwmtZ2F9/6Vrt+LMawugeixlKDUEp0mU/p5Yydsih25nV0Zl11NpJ
UtSL3qJ762/cGPrq+acXou2DbQAjGeIS/P9/Mi/5LSe4huq541olijjBrEutHkzuPbITie6bjOjH
AVmqA+1//Tb/+dV9RmK4X8gYkF75J8sA1AHPnKcKGFdtP7vj6O8SGsXZPzIUqSaDV3WVxyHgo4Xx
r1/c+tFKpS90+CTaxodFQoCL++m9j6ljhFXYVsePOfQwRjiXvayxn9GoOTZDZ+fND7rAV0UMtzdm
W/Yc/MrIy/WE13pef6H/ypt/I29aGNX4bv69vHl6K7u37s/i5u9/5XdxM5C/YL8jMWxyu/CQsJAp
fxc3qZ/5BQ4OSvaaVcP39H/ipnaP/SFmBlwNcP0I1WDmk9Z/4uu05E/uG30tEzWBg4PiSkjiZ1sJ
EqOfp9HkngobbMgWUqGFudyCOcugrjNqxfYJaCejOLqaq/AOddJytq2DjTDYLYpo01POyNAogNu7
HEmARLChCY9+2Fvuthf4FxAGKaa6y2KeGN6BdZaCkTvFARRkx4xtXW4l1SgqOiDSFe55kE33LYvG
RyUTDxQvQ5otxgTvQLF2ACiviXa1vcxPhr9QBraoOKFvK7CQOzdk3VJkDaulaLCcrNxh62GCLPXo
NWMc2Ph985ByFHhqcXG9wk4RnKO7prc09DCtTy6tV+Eehv0XoGey4iVIiOwn4vzJFdsus9yImSOy
qBL/nqpq97XxvHFnBNX4NRlk+rA4yjtU/exskzZu1SYd7EltKhEb9GFVRn2VLUV+nTLu/ep2TvPF
7oQNLq5Kgm9V4H/LJ20UYPrIYb6Yr/mP8HboXXGfOIl5RKe19ioVmuFnFvwZETSPfVrG4xaJydyp
MYKqALI5ILnRV2wKZUh9HGrCcCyNpXjorb57ATkDgbWdxys6EObHoLNnpnQpW6w54VyPl9xIjhRE
J+9cD85jmg0DiQZYf/dxQSXO5LhUaleTdR6ppH+OIYJcLX5fPVQL0ONhimL2Gr6yb6Uz2J8NLKBy
4za2uK8kdUhBnVcgaD0P6qS1nCAMAp9lN9TvLbvs9zTMw+cxwukgqKg7glGaKn36Xb4ac1FDSMiB
wyXNci1je/lmFrZ3HbMgPi3mHN71RlOdKyPqiyu5GDNnwMWFTnSYBgRcmu3/8U/I6XKIbw3HrmsI
/CZw2wYVL5Ble8MUHaLQTRF2Y17tmDA3aXCwW+PiG5AaYZahbIzL3iTZYX7774r6/4GMEXjzvb9a
Ua+r8Ydh0e9/4R/rqfmLhRmSHQF7QLaHv6+lgfsLGwUX1zyuDHzkf/bMC8pMMCQTQyUWzN9jQ/MP
uJgJpdUL8NBqt/LqtP8PUKxYM3/csbC2CgfHPKH/wKS7ROhB0p92LHOh1FB6iX9jNsV0MtKu3o2Z
nV0m4WTvRTks19xE3DZe7sANz1aE+AoTT1244qA+jAdYy9DGQUwPD1Ko8CVb6Jg4Ncxvv8UqSaPr
aiWHh2XPXLNZMeZ0M+0BG3svs6PGx76tBQfPGQbRDfzt/H0YAKIPTe+/xFOVAmpfiemKMdy8I+dF
pzM9ArFGqw8asp7Gouk37speByzrvvNMyn8rIbNHmJzu0mAaPitGPhfg8hDcewrqvyuNdY+M4Taj
nhsqdpmkr0iAzRulhMPnCT/Z1kYr+G4IASM+iJymYZDgPdTuEBS7aRbdQ+pEE46t1sKj1Mr5u1cY
xmNVpvQ9ekMR3Q2GTbcjix3JUsjvTBUqIc92nGbpFhcpeim4yfhtqaPymLtht3cwR79aHDynrfCh
ZTLMFng5Cjd/ApcS3/dOD0seutkxobD2CgKVf8PBY7gyq6kWO+Yp7lPB6ITlroyRjOY5pk6X0wGZ
oRhjcLQDFRS8z5aJZjL7rWfSCTf0JxfRZWuHWQPOMUv34MzcZWPD5tnmzRScWqqa1habcmMGtX/H
Di5IDuHg9ZfBK3TUIa6OmWF2v9JOTQNYkBQsoXJx66cmH9UNjlqY9XqyXa1DbkPPu6119O3rKXiy
DsQjVJcvuZ6Su+vA3FqH55rQBJxTz9SJDDNejwom7bmeuZexhnCvg3jAkQ3jDD2ep19X3cCeZWjv
6vk9Z9rvHJgZ6ZvreN/Qk/4xyhitCcBSIz6ORX0DrOsaxzD085ewh3A5iLLZLwEETnCP7vBGxs5/
cMcWDLm2GSA14DhItfnAqgJ8CFNijfeL6qL0pTGpkB848vhJldNeQxnJlUfI7UJZFcqTHRAJf+fb
tdlTxEWb8NlOsoyN7mwu7Vwld6brFeFd1DXBDvYA6S2JeDg6I4ISI6xPkc9rhLpVLF+eZMeYaiyZ
rGw5xw3lMUS1PcBmKPB6pO52QMa+oSwhO3RFVnB7I0XPxPbqKBs3HvgiRAJZ7TsTP0+jrPCQxlh9
0NrsfTIF/aZFOwQSZJ1syK63lWl5m6mSF5pzjwi6znmpZbidzZYWCbOcjxTg8Ln301QXeqMf7kq/
5QqUZWPCLsOYudPV61sKJYJDki6KWH9b7BNqhpgaBOO5F0uyG5siu2ocKjY20NYabLZNf2OnfXGZ
rVKWm6RynSs3LdXFCLrHJebGzKr0++KLT5bBMpD7GUn9Su5SF8xvlaTds9HbOZI87DQCcfEmmRzr
iVEtq5ZfUPwS0K+wMV1qTcIMGy/6iw/kTSp8ftmDkOUL3tZ8Gy3c2AYGrFRFF9ct431RWek2bErw
94mJoXbqcv/YLi6EuszVn3Y1PmOUxrJMf8u1V8llb+fucEWU2b64pB13LE/Zfpatcw2uAfyYE1BP
FjEivnWCzOTcnk7nuaD+R+RSIkc56S7OqEiZ6ji+8XrlPbON70/16OaUFKL5B4i3rB2bxAmNb+Yy
4eWECrLcmxnjl6SM2P8NrI1ZVPtHtkPy2LOxOo+WEUz7qIumQ2gvPT3xlPCN0N22UZI1VLYzYfUA
NoObt99MN5g3PainwxQWy8YJGgXImj7DDWHV+HHM42wfLlTobN0o59O2RcqNCgU3+JYwfOEzFwPb
GUJ+0zYOjfKc0Nhyj/42vg8mPOOhzAg0oufvTb8udyjL/aHt/OJLU/l4EDg7wuzm6/+S+s7Bdnrj
zsmm8t5iKkKmMDKf2WHn37tZqlfPiuST10zlY9PE0X5mbn/Ia9nfDovyqX4D9cv40cAL6ts5i26c
9E+JFNWND9fiTXRc0kI045nOkPLWhxVwnAzHuu8wiG9xLfbcVeP8FFkFfLTCsJI7NQTqbAbhcO6c
PDyasZNuB06/u0r6LJl5dI9ROz3S0J48YO/y/E02+B59JiLaiVThmA5VvNyYeR0fCtTPu8TOKRAv
6UPZFLXTfWUDjHN0wSF1toesO3Y29kCKTKZfC9XjshL18iwG8uJ1mOJrgrDHyBxf86eGfPZ5oQTg
TEnDEFHyZ9L76DTxxXF768mOBvuw4Mnfcaiik4je9fhz3dTdg1iIrsZdFUYbFqbmyBN9eouzJn8W
sQRu3rs05I2QF/FuS8bqXJU3eIAfVT936X3UCkupL2bj6jau2R2tzPwyG/TuHKvJa5PPSGZhqbYK
chRPosz00/ul0nvsUvTFnvNZQ2XlMBVaw1/efUZme0CFJYchEGMbTeLEptCOSOno1FejWTyP09Rc
JRkxbi7S8JqvMt9hQcgfRT0zvyg9+NBGvWvc9necxH8Vh79RHDjlazXo3ysOBLhV/D/bt7ai4e+H
nfLvf/UPWxXfN7E3yB8woNYt8e+7ZV/+Ikh1SoBfUu+I/2yrctErdLyUTbH48E79Y7csxC/8UUC9
NnIYcUL0iv9gt0xU7cfdsqTw3RYCZ5eLwmdCHvtxt4xnvynanDuYcSpilkWHOOHzLsL+bw8ta6ga
anyf2LxiGIf2jDcSkngAy3WB/Ly1Rx4yB8jrRbavnCpqjkZeWWO7wXZZmIxayFlQNuqfZ20KonXH
uqucXF5jDkDinXWQJa+xdXAyxSs1pjnj+iynN6BgK3jGA1q9lkxLXmtzQfVl4cGcMZaWf6b1XL6V
q3ocFEa5rUp4A5u+sv36yqabt913mRaKP7AAWZrMD3ajyGtAZOK4W2sPhur86bJ6corEmi6tztaE
mSZACCrxCOszsK1u8P9X/g2cDfIoBDyfKdhC6lvZv1a5ci4xfj3MuaZIZH3A2/hIjth2BM0E2f6Z
AgqSGhodUFVGfxRDLD6tMatSoBwzqsM+4haYtj/wxbWHreWDJQpQFTnaC9KOoi16V97TVttTPviY
HWktEWrj+CRa/hiCI+iSynHe5oi/xxONX8BZU0VjTqjLFPBy05C6YhQiVzupgol3LTWFxc/QwvPU
5L0HuYNTph9NwVg0KYCEejS80q919sEcbNoxmW7TMBmuRQUkAoYwf+eDrfZhfy8AhLo7rms+4Y8v
FFWa6BJLV/Bi9/obHmZCxXylXfeFnTLE0rEOCfJNIB+KHaPFLHk0Cpu3UM0pP6WmixbHTMfegsbC
Hr17hIdIgTuOiHAzQmd1tp4BJfiqASIxHOusiM3PrdtBDciLBWL/gHGWGKqWaIcyeJnz8aKWziFL
QfYGQxu5oAXcOR1+7B43q+++tgp0Xrp2X6kT01dtwYWeTRKbMD3B/CSySPynxwM/4TfBwaJMwjDx
Sh5mtMvVYLfMwzaBUPhRVtywLy0UZGiUmlYYkXyLDJskTzjoxlmwE+odEybLvKnZx/HY6AwOPvQB
pCfK5O++oCytSzwZaYADKuP4USAUaQ8QYg6A6JrT99FLsU0b6GBYdTAVTIeE3qGFDAwRRgGInoDH
WHDFhGhT7xM1xBF1EtpoNOjrZAYu8trrr8gXRDwLhymLb2EF2KrGTK4gJUJNlQDD5mGgxUta9Ssj
u/BlvYQTA9LurNOqlb7ZU32Rhu4wXTBD8ZGsGJ8VhFQsNgGtGCDEYbVICjvgg1QAFkgOseNtd71n
Mv4tXX0F6FuCHofkiiZfPrw5xnLYmCwciZU0H+CgxqkZPzFchoFB7ecLzWODsamZt1N70UQFmTfy
FRsXoXG/2Lhq8thh/wv9l7djJvL6A9rcIGtxP5gmF5ghcJt3GcL/PmS2/zzYine9BjlQlAVgzyrA
LZIH56XRowCVzFwSzIAYMVEV1/rb3uti8ZCuQBmj7WbWUw65O7ZD3hHIhgnjKGVeBxJ9J8bYaDmM
6GCvmFompks39/EedZU7zG7pBNksghWrsKsxvszEY25XE1sy4w4TnCovWcDyTPoJT2Vh5fyc1WKX
sSPbpaqyn00ztJ6VU/d8gsy1LvUEPJbS86x5zfBpHAOri67Yr9nPK17XzbQJ0I/Tdvlf9s5kO27k
zMKv0i8AHwSmAJadyJlzkqIobXAoUYV5HgKBp+8PlOSuktuurn1tyvZxJZnMBAIR97/3u489sALn
OI8skTZF09dzvgbPjGANJVKNKp4ic2GIF9eSNIzNhJaIeZQRyTU5vI/OmuubFHinIl2JWyl8v50A
yGYzm3O4wFF8+Vq7Hga4CYcSkHCFjRGQKVRlVyu9pRYKT11p1lwvomdI+E7hVMGEU+59vpaurOWy
FLyfjIrwaDcF65UjBXmUs5N1/Hgrjvo3HGWQBROXq3t1SqI4E8hJXZFdOc3YHUcGTu3+/Zp3ODCR
3xv4m0OLuJTNt+mRKk+J8GB2kPyd71a+CW/l8DC1bNr3HNZZ396ThZSGrNdjsPoQm3YNiyDQRD+W
NBSJlIpGqXgYuZHfjaeMXm1yzpOjul0jDHHvoMvsioJeXAo6+HiZUu/f77hy8p1nhSlLhHPrdsn+
fWUFF8rokX7F9lmkdlU9qxgS70f3nSCOKM1n8Q50cFYzaVCoYJeNbfkgktHCely90VtGgKehI3bj
t+b6cI5iVuCgWODlLS4LWcH+YW1bBGCwmZOkEsmdpRN9ZPmxS0V17sgWgllgRUeGR+bpqqx6nFqW
jGa8L30aFA9LVnzLzJTKHDJbBtVlJWPcaqCw5OxUaw45H2fWWu7JbpuwxNTgwSxOHHbbeW91VT7X
sejOQTSPptpoH4BxyPjjCVbHqQ7WB1G/erk5kzVXPGP8e1FJM+LexfXdtXSKtEIMt+7qCe9hElC+
hk88lS2Wcdzfn1tEAoMY1HW/+sq7QYamzLgHNuP3uf3ACL9PxuZKZkFXRvdg6OswCIaPFQcnbKt4
lRE67xvyqBnmgOjdJqC9ojF4TtSlF52EqEtWVWYNtuNRkGKbI42iaBVby7OWKpQ9lStI904WNrVF
T6SggRJBp/FDw8lx+FTWxIE4XfbmOKsz0aw8Dw2pNAnYqkn0Xnu6kMeA3U0Xxv3I2duSSXDFxGi5
8+dBnvss4DGXzi1+IOZMm1KJD5w46hvD9Kq7dMn9s7Qif1sIiOxe4tc75JkGr3gzAyfM5XjVzZN5
IylAsDe94c6vhVNnH7CIfQDn0xbXuJSdB9rZK2yUvcKCu3TB3scSyAG2C74kPrnXXpEBXbjIdq1L
y51PW8xe07B4NCeMMnoeyl3pN/Q3O06Wb0aAUzd+l2T6hs/LewMsVO2XkeSwLlKTlgL1IQiyhu5Z
2R1kpD5j3l8n4vJL3M4aY5OutqJorb2dY460Brd76LELsv2pvJ07l/PXbATiT+8gJru+v/HTZHko
F+ZJtRzLPbFC5xAFEy7vIHV2cds/tcGIIbPz2Bnt+rKtb8AxsUTBOKMOAmtgzL7hPJadOFtkBo5u
UPenPBid69pezJAPrcLj0NLOQqaBOsnW3xkBpPCMFYu5VJnfO20GBdw/G0su7ngIaLZ8U7WHyOWd
is7WDzE9zXZlV0fL6LuDvz4hKI4lyRUH49HN+cIg6hqf+mhGVgNVcLNkq+W2tLaEUc1LTrnVdY01
6QO5YANBpqHt1vAlr8N/430ZpiJgX2JZy3mYq/aA3a9+ydi+r+b0koFXVlr5k9VF/lEq20Dha03Y
W0Juc9/Zj9LVe8D05UnhXXg18vJlNtaeIiGLtQmBdKyB1bzGWMh4h97E8WBGdDW7fo5NtUjj7eKi
BkdxMpymyn1rktjZWQMhWdGYxbpaiZPOOvuVImBk0qju5xentnbsrjt2gqlZbXVu5ruhdbynqGVF
YeVfZbkayZpKM3k0+9k+lFTJbpnEab60QqjrZDSk2DQ2beYjC4nf8dkNrnmhOqIQu9gtOuphZUtf
0CWNxDxuREa77lEu/RS/sfjHewyL7RaGZbMl8VXh4ksiMPA1YPXD4CUGC1OXekc/H9WzkfeWz2Mv
srxNCgBu2zUDJ5Ck3eHArG/SnvsitQf13Hh+cVo8nSDJ63y/kOmiIMnkf2Yy3XtWYX5Q8exziQNp
c4xzStgRsYGkHfNNsDvxNcr/LZbV/qORBOMVdcM3Xo7blIdX9Egxq/kSqN7rNmBoo+FMi7tOP/Zo
eeapzCneOhutWCzqF22mcoy1x1btMmGwc4o5uEV30UDvSEgzLccQN639T1FL/vkYZZlqEF6VRjza
uKJb7IPEzL+4ITwTw2SAYJgKOc41R/uTn5Q8dQHpa4/YsG/He4qq3PKqRYht93nNlmtrvifTJ3KE
3c4d2YOSm2S3VamejYgHIYy5Io54fTbFMuMZVuKJvShdDq1iWx4Y7M9+d+L/P4xX/2JOETTcgRDl
AM3A61/ANiPJgLRBPDpGTAG6bVlTePdxcZYRoo5eSK44ZcBupK5cGNAbhY3sT5xYaybrj+ac1ZPD
aE6sZA3exS+ZKJV4ol6sIT66c+Bj5q76mLxNICLrVhg9+uBA8faBeEOCCbiJlmrXeD1KfDWIJ98c
xa1T49/+6x8LETFArmzbCUPLX+xhqFwRXV9OvI6/2aTPPP13c0rVAzsy4PAU1rHzGUuwgltjiv/M
MfQrCnj9MPj1dBiBzTP5cH4BtlRa5iNDPj4TDdX5mIlWNzxxWr/M+EIS7RrsopVvP+UyMk5i3X5/
7w7CAdFYd45H9SwsR3hvyXFYT9BNG1fZb++FHMwlWGj/81X0f3yJ6yjVXR1GpinFr5/XFMQp8Ui/
OFbRREsi/dtEOWF0MKTrUM8hOJIQoMejb19LJ9cXphrzBfEXRAq2q0tZteGfvKNV8/mD5wtbimk7
NgY5aQsew3/UhAy3NZaRfQOuKziIG88A6TggST33SDw99W/r8RfvbP/mYJw6NRPni0oRST8I8rdp
2PfNegbjk/3Pb+x9dPvrG/OclXTuk1R2fyVpyclsurJrk2PjxexQYRHUtIkHJBnkzK4IefuxSQrf
Oemabet2poYgP0+ONV1GZwp6jPvAPExTc1p23vfFYuAY+25HjB063ffpCp0pImpmSGWh9VSByZ1t
lBFqSS67ebxh1jS8fT+UpiXFL+M7OqTSzYzbeA2XUEM536/7uNd0ZR2CdaDAbYMdnhPQf/44LCb2
v35PEsgVY3WMn17wqwkwEQZeuEkaBztxWQOtmiHp2R/Xo0418+5Z+INrbfmT8VhZyxpLLBPelk7H
5XEOPD6t2F75z+6CaZVoHv+VD4t/EgSDCvIuD9nWamxTXYZKMyr052ON1F2GqWyoeIqndsXRrf0v
sCwRb7xcT1whHAje3v/Yv5XoP1GiWeHXSrB/r0Sfqrf09Y8S9I/X/JCg0ZlXd4UNDQ1PxO/9Gr4P
yBD0nkc0a4UfWojDP4K9NL5JuuNYkCR05FWe/qdfw5b/wHQFss8DNQ1mTvp/RYF2nF+vYnRu1g5a
59zVXvovuK/R6pN0Qco7RcjIW5vgzKubRQxnxtS0GPYtk4U+0GvQJqMxwaiNLXHtJV15s3iRM4dC
VIznzHR6k6Mo75Zorj4HZqYJjwUAhza8CntDHdEAXS3V59JFGzNxHN51KeF53GKdfUNLor+EXMBx
ueuDwjuknv8ou7y4cM9Pd+b0WtYdjdN9khNNMbtP1JKtUNipqOht4mz02hdw5jac/jWqCEJrtJ2D
yp43iH9xzmO3zb8kdGDHG7sr1wgae+ddben0hAA/o8QVwXgT6zmyaebGWEvwFp7Wrqh9aYcdrZww
cPzMPrTgWRJO31FybWdy8ne2lqnc0Fnl2SFzv/pr0zdUlAzmckv+iU25TSwsDnr11cf6/8kZUhAB
nHv1Vary9kE3GdVaCWO6NMMUV3KQncayCT32heGcgmhY3Lm+J+VaB9Ca5tWxVip5KOY0v/Xtcn6g
RHPZr3Mo3dN0I1kiNsQIoK+M3cZzNODuVN6LtufEl9nlVybKAnmrxHzgiuYUDdnwaGtFt2xPcsFR
2j5GC7hjSmrpRnUHUp2ZXsYrf1aMvpZetOeJVGu+MWOXYEjqtvLax5TG/MzQxbNdNuPj6OQd1asC
0scI3eEllXn0MhjNfGqU2+6qKjCu1WJllCEB4agX7aww6uUaru/4sch104ZuUHaY7br2KvH96beg
Cxai2How8m1PbcLd5FTFrmmDKuPJF7TVhmDadFMYpE42VO/lry3wL+bPCDSHOC2BlluZ6j9nWVEU
oYratqG4z47vKz+oxJFnYHohpWl/tKhCfAgWl9+GgbR7FI2V7cc2ca4ETXHmJgFXdDTsIe43um62
1jC1R6XFdImTkvE0GvUno6LFFK9i8E11SnZ7z6QIBaQLxOkdknJwWbGbKoTcVRsvWWx79wlZ1nwz
+YyucQ4s+VcHKkuwGRMr3xEwLLeBO4iwLUX1xPeYf1CiT+7lnPU3vdDJWXaIEjtRq5awbEVI3NNx
ueVyrZ98uzWZmAKh3xpERa5FHTs3aFxjvWMM0dxmlaxTWmpL7vIXJL/MyTZFDJOVj2e2fLM5B1Nq
8h81Xp8BkG4w6cy79AB+zeK6Mt/pulZvDJQ8K9yy0bQALoKbYutz4ibZsVXevfCzfNs4cgltO6WV
z+mCx7ng7tn181h8iiKm/6Ig8byVoxP0Yd5YNWnT3n0c8Sc1WDQF41yKv8KkSs1bhzTT9eB6yYFT
urtB4i8gLfG8ZEhOQoSeQIy6tr5E/WxKWqem4sMcKbskbDqY2b1Me/TTrdMso/noLL1i/LaRXuXe
WqI1jmrsnh2yRw9G7tOeS6xLnexuOoMK9W7qpukwEuTWtpiL5dCMpX7AQ2CdRqhrm9p3Yxw1ffGg
Oru7APCYQ4fJ1z6yg2InG75Im8QaPkukQBp1S/S2sUShM4f0esrOjUr5SbbRAhqJ2l2QWp+8KHEx
ShnnLLM2ZGXNDTy3nh9jKLTH3nlOHNs5RX1XczQv570M/P4uNZ1PIK7irVrgzgCLNm7whkVHGKAz
TAXzYyUGjHYcTXDfQWGDibPwGUaDeZWlkN9DhpAI433yYbYxshGwffYlhhokoa8UUBacJqwLm7hg
Gw3Fc2x3d57KsvuhrV4cWEwbS1/JVJt7xOLHKSUqWM5yCJWpy42p8onScEpt8fRgGJGJyEONZrgZ
p76VYBW8GzoM+3NnE5vNonivA386WPbkbEWvc/rfSDcxlMmTcxdLJ+XPa5ZPyYxsFADi2mMHQHGD
CurxbV+bcQfyyRirizm39WHF4Rw4GnI16Xq51V2UoVjWzPtBgTcPrdbBhd64nBbrdCgecmNWdzjZ
3qDjkopMY3G1lEG7o/nNL8PGnQE5TFVrlEzvdPwkAYxtXeFCzppdawfgheYyL9a3xQzRS0+i+7Dk
MaFU1+lvrSB9cDsDIpyN8NJNU39bdnkZdmVRPk5FFD3gYoBsM9JC79am3tp8TUFkqm1u2clrMUev
SW+2DxYS9r01B/MVSRj74qVB9TgqJoyD7Z17WVbhDHsVfpv50e2TduMa/CPJ5iiEo1ZvrVx+VfPU
Y/UNaJYcZ7239RLsR3rgfuOoWt0uatePy3itIIqxKR9755Y1BqrQkEoA9mRNLy7RlG0Lh/+KJLsd
glYCPzT3yVenIMW/QXzrQw6FFy7C4jaozQKfY+TirvTkLmWMvRXCvJdO72xheHWncrHt+4LE1dYY
dXPnKvHZnTpv1wojf+REj2A/SOsjnd/tvqciQHBlJIhb7As8MsCy2mNpwf7uglYUQOGujIlKL7dX
+lj56XzyBh6RUD29E1A7T2z/3if/vxzNHJ7Zo/77ffLhWw0D5w9WDaKS62t+7pNNnBU4KhxpWuyg
3/0YP60a7j9WKDYsJgmFW76TcX8ScNgz/wyJYGRGEGIjC0xcYLD6K/ti6th+Pd1J9sRr7TIcbgea
8+rc+J2PObDqyofDWBxtP/6kcmIbQ5/XO2jaL5XhPXaTcazMsX3xS/GiFfnJUZLTmKczMXt/txit
dbIVgYa+CBZ6HZV7Csa8OHTabLaURVThMAXdbzqavG2dSFq/ffIb+JiazxQ6mRfD0tYBr+e4tQu1
hI2f8iAxqhkPkrxkU+rfK6yNuT/gEFBURwwTTRY2G4xdb1gWpiunO5tDF7ZTead7i5TzgP+Q+N8J
eMTy4CKobGupZCi0Gp/gW+WYxubolKQIdY4hHnh6uAd2KR89p2RIqVRxIAWc3AzURVxlWF1D06zS
e+H16IGG1zJXkTsnLZ5ZRZgZzGAxW889lnJ6BW3Bwdye1Bacw/wlrYKYqg9n2djBUm/Qvr0D96e5
6xwAiQr2baicAuSmbb8NGQlhZ2Q/TxgYRI4cXy0ayUJjmM6M4IEmpkzpswUdYRkqNgGSfXIiq0vZ
9vuh0FjQjLto3QwSlZiPjR3Q+ChrcQkaq3gZJrf56E7ZvgzUwyKG8pJjDLpOCyaCbPgl0x3g2Tcd
KE214yBvhi1YiJdxqdOHHLfayWbvwxpe4Zhp4ql7bG0jerTwm1whFS0cDEoX4MngtddR0qS32JnU
SxSg3JC1C54h2+YV/K+R8FENDiPBCb7rFbQMeqD8B6lUviGgjABQgEQ9DjZOHMlgxcMUNxXPFb3E
V6y+wcEkMn/rVNB/cO4VoE5ilJpr2UKRb1Ib1EAaWJDzkhFra2811bnroygD5mFW51VsIgviVxIL
ZZGDsmUEgml4AOerkT/3FkyLz9IC/7KdoxgSkYVdIwN18ghDstzNZVo/UgkL/dBbW3RW3Ymmpexz
06xDz0BAiKU7ZIFAmRnM31eXhnbp6BiHPKZ1haDejqAS3x9bsSOSO+N/N530tluZQy1z12fNduJL
N6J1YZ4fMyZrA59qV/PvJNPq6gFcM80aFSTA7fXEQLQ6zwM/Ulr4KLZmRXcR5RXFsztGOj+6sKSz
TatjfZFgXdNNWZsM7z2ah1DYoPPamu+h8Qt+oBggpZE5T6udnkq9ZTZGZQv3H0dUQqKbeQbDGs30
/2FFYTvUiCq91a3TvxHZmQ5itJtvQG/m+2ism7v3d5ZFWeNzzBP8eFpM5UMMKhg2aud6oR0l/sN3
bC5p3t+KMnHOlVuNTz28x7D2aCAlZcUfPtilvujRHT7IueRfLKLMOrlAufotfnS9M4N+AvniZJ/f
r7TMHfhtSxxMjE205V6lMxNomF/1nQL1B20AKwNCVFs844CxPqrKSOvdUDryoXMxNdSrdQV+VQ2z
dLCY5I90nFPnw6o3OtXZAHYC5yVSzR6u0fA2yCS9rczau0NI1FegXKxLRP3QRbFd2iVckVhOAzf6
HFhdu1FumUB/RTg4G5hXHzpJYnxfxInxWC/tdFi8rH5s4zYAAoPz4P3bKlVZP6Z0IvgYRFa/p4Cz
BQKau1dLx73mxOtEG2Y3ybT1Yn78qHRM5mTmqmeCRLTc/+STscBZUKOYZsttXyW3U6vvR6N/mlqI
JJNbf65Sf0MEWoeBf2MN4x0jk/tkdSYXQ3Iss+43VwVXAel80LMATix5mXt7j8OMgdPyHHc9yGBq
Y649MBCbJnJ3MF03VqMhklhVfRl4jo34mevxIFLhXZwm+9ALahC8iTU8F3689WRjh0LSopKW+hYP
/VbN2baPwM9WMroXgzHfiZlTql/HOkMj4GBE8c9KMZqcncaLRQcBKiHnoCYcmPAh+3firSISMrXW
txYmxlVLmvAqY3Cyq6xSnGzL/dqJge2S+wAVjuPVNNp3FsXLn4zYeukN/6seOVIvVV/uiwnKYKnB
oRmlrbe0PVFwbHEkDRsKiB5H23HCKcmWt3Ji9AQ3beMu0GybYX6sspEDpswPGJWZProLX3DqEV5r
QYZkSufXwBU+eBrrlQxalBpdnkzfso+0FOVb0x8bmHMgVMxgPDfxssYU6k8tMfXNDED3mhmkPHdc
+AfGWuaWLMwnU5RkleGjwJL8jYHtpUl9+Y2JZHp06Ln7LD2j3lKJ9TSIPnvV2rCBoCCopnbrh+YI
zCLqGck5QeS0mwlcAhr3RNY4W2wBsM10woVNdRA9tmX/Boop2pk0WN5SOaaanU1ScQirwSKRUi3A
UlHWABML75Z8Xf7AZdXtSKQIDNIwLpUFvCcsGXQf8ypvtqRFYUAJq/nWI/XultI66bLGIt80r1Rl
WtvW74MtIPMX9KsJnBRPe5gQ7sHwxq80k32Ct3AwdRshHzAY5NwB8txWeVg7rnHTOe6HSFdm6HEb
bjJ8/S8Qskjx9/Z2EKZ/rfyRdvsg998c6U4X6abiQ67bdQ8BwT3smduc1RApFyofcX8YodkHnNt0
c/VO+Y1+6+zb0HXFGeMGKIy4j7b1ZEx7nulqn/e8Ni7tHUcz81YCFnlASJ23cdKys7Jhiaqm82+b
qVGfK1MXn5UlMEcOuD9cdlgYAdIFExQB1U05pKNEJ2Bsg5PUDzbenMXX0zzk4oyzXQAPgr7F8Quh
zUefN7klYvCAs3HnCfxiuW3NLV9ibYZRFxMdyLPxWkLh44qp0ERBaDcrGkHxGJxhR9eUbpwdt8Tk
0rrljhRN9EyT03BRQNqy3dKT5dgMQWXcDrHvntgp5IBf65YwTAEQVbk1HJtu/q0qLetOlPHwQSGL
HptEth+9duVPsRZusawloZKodIbTpLhillOOZfaqnCbjbNYsYI2w2mMduX3YdEMWZkB+AeWDWGUa
3B60U3yRREk2fRepu9wzANlGVbeH+twdWgsAyqjyKGTPcEM6bu8YxgEOF2Etf/mUdR1CF1SVIpxV
24WLyAXd5X2xLx1zCAHoOIelXm7mNNGHbp3cWCMqqlv00/2Ss8fLIRzz5Jr8O4IAxWOb9Yphdm58
sofgVlRN/w1kKxsQAgL7gMHSfixQJuDHM3/DbbsdO47PhF4sFDLMAIzA7irJ9L8JRr3pTeU+4xY+
zGqOtz3AXLrI5C0KhdgMvp8ddCUO9GbCqBbUpU11/A1PysEeeORNLXGqKc1GokbzfE4n0Ydj1kcn
1UbXadxeUDPgJUV+dtJEFq6izAdFs82MJBc7z14uQc7qKq7kaHjptMOlUwjCzsTJ4gfby9ott3Cv
4g1/MFyzTWAYoO3juIXuD/k81u/9a3o+zex/l2uXrUoeZnGZu1SJZ1hJfLTHjTvmc8YhehrHelt6
KcffHki0/prkvpqIGYPxthDfyo9z6TwYZjAhswdjGIN5eozksuyEXvrbOHPrfTa5zs3gLi/tYqe7
pfEuaVAbIbGp4QJ6EVUrcLO7VjbuF6jvOsysavkiejHcqFIa+1RM37pYWzvlWtONT0R6Kwmcnp2Z
08+GyM19QCv7tZJee4nZquysaLS32pCfoYRFm7Ycs1dIyjpMjc4BHRzRz2UgAMeZacIe72HnTymJ
qQYXWxPR/DqThT8wQXkKDErrXRpJFpuNNnUPb9LCAOFgnb8FvxMWtQPzxOoRpNLgrOPFq/BIvCvA
uhu+mI7C2Zu7xJJoo2cf3ztH20vdU5cFj+Y0BiZNfBOw9Hwa8tOyRD4BmMXR107aGQ9wupePRWcW
N31SfuUAyoyitlqESTUs7hXGtXqbVsnXtix56htt+SYnb12zomHYj0DT951gYsH2xdtZls0oF0xn
yB7oYgNCvLOzBTEZcqB9JgTXbsEjc6eNlXr2mPddtY1dXS/F5BP310Nxl1ethLnq28mXqsVGtcHk
Oe9Lso1I8kEnIU6lPugeBbjuzY9NFg5of+KSjrH/cegkBSN2WX1ZktoEnRHZjsGSD2M9HE1VPVVs
+neuWPyrqB7qfc/CuPPFckp1VG0axSGrxqJ2m8aj+iQGRrxeK22mq1WShh2Ok3pj8cvv2phNSVb7
TG2rNBieaHbvcIRCWa8WGzcwz8FFM95Q5EBRtgZigW0//Zb0ZXmUNty+rqU4bzaqb/m8MEHSEbAl
u7/Ou7HknNX5F680p3v8Sc0FW8yyzVXL7jZzUH3i2t91kZ1us8CPzryxDxz8IiTDpN4bYL1PhWfE
3XcTwd/T0T+ZjqJXr1Pxf6/6fNScFav492iQH6/5ofoI04H/gYHHY/5pMqVh2PpD9RFC8H8hWdsM
Or8PTn9OR91/mIBDsJg46D0kzrEG/W+anYmqFKbp20xPV47yX8jnoEb9fsIPf4aMDxF3V1iOg6/l
Fw0IAIgg99iq27F8i0l9JcWX330a99+9E7+HR/0yfP2XX/BLxVw320WJC1zd+hnEeGKWY/CaTrdp
QJL37T//qncu1O/cGys+hcG/IG7k4BX/lyJkzUpekP0RUKBoH12RYzBTTWAZgW/hhvzcZ3Psf01q
EtfmwWwY6yxwwFwa7c+mbeLgf6sZdsiYEk0nofH2wA7JPNARMH5LafpIy+uxY5fqXJkg9k9FH2RR
9+Rnpr6CYVRHT7od9jRbued+yASe/Bobrs5IuxIVr6w1xclmfWOxeCpGUoA+yNYVZZvkj8DNEFdC
z6ko3dnyJsphQ8bbolp5tM4dLTUf9FyMV0XUsvtb4JupPS7Jwi6v5EDC1Z295dYXuas+G7XpgcRk
zLcB2NGxlwJmcOcYjGeusiHgyKlQBJxqZ09xFBgcmfJsmKODRAL4UYP996rxJ6sGJF77P3oqbr+p
/7r5Nqdf698vHD9e9s+Fw/4H8jEAH1A+HjE+bp2fC4cZrGsKWFphYaL4PQcD84TJXpFFxRJSSg6f
/1w5bEEeMBAekhbGi1WC/isrh/vr0gGvCJkP3hFRBFTkX31wbeYUi8K5dt1ZY6pfHY5ZXK6OHBxI
KoFRBYi1ncr0McUlVRqnmgyS24VgdAmyqtQ8eEbPdM4G7RIaZuOGc6an5WpmavIN5rPcph5O1aXF
vh97OfITRnntPGI7hExDkmi0rKZ/K2TFCMbUsS/RHpYlS4I7MzUG+TBBKBY2zoiha/SjXXXREHpq
GsxPtKgWqQasaKxVtGwUqvKc+uvE0ZeIF1PpaszS8YLlNrn2mIA1/mNi0TKhoFCwKls7UUKKwwKA
c65/omTDEzs/Y34EtK+lwGo8VM3kWxR+mGVlXhEhyjkMm+1XmAXdXraNvnetouJO1irjpZ42ls8N
9I305n1J/PsG/JMbkCELT7J//9T+bwq86188Te8v+ee9xw3mcIutnQBMR1Zo1897Tzj/8HEs8eAW
1rup6Z+epvd7j1f5DAJ+2p1+jm7We496Tn6cL9yA6rq/8NC2rF9GN2bgY+cEoEGjqeDt/VrcWray
7wEmqGtY5YQJaUZRQ1lU+OK82ryqv1982fdLMbcYuZofh/erlD4prljr++Ur3q/losu6hitbfr/Q
U48TqzdwUKxS5r+NArWxd2yFJQ9fi6Y3RykjCSngssrp1I0FIANOE8NYDc1NVeiMjnR26MQSQRFc
u3SBn2ujnMxTxgPtRlOv9AQFhHprw3sx+no6kK2XcWii+3E4a66zElkbmwlqvuvm1lOC9lGFKa1B
BlyXtcEObnSwU/YaXiy6ZSUrF/hHl5wSNx7qCK9U0043KTinbmclg2LzDegA6ZxISXGo5omD19QV
/pbYRHryyriVt4RspizEz4Sh2EBl23g4jg5DhzC4MUiUsltx8mMTdWqfLZ2kX86o+MGVs7Z0gbuf
7ix6Gj4NWGUuyqM74VBjPNomPdZ9fOzamsM+1ssGqh/xMbedXga02edoqZl1dHGLdWiu/TnfRJ3L
H+pE5HZeoiJrr5UrikNved3OEfm0o5yoBQ8sOmKBNTkA6UiFqGYz0yLA756A4sjnYDVTWoMK+kOa
OexKkp7jHScMgXnGHrX50Ho5gQejKlEK0Gm82mWcNWUDfpI+y4zQncpJ0gTqdPUWvZHhmjeVx7aO
qHGNp9FnZqLUTg0ZCl5sTdgYrMFc4ScNC7noC/WbjFLzdaG+YZ+73I37PEpR/ypH09wdBNYencw9
jFB4HmkcTq5ybyheapNNYmTSlxMSaRqOxZTE5tbq5F1ZavKaFhg31mtY46sUwUVDs/i0i2FmEFyL
510iu+Budtvm0EYdJRStE58pKJwlsLYyf/QK26V2IhmLNzMz6tOwjhSGUuIqpbLjM3dDNwGBEcGX
qJxIcmiqLfJDPLTWE0788aSQ9vYAYmmoCaqof/Sd6SvyjLGdtL9sCdlhAOEOSE81kjb9DfE8BWGM
1fgaHpFzhj6MJO/Z1mHqE4/MQr/QuQFQjeZEqzRsNO/2yXWK7paCxOULfr9oO7axfqYkscS0FnEL
Gggg2aYxFuhtjdHf0dVe3bYuJ1OSrRn7TWtKISX3Oe3KZNs/eHE7bJQRVKcqSOOPQ1tgIvSHqLjk
TmOFeLGaw0TT4VD7XIcyghfuQnl5cJN2DPUw28G+ptNesbLQaXLV0AiyYSbT3BFPC/a9ZwKNErk+
tUFfhwySmILOOkD6GL4Sw3O2OO8UsZsUn3xBP17tWK+z0h+JurhhRV/WvA0mCx/ktrWBZZGEa9qk
Gb17RYFazK/NXW/Ufx9m/+vb/8fCQJAk4EH27x+Ld3nxii3uDx6GHy/68WAEdAkcQkiXvWoABy1g
V/jzwWiu+1XPk3Aovhsc/vhgXM3+7FRXD/DPhyK9P7SVugQpHBAWf9Hoy7bzj4dZyoHY91pBQNYB
ffzdRPF7Q0M35X41exg4HWZGW9sp9sP/sHdm220j2bb9lfMD8Aj0gVcS7EVJtDrLLxhyh75HoPv6
M0E7azideV2V97zWU+WoTBkmRQI79lprLmJJW5PCST7QBUUcODqxIFLmNzMsNo7SngirJgyRjkHu
ANxrxbMmz7042GkKYtWjgrNPCaoXY/8CI/mxb2L31Wb9doz0MKP4IDF8TyOEQ3A9zo/GGKRbJ/V6
n8dJQRVOTdVeEVXlmbRoBaNn0nchSyHISJFRcYQbGu+1jydT7qWI2Ad39eR86Ac013tETJeMHsx4
jLMM1SaTaLEGHyzjt77Tog8KrEa+Lxt46duqVamDaVAA+9lSDYtQo76jOPOBuNNwm33HdMorsxPD
Ei8XU1kDpa6YEsCeXXvFfObfoZ8FU7/MVrWBlG/7UHfAa8nvvNCAQyf00HjKFbGswPawbKm+d/U1
Nxz4idgoFphiGsU22TtyYDaDcpGUQYrW04BwXDmKXOGqkAZVHGPnWQirkZxri3thUsHDSR28iBVP
xcqIXGDriSrn5AsByGmBCHVUUtp+H5axBcKUvfPOSMeguXXzTjuw4mvukWEDxFfN5IxtMaS3UXGI
NK3fhUgbDylyEenYVvC804vhoqNRbB2vmt7cKkk3NCNQzZBOkR+X5G17mac3QPPNXYnMcwA5oHZp
0XNTrYuS2uo+UwfZj2tXRek2z0GfA74I72yDhWMfZaPvWGHqW51trhIUUppRvODSLNvsoNAwKaYB
ogVsououS5yntMzZrBMAvR+i3r1kVdq/RrlEKCJydWyqaLzweSh52JXxc9aOwX1mlNNLGlWasR6U
ogiObK3PTmeZaNLgOapGcz9GjnanEZPqkEc0b9u7jXkTUB2104BfzL7O/Xd6rmpJMyhdNE+1oxcP
kASQQcilIKPaSW2OqLOEYNYlwbND0RiwUDxa/jaKue8wjHOzG7I0RKkozZM3u4wjemUPj6Sp2mkl
K5yIvgLD9U0fLAcbj4vre0lyF5uUVMkKSpt9z5TgHprBfmRwpcVAsUJHJHNvdHAYiAw0HxaMR7jl
4Y4YJ32E2sxKS62W6hxzpbK2uUSZUzw37Vjs+sCtPg1G9KLXTb/uMimP/KbpQalMylnbSp5niCoX
GNfRsaDV4jHUzfkDNLU833rDaHxOykactLkg0VvXpnscstHbWkn1tffqYK/boqafgSBXivL3gGyo
PoBDy14mZLEXc8AFv7Zrmb7UHITBQ/INc7Su2ZHPMrDwDN02rpzTUAKcywGg7gibTneFV9jHYWxx
8BT0qqARYSS/05MFX4Vhm148R8T3xTJSE60em3UZpiafYuz+jBZjtoo7rfXBaU+4RlWFDRwGFu9L
t3LdLFqHmsDU2Q7HUngFT2bbeLZczbzrtOYpnpuHpNLcL7SZoMCgsmABsAfCHmujmpNHt0msUw65
4kZ0eKcdVCQf28vBs1r3PA1NzVdDtQ9zJjOSBaL87CghWajP5b2JGvCpJr1Vr3TaxpchvjqFSWg9
hZFlr52avlEM2vXkzzRxni1DV68dQ1VREqBH4xRrMso6mKyxOTIJhW8t0LGvGdrTuu3rG8S4YWM7
w+hHiPgfGBHjvam5ZF9RbaYbAxeub3FUArreGRrfOFZ7t3RVadumBBmPoUaWF0psYHxXnU44awEE
9G0MwwRsiwACg9417jlIjO/LYYkwATE2H/oukJ/SIUcOVPECcJAL8SAIoum9BdLxhk4N+01B9qF9
KSAONoEK5D9dvEEhQivwHChbmM4sou4LJoIGnvbWJVw9rUJlAjswmZHIWEeHMpfkoasJJpGmG+Ut
VqKUj6hdrjsxfq555r3XB2c6hFpAx1vUEnlNgvZARpu6nNoab7TOiLF3VPKzVTb2t1KzvsRVbdwQ
KGipjqgRmDOP/lLCeHzJtfQMFVKePTNNb2jkdJJVMn+OhIGCKWh/glb/VIrmYaxJmku94ShIOQcR
YydCQNNtWk5m71LrTbnRHCMy11Y7tPtQi26zlHOCpeLAb4pGZ1NiW7uEeO6W7/tnDG7yfW20wzqq
s/IxdHXuIFFTHQdqZjdNE9jZ2S6Z+e22oNWkEOFeG3BErZzc6XYW3IMLn9zcL4Q33MeE6L6QeiEF
bBD1YOyx5HNImOfI33DyjaGC52RXHAay1M7v80Czt5kxlQcd88JatGIkbCLiGw0LNjbeotx1alS+
RSXQq9E0kZ/JEh3KTT92rf4pqWkAmHk83vRDHoJTbIfo3pI1h4G2xGGfR8Z6Msf2m27i38eYoR4S
4dibK4mjDGW6tWBe+GaDs27RaJfiq243eCYctzZu7vowMfVNMnvUKVlGDqmhibQD0lkTW7hKiuFT
I6zsYz0OahtSkPolxz2K1QAXBre9j5HMvjZp3B5Mjce9wPLn1zb/FKBMrCbbdvaoVeIgyOf5ULKM
LQwaANyVlnz24AVy74y0XYezHKdDkF2SDiEPlFGMwyWpD4qBZKNoONmbVtlu3ZHJSxtKewcWsj8R
TAGglI2E6Dtd03yxeNPHiuod022Lz509IPZbADVUqK/VFDl71uI1VrHzbCGQFVaO6FdxWix1+3Mt
qotSktEhLqjHBQnOLZpeelP7oMcUnEesChYfHhNGJpxNKspbt2ourmh3Xlsv7ju1Enk6+CIq8IN3
6ZG0eLgtmkquag8PjhMXWB/ARGLxCbeBlZ1N+LTvvXYcdpmjvL01JaADzJzsRHFP1D7adrmgbK6E
D+ZkYLfxvNG8hAmWurnS72ZgjBZ63XLm1HdFT9tKqLnmHWovtD5Pcx87y4j3cxKA+bD1r3XgaBt7
SoBRQkFYAaiyeZClEc8DU10whcCDzCcS/Bofv7LVoIf2xcXBU8bDmNhWb8M8BzirDiPNGfukCLVV
GM/ymHfTJYvtjxTwPv13w/ifnKUWn/bvjlIIR2Xz9uVP+/3vP/OvFSO9AHjAwRqxHmY5yGnmXyep
Zb1PuJ1k5I8A5E+xSYHARUJZJ4f+PVH5x2nKecfRx/AkJynbRCD0/smO8bq+/5OY5kpJSajn4jej
qeLX7K/Io0oE2qyd2BYsvHSWNnJSH9i9XZHq3wHrKSvKKNm56OixfUMKKB82Yc6m1e1IdUxWFS5W
Mthv5+KHFKdRnb1Ic/IqN6nv2lNKPCWOKYgbeuinM/9voPYA4rnWk7B7tG+WaCpXrOP1H9v5YVnV
R5KlPekHyQKfeCqAhvT7ar8Ogl68Gtedf/ldAEhqti0mjtBwcC8yGhVCQRx37LCuJxDowhxH7OvR
JPt+TnEnOgXgR5S1/EF2+O9e/t/s5aGmC6Ts//cG4uVr2/3P35YJf//JH18el4gwRwwgDEwUS+iY
P/THl0ca7xyOV5LU+r++IX+o6uKdY6KrY9ohW8z3BI3ujy+P+451uoOgjqmZNYnzj748jlx085++
PRbLdFIcfM5d9vP8LX+RvcPJGrIiCaNDm7vqVMqCA2CBXnUy4aL5mUVgEYIKFhlqiwi8hkhYcLn9
TNAzRl87dfJBoNxt03nNgyf5bzwz855j2EY7tDVCvtfqMroH6626FpqNS7dZS81is1WJCpZaL4v6
M4SEzF5ZrNH83ptSH4TduK8ZhAogMWBgJ5wiYS7DJ72gFp4HSLMEpxKILcMza1wq2KygnZ7mrp/X
vCQ6QXuNToqltC0cqG/rrk1u41Lq1gUa/W6zFhCYAhhHL+3MfroRLlVwpXaJgyppaQFPhn1DYeF5
HqZihZdYvMy0dJC3oFouqCZzOzWEPw2vdeqVNy+vnMZTPE1Yw/x4Kanj9kftXDRM+UMY2fCMTdDs
Scu/dgUVd54eP5X0AK5CyLdnaU2woWhI02pR+iEQGZatsdU9pJR43gelbl6Ca59e6TR065WT4hVn
Upt9TwXeSrpYjI2KQj6HRZDP3/lq56HapKSOgwoTl4JL80WlabXX2dS4S82frqK7kLKnzjcmhhvf
7RkALXuwWA6Hs3XDeasnlleQDZdQ6VZB3u09cGtPVjvRwlbFs77ReqR7K5kIFzZtYfP7sNUNM+a+
S8QrSWqbnQtTVBp0z0ExiaM3NE9sLay1N4ni4yK7HvWocvEty8i302kT6p3tUwkTvm8t1i8+PoPs
DNapvs2ufYrcuiN3VeU42kPVOvcpOQ9fi9z+NWgC4zJhZtjYoTPeTHP1tbu2NhaYBrFfxuH9THXi
cfSIzyWkxFHAxptsqX4kfsYKu6DOSje7D2FbFrQXu+khurZGDtcGyfHaJtmEYftRDLX6Fie9fqEr
0z4lYW0+4J9NfHKNitq4tnZIAeW8ZUOVN2cS5B9Rp9StVhnaxhjEV6vIP5IpwY6Z20V96Jf6y2wp
woRZRqo0byYW8GGkHmdNleukD7KNUwf0aM7XTk1x7dcMnBIQd1YMw8coJEDiM7DHFaGjuh1XaUL+
GuecseERB/CpgOKN0oyjLV2KPQlsE6cf9Sm49PR+ot28zq33KgjbNDSM0Qku8mrvOXHlrS2XBjyk
AD4xNBc6L1D6HomsfhWcaKdVsnSONkv7qJ2BP7mLMo7dYHEpJY4cYx9yz3nPnwD3zWyj27aOT9Lx
hsOokytelY4VjWsVkh48t9f+UxkAfFzTGvGaX/tRm6UqtRHtNlnKU/ulRrVZClUnQkx+21Oyqmhb
nSxqV1MIPuQwZ0PmexXouUf54JSc6IJkXRa3NBOsRlHa59Y2g41rltGBLhp9U1fdsHJchn4dwtSL
1eSTvermEyq3RmCojXappHEvcAxtawfw5TwxDVsEtZiKxyz9MBJx9vOkHk4ydrdW0WGMg+FKKV9r
pSv4YvaFVfZCPsDn7QxRvpZ9aq2TOq+PSWrOfqkU2obVxuse3/F56G1oUCqZ50fqxuyDTdH1eRSd
BseQ9tDsxL409POsBeYTLx67UTPz7dIeNI0fDPr8/LJpjQNR13lj81+dMluUZz0z6xjJhFz+qi5r
Axe+Yjg7sMOkh9Jt6ovpNeajtGW0dhxWEZGt0+wzVfO0Cyj/ctdelqav80IEs0Z3ONkWSTJuEJSr
I7Ww0iCWx0Gt2Rq2AxVx7m+zOZy+KfLs/FvX3UakV8h3x5WiF739TDlQTaQioqUycgrdLw2hDkE+
ZeuSpjGCX+ojDxZnO3QZ/UFzDQZ8wdHMq64aBpZRedx9hvNqkue23PbGWmSePtQfQteR7FVy3AzC
ZTlbYD3OXKLBlCHuWacR3OYBuyFuT7y60Pq90RQcKif2wgFh5oMzkIJyXClOTsdemCe23LaVMG4U
VS+YPtyYFtzsfeDgm3TbkJRc5bWSfV/8DXeJWlBuksphMn7rQSdJ75lGjeqkg9NPwrT2xWjeN3q5
1srRgLfGV/QcVWF8GxNOWacQEtd4OjyfaJdOu0MdbAdVnwgW1Rsxj+0Xu2yw9OcV6LEso5raBKQx
4wI7NLP3SXpdfghtVgpeqDYqHT7lOeVGQp909p88btiCHGTThns10BqdB/K214P3XVuYtybkiJVU
vX0ZYB1vG7Y8pFjeK9FqlyFK7kfe12NAnppvY3Ybuvm8HREQeDTGrEbAjrXO1p5ptrRgrxIt6VW3
bqhGfyJ+N60Gxfv6vlZx6BznpJvAB2GZLTcGT86G8+NowowV5gSMEGTtJDZOIWexiQKvmh/yWHja
h6E1xsmPKaue/dhul/LstEDgZv2bZdbG7diY7Cs7frDdxkn8uZ8ZZVo2Krd9Sn09exQKto0E8tpK
6JQ7T6U+2iuh5vrOoF8q8ivori9mpcaXJdd0dPHGnVRdtLt60oZu3efuSKx5SvujcNKBWz/IE+qd
om4/5QJ3d84dU7K1f5sgPvjMc8mRJmhlAgRy8/dyVvExFznMANPeENUYkKJl+KU2lMYpfLDv20nW
20HW+tYkOQDiteD2ChuDNyidQDJFIgyfad5AS0+w3TVVSoLJy01rHzez1ftiJsE0kPAcVjzd5mFV
WpV5amAjRBsMdpXOGm9SngRw0outDekuWMkpktgJXJSGOYVUO7WQvAH3tb06XNthAYxoB62u2YUL
tH62HFhR7nRbw3lRdnMdo5rXsA2kNwMqNZXjp/jqX1uAnGCnEpFwhGnq97A2WWx6zhSvS1Duuzam
ZQuwlLOf9WikHDcdeyDpU+MCFmym7gURFqpB6yFJJzK3ieeN0wfM8oAFWhsvQEBSMsbMwc6+GEx+
HjW5Lc2eTvuFyKfFbbgxRy2n0cYB58wEVAPAA/1+sGJLvLD/JLzIwZFtszLZbFUTlkY+Lp0g1Uer
ATfveWPyJp2g6X6yWEbxxbYF4ATmrZp1HGWMKw9CAecyYH3k8W1j3RE1q9aWE+V3WMKps3PSSG06
OzojMVTsQvPuZlAu5odI0nRRgL2/tFmj0k1rF9nOojd5A/HDPErVgv/MMCF8GQMZffSYuZ+MyXFP
gRUVBA+BXcFmZTTzg1APvXOORWhtTO6HLjfbF5qcYKeGtrXNtDlcG6MtDg1t1w3xusR5NSsLelCL
2IHlzeU+kBneOUum6auBmL3u4D68cT+Nj/GgsZ+rLZS+nmjQGvSwG2xhbUXSh6sDd6zL4ZUWnfme
+lxz2W6z7oE7t0mt2AM9kCvCOX1/mt1+uJ0oN3vfuguRphho5cU0syoBdL5NcAkpzytLa6vHZees
Kr2i2NTou3VejmhgQQfrwYmcrdEL9wsW1fGmgnV4K+u5eqgGVOA19/PkG5zt9tErRPYh1EUGA2JK
vGM5hcGRZnRxFFVQb0kf1Cc8tM7FnLthPYiqPBhY3igOBIinu1a1mQpXZ/ZnNWfbgYJ92kUpt+a8
2A4Oiy7Q/MVhhLhC8CUbHqG9mVuNxFhX1RQehQ0tM0u3ceK6xombRA/ij6Lr0u0NBhbufGZKO0W0
NCSnS1fydK1NTpcG5TJv+a5fW5VjZhTU0ZoBis7l6Fq/jDZCE/PSydx35fDFuRY1V0tnMxlFwtnD
0uT8363Zf7I1MzFH/taY9/i1KL627devP/tif/zUj7O/1Dngc65eCAo/d8MBR9AZrZaaCUx2133a
j3O/SW0c3RMUcBpYVoW+1Mb9ce633mG/d1hzcRIGuSGtf7Q0c38lG0rsBywewDzgzmUjtiA9f2Iq
uFNjatFgFweNbzZhqd4NwqSnQX4YjBXLYqmvdPYSw023YGHzFtVLX1Cx4OfdfZ1b8SqwA2RVtH+d
qd5yHscFNOssyNkw5B69Hhpzk3MQ+5BT2rI0vdjmG5OBfjAWdK3y7GENu5EHd+B+UUUF4NaEuW6T
YfCdBX9LMjlaA3lV0PUJapFthJM7gzPZ4vmBYc9iIFsBN/tgoQhTgNHmBzWG8KBjZ6ta1/UFHBIa
euLwTl/wvMUUZ4/oPGhUfWvB7zUNp/wQ6arekaifj+2V9MsBx/kUXPm/45UFnHPio5x+6p5YAcqb
MZnFezU0hl9k7oU1uncW2AR9mYfhxwwsGguQtN/PrqLnPK4DUkGi2WFYKvZDbHEHNadLWZXox5SH
bB2NSq4Z+y9BOu8YFuw9yjG91wBQIXEbKQnxQW4yDqTwu8AkczYrNkNtibWYLevGS8b2oNqZejNt
1o9WGmnHrC24sRg1wSYtmZGnGf7rK5+5lhqs5mFQj5gx2RbgTrkJA8xtVqXnWwNjE39qO1+q3mjP
bqwFLH6MR2cECz2lytm0A8pu4KYUc6Wk9gd43luS+sgoFXBpCxrCJ4XJkE6GjyLHoq9XZrJXfWjs
cHsHzz2ladskCajwi4EjnunqTs6hjXCSXQnXI4H+jVzulzxe5J7xpNnWjkHxE4vmjbSZPNmUcHSf
gGfLphi+hcPkbWdRMDjXAWRQvjfWxQKhlt1MSfWElJE8SeJzb5oDsJ2kry3OWpn2J6khopS5APIc
e1CqqxAbqENa1o8W7HewAMDNBQWewQQHyFd1pCCtei9VmV7GstaOFK7jpES7OFl17PAkoCyUxjpd
y11qtzgIbJuW4+gK1DXkCnA+wxF76Da5UstpqDW30YIyN65U83oBnANpT9YFUXyGFUuJYp0ZCkwV
HhzDp7QBo4FOUmI0KFLVNHvv2TUHJ1XU58Yx3spsqWyvr/Xt6IgvTty47ylA4ejGTu7QxtfG96wz
4ZavenY43mcOHjXl8AE98fPSGN8qzs2fIfWBf7OolC9kp55sbBn3jVQRGeksdR/ZsSUbr1FAoLPC
Ow6la+QrL2jBR1eRQ4ibiSsZlvEk3MMZS5snIxusdPRtkRZd5GOZL90jVhvZaj6NZ4a440bJ+573
1bwNaH5jAirDQLzS/cbMLXBX3tYg1d0X3MxGTZeNPemXgv664AuBlRa6+Uy0WHirSLc0DP0KFoEW
2LhxPHw/TGiYUdc4aQH4i85LPrlaMGl7WfQCkxUMEA1YmFKp36uGmSkYI2WdSUB7z/lUUeSuY4NY
QX3Sw4MedYjsBbPKfdG51hd2Dl2648DdV3t3grrk9xqx7BX6OQ2YhZ1ySeQ5JPV8QZCarGjyddpm
mCDEUMU77n1csUuDhdfgtUCA8zBOsElAjirvXDkZlDROEO/M7kSiwBZ+SVB7FbqjSy8KU+DduKw/
7KWzRIisB8Nu8x6vHdokHrNBGqeG4ALzBIYGrAlwVXY4/51z4Vkk+GOGcGu0A3ZuLHnXhjLdndKN
aFfAUtyVUZPeF0YGCBBqyKqBpXUzgpE7BVVFwzAIqoh6X+nypeqR6Fmd4YLuEsc4SsjztlaACJQd
xHo9dOJNA6Nd2xIaEA8si6gmMzCUrk0MqRB1i+LWjVT5XvaucwuepX+FeWlMoBi8E3Yzc5XVDVrl
aIW4nLt5yYOqTKzydp4+11P9iWcU0VPTYlMAxngdQ8mTK0PU4iEEtbYdMVk92VbYXizsDjwciuyQ
hW57V3ZSYzxmJdkXIvg801h1PwW637pOiAsrCfbklsSH1NVjv809+drjxShXHUytPb7o8eTO7kzN
MP4N4Ppg9YYp+RjhRjzaddnfWvTtYVsGgMCgnAABi/AJJL1pbZIpmO8dL0k2Uert2qyonuiL7w6T
08OeaMBo4mm261Wi40idYQ2sKQOO7ujDIT/VwAI8UWpRUYZi2n7VYFAbuP7DiJa1MljtrkIjiO6r
KRzW/Uxdn5V44c7hBWC9S3vI84MVcWucrQ8mXRI8C22veiMD0p11d9a/9soot3aHbTfVA33vtLX5
oo1cz/BKiq/1NtwmccXGr+iy25RF6LPie3gGtdvcY4T0bpD0izVwieQGUBMmdTPqb9lys+enH3Gf
zf1HYDLxzYR8/RKUStwGge7xh7QOk0A+Yz2RRP7L3BS3LWXRHRXJtry3E3fceYbTvEm3WNetw3p7
nLtL09pjvrJy6Rxyr/UuKW1OJz1Jy09DG9araszFJp1KceDw/BI0HJ3YOwqGBxbimjaZm9hIG8lC
QAO6GIiNhZnvjMQnTqbWxtmKp3/ts2CD+qBHIBlHvXsijNNJX7VhS9MU3SceNoJV24+Ot65tQVYG
/RGISmh06xq1jopYGhp1oDd87yW9NXypG3buZRDbb8YIJmWk/Aejvki4EzRNysK+6MHcuw9mk8iQ
Rx4ZuTB6bJ2pii//ne//k/neMIX327jsEnzbv1H9FMXNn2b8Hz/5h76HUqdDelxSb8uB4Ye25xrv
bLy9cDn/iNj8y2Js2e84ORKtYcF+Dewgp/+Y8S0UQVJlEr/ylZom/lGj3S+xN+6+jMQmZwlJAnep
lP7zhG/BKg9r6c5AS+xobYIIXhlO+PyT6Pk3qVle4p/lw+Ui6JGQ3ogSkUH+80U6nkgVp4t5rxg5
wXm1s48U466r1Oo2v7/UL1Gi6+tZcnwuCT6XdcYvlypzGjyAtM77ERsQfKw4PRmGSVNJSSNtBidy
n+uNthtn20JNnMp/c/m/vJ0EmG1cDuiknN6uR7OfD0xGNkt7cGB7sLwgl+S+yLj1f/8KF631T1rs
cgmbHLcn+L0Zzi/A/gZuL8hjvd7b+vCIrPDM+qtcK/KTKzHXX39/MXOpOf/1cpwzyUWS3YYvJRaX
+k9HQOy7ljN6bQtwx6yPIQCNal16Wn5M7SA/Zr31ZAUD5jCLaIaAUFNi98E/hUuariLSQfSG0ipl
hBTT0uydHkBVepSalPhO12OWkXdqSR4XK6PWK2oMIw/VzTMOBgXOn2AA70Jcfd8KS4L9ajphPE+t
V621yWPsTTU20iQ7PN+MUtNXLNueCSgjCzghHA9C7HjbrNrLHx36UV7iyS3ZhDZopGFp39ldkb53
aP+gqLghyB124a3qC537qAftRrI6tAWCdK+wCKcyPKsEAI4JvMtys/f4tT87s7x0DfPaYMn8WInx
Y4gJjkuwr9Fs/swcWISfVnO941gGcQEBw26T4WsTgUdyk+iumhzNB+pBGspgCzaUg3M7jjSpepoT
HI3QfHY1rNJJBIiobl1CUX3/FZqs94hGzZlHT5Lb2avDx86xOC1LKli9PsRmHwb4RQNOmHEWbBIx
RmfG6TUVHOxn5YQuE7Kd3gyNBj6WA1LoHTqM6QD9S9d7rBnu/Eja+praN2p8RJKIU1HxpN8WY9M4
T1bhai9R2lPBDQ4JiO84Go8lea4TNhi1F2xEVzHgMTTlehkH87o5l6hUGwMQ1DYfeHahayX3dblQ
S4ZC37DxMrYkwMUzFRvSn/p6XGtRbKhXqOb1ko2a9BttdsPHOKrnDU1XOlob3oOodqjwHWLdO8xa
E9ywsm0uxB6a+7xpb0AVm6/1LLtHS5npvtYi/ayPprPP2QSu6hmHneqKcUdn/GuUNjabdLx728Q1
xz1Sm3cRTpjseLA35znUynvFEcZo1XQOxxLqtVdlYos6Xb+WDnkfMu6UUKAXxLvGs9QpDuABBjBy
72O33QaBCYMrACG28vTwY6KQkfixl7HHVZQHDBDVcKmm9ClhfFppfQL7Ni+A/TLGAPAhldirEM5x
MOgAdmOx10WVISp01sGu2vrE/MJkAOa7vEOblPCH2VLIFbtacaH2cnprydKvKTsubrBgaidiyJy5
R3qLnAxFmhY4IG5pgFm9FjVXw4xNcBAKjrlUtwfbgL4sjNoyeJVpV9BDF3q7MAiG04hasnaBIq4d
WmN2SMgB3/2c6LEF78SiTh39OiU/7WTDcTYi/WaEELENEoiKZVkm6zyNi0XkezMD88XTZ+T9rhPv
43ESe6M3P7r8Xin8CB8otoHM7fJOm/F8hCcF0DdgU0z0ufODAThJLXXONnNy1tq6uiSo4X5Rz19i
ju5yFQn2KDII+0OgoXzpmriMk9p2YxmSA1XJqvSqYTen/LEhuuNTo2tuzu1p0HyIbOWWodd8YwGU
rsqoYtMxbusqNB9tG/mb2FhDKg0PMkC6ynzjvi0PcT7A8NIjADGYJjZRpPgN2aCsb4Ms7QxW1tWE
3CazG25I80EfscpXhv3alMggmII08HB4KbMqYCksoptQFruIB8CKAGrfrcIQp3IGZvy2XTgpvfG0
FHmC9WO2DmVztBqp4ULH+RCkmjyHQfo1GKnHm+t24yr6YJWwqk+JYklRWZxeVhTvSJ9bgnMXT8l4
w2owI1BqQHmUMQ3Wwzx8KEd0FKYhrkx0j6Vf5vAFwto/Jt+8RMtedLhsj4CMLDbniQMM1SNKk+UJ
Mr6dsRnMog7Zjs+XPjrjF4KQ2l1aI7q38ITSxk2e7cgu9pMXl9ma3LwCETyig5NT3mTEfXZqdq2b
zIyHGpTa3N/lrdT2OpPNusZ37epmSGs7xTl+HdjJQQIFfSRagl3VjjFeGxAE3X6K90ZqkXt3vGiv
YsCZ5ajsvd3Z9p0T6+k+0tjTSZvNZDztsiladvLR+KRz5/INi1MSbxL11xKbry10JHbst8aDVTsb
Z8jzl25KrY+cu6Nbp3HmF4RTnwKEgRqwqmlulV51W5b6fPImN9lbKc74zOFDxsPzG+YgKsDrhtwV
7YscQssB4we0Oo9zpeucOj2fjMw3slZ9nyv+a+L7NyY+Q9jWb2OE57e2ffscqfZr17U/L/J//OSP
Id/x3nmGZM7/w6/KbPjHoG++s4Vjsnwksb7E7xmi/jDxGe8wppoWW35bLN0lDOB/DPr6O5A5cCnc
ZaW/2GP/yTL/LzM4V+A0Y0I052Li1xncMxk10kpDfI6zb1HJzVuTJUEHSTPk72fGv7vSQoo2cR+a
JBd/GcHRIwtrHnWuZCAvsz/9WBXlCF8rUut/fiWuAVDEIhtnXW2LP82mYacFMwJ3te8GKjQCJe7a
Pk9WTj3/0wMMLB5EGG4yXE5wrT8Pwb2b6Qxpc7Wf2vRbmqXfIOV+S/jff/x6uIxNPZHLb/wvvyM6
7+Y2sseKRT3pG0/W0H8jBzPWGP9/vHV8VvFB03UDdekvjs5K5FYZ8Yr6gOaOcdHsAdPJm4burt+/
qL85r5CINZYCdoyj12acnw8Qbp8TTvCIP0QLHpn883uS5M+6Nj1fi7B+f7HluPrL4YjIOVZafN7I
YIs09vPFNFaQnJpLTGko677bQihOJPpKqcVvQlJqHFuNiV4CPOX3F/6bDz34ANQpzwVx9ZcjLh2E
imrqotpXdQxFtakxdJCkpVWZf/r9pZYP219eI3sD7gr0CvGt/vNrnDHETjFtIHtNwYnNVTVtWJEH
D7+/yt++oJ+u8su5T0rP6jUqpPeaN9onoxmf+3wojlcP+v/tSr/cLwaGFuJlXCnK1OQDAH0jgbIU
bP3br5f464tCEpVsIBBILVDNv3w8SnQsmbMJAIVslH4leg3DRtWN97OVTxSSYKrVvUbf1mwy9qIZ
Sz/J8DmaNczkvraBOSNmgNgb6YVoymL4DDcZLORSHw6jSAcpn36bEHoPbJX7c/W/7J3JcuRGmq3f
pdcXZXDMWPTixjwwIjhPGxjJZGIGHKMDePr7IZXdJTHrpqz2ZTLJJLOkIhgBONzPf8533CbAgDMB
+0EXrSi65o+MEQxuPVXGsuOJsXOHKr9hVmU8pa7BsIGKi1dgFeNK5YO9Yx/FZnMs/C2WVG+V4i0K
wXrQ0EQUefBWcI+tfdtSHguqvsC/4xZ3rZZYB92f1EcVsMoLgt6H3hG8SmKVR4VpJ1nCr49KPAWZ
/p4wDlzGWCuXmuFbb+gn5cxVlJuSKNQlNADktsSnnWVvzghy0eEkWFRm628JAspNpQfDOqmAapM2
15a5zm835SxceUKJiNsWBiFeFpcohMjtODwCgIEKkuyUoy57X5icfYBzY6oqjwKGOSNS2rkZy2jA
n3XjKYx6+ziEInkNvTJ7dFSKWtyY8qViY/oEspForquEfJF42CbeEy7YReRKv12aJuPrxQDMjBZT
q84e6QGxmeo1BJ60uH0N+GiOEXG3i9Ml33X6mPFTOsYTCdbvQ6OCO3w6JZWs87snYX4cSSenmzrD
WMm97WfRNQyY4TYZ6EJnRW+X9BHG2z7MzBlcg8bObK44xOE8nrBogjuHpvQv5KaL75zgxVmUCR9i
l3H2MjTlEZyeL/usCa0DrTzQ5QlwrdOYDyHo8CFNVsSInRPHvTcZ/EqhG6ev/gRgMyeOugrsiD65
rMW9uyyn2sm2xL90eRJdL/2VEwX9cxRIWiUN0ZP6LNiQUgOqF/WVBiPyydMKG1Ehzb9TZFge+B3H
dYGxcIFsWO0sKCKPpUFVvFmUXD9kYmc9w7IphoFG3nM2GujOqwdpLqCh8BW0wZDaDCIlAg/9h9oS
For/2HCMolpIn+C/WzziptH3tq0pwdLYmZLRY1toYb8lFZe8+QorLW1P/YlxoOBw7UO6gQQ/3Kra
75+nekq3tuzabKO02ojxtpr2tJ7QmCpM5iE4GwfT3/vkg9XC7lvumeyMYsWMrHno3Va+hIllH90x
Yw2lRd7GnKWZByBl8biyVKwtRco3YUdh+lqFBoD6maVfD1gKcet+N2DLXgXCMQ+8EbERIax5bWyA
+EQ5+/4w9efmh8zfJrTSLIjAzr3MM3jHq72VDcXljiI1JooRtc2fhfTtXYHJloLbCLasJbpn2Yz9
loraueKy40KYlFccMF3SrDnTdzUsaPABt6QoP9uudmHzAOiucNSX/TsFyLgIC8dYdwG5bB6F7k3U
cVOKgreli6w/9W3tr8OU+9wiEUWu1E2fPAFUT/eHTT4BEQ+nQWKtUin6ShrjYwatw0XNqkg9bCbH
VUHx78VkU7mpNO76dBZH+l7SrNwk43qqWd1y1cLUn5+7ksPoysiTNyrfvIunEptSnMa7MftWnMtQ
0VtvBeZh6LiiqJ0OXru5/FTPxnLVE5BcQ5fhNsq9yr+0Rac+Gq3m2BQ2rDmRlXo3wiGQbel04dks
lHXN+kGDsHszxVCICLmOq8CtCEHbZufdBGVaXwnVsZL92Gl1fl1tMz3v6E4jNZwbsHsdxUvXZYn7
rfEYfQqhPjiZ7jGIFzTlNZhGLNBpdZxdTAl7NVImolmTy0sDV2gRl0Z5hC/MxaSqCONkLvB1uHw6
ceAryMBMx3+suiqKX9rUE586VphFP18jNvW9Z7IQ8TmxaUnuxyhhjWMnwTCqtc+EjDcNeVFE1NpY
2ubcGtuW4OEnp3ygqdy/TBhJVrRpkbmg/AhdEDTQItNrShh4Gtz3MgyWHkHgQzB1+U3TsfZoIauH
8rnp0z7nM/fLbmMmDBhDZrdnMzD0d1907bHX6MNDIbl4DKmxX+i0FkSlv81BkZzaOr6Ysdk/a0nS
XMYhak9BMj3Fuqme6FzyVgju8daahL2b/BgZD4vORSLbXWfpi1vVORXO0XfEy3BJ8d4D9/Nj3RON
BlKrraMQFjzuX3mx6EfJeCyGWxb3d80uQfK7PPSwFFt7LY6yx6pg5WWO5z/quSfuY87o5XLiK2XY
Pi+yjtXIzcR3sOHsBZbHGdwlz20gF1AUul2Oxl9vC7Rog9gJLKIfCvX4Q61OOORVXCIJKrYI9XRf
IHgQrZEu07wfijfiJep3Js04XyCfz6r4D4Vc5sZDkxv5QVVmfsAvqKOkIzMfzPkw3/1xsKd+ez7m
j8oY8omHT1az/uWuCkiTUxuz0tOE/LIV93lEltw3e/q78qD3DlbfkaINHEb0eDyx6RP9IWPtfieF
E3kL0gT5p7Qd9Mk4dPegAaVY4oypG3Y3tr4mDcK6PlKhgvmWEXp7jQsDgguZE+jUjRcmOBej2iIv
3BFaZO1pXj28XFgWh+xOJSa8BilQS+fNNb4v6Y79ochokoul/m553U4iEy4YpjIqoNVqYzjcXywc
/Y1NYdpJmIWWrFoXnpNmGeOW+9QwF2UCboNqlXZnVF27HqrgjWBYunbpkVobOjFz6FniOW+NgfpG
qsEWQ1jrq8LCLk0UwZzO3K7hR0heplukAid05g4+W0tN28eDrXsbN8xZ3yyH5dsiSjPzHJHwleVn
zM35hXdph6Kz9GhA2f5+2/tLkTFMPUZuczUoYyqmfF922M00hVbX6Nmu4gG6cgzVn9qwo6PEq9kn
/KjkIAwO+Bw3T7xNfeAL3PD2kSoRajqF/3cHtV8mPfP7meeNLgoFh90vh1w3NELuAd5PnYtHhinH
OmVNBfb+VmTdLRYgsfn9J/DLyZBpEgNRXgmCJzrHl9ljY/V2HipE7L5iE1YEtEiIgsdxAdvoqFkA
DH7/euKX7f/8gvS0zuRC0zS9LyenomaDYzlpxoJS4elhlQAFDoABXn6dv7Va6dP3EbEftD11/eOx
o8pJONvIoC4qEpkGwCOz336UnAzE6P/mYPcDT/yXkx3vD3SxaTuuy/T366FczrXfntWhP5LIOHR9
k38v4erjomsV7M1FaLHZphGTGylKRHvuQcAtBLycCzU2Bpb0/I2tTHHAA8UMxeDk2cQSzFpG8cyR
aD71ytARaelo/HXbV1iP2i6wKRpkVTYHDq5rCzTSnWnp1pvpWLMzjX9sPU24N7heeAAHcHsfYUMl
rz+eigV8Cm+pJugIf/NZiPm7+OWzYEc5M7io7f5qPQ07FcAHb9JdOzvzbdiKi5ZuiKUyrecqJnTF
VIYiwCQyNnbt20taMw+/v1x+OWczs2bACvKJr4TL9MvliQyOkRvY6Q6KSYxdKSyP0lJ/twz8oljw
KggVhmO6dCG6X79zaCt94BRlvHOw9GPHZ+EqgLwuK4M23oWTlibQZQ4P2ID659//gsavnzFbFHPW
f2CyzDyzvyoJo0gtyJEqYtalwmCXEQO90vClveYdW+OmVPZ48TXbfyRi8Jj6Y/VdI6KwbsfeJgBQ
Amuf19saelTWeSZTG8l2kjLZHftv/yopi+YbVUJBu4flwsH1x7v/j179N3o1lYjC/NMXvXpr334C
885v+ed//9f+G9S7P+vUP3/ip06NM2EmNfAXpPSZxMxz56dOjXaN5IxtYY6MY6H4p0oNwYHnlK4z
MbSxAsx34z9Vai5f35kvJO5T99+zo3hf661RWIGT87bwsfNI/GWNxk9WdeArnbMdWdo+DIqhOhbu
SEQVk+posycZjDw1OY/pvpPdTbG0/XdhuJ9ROdl3uEkxKJMyuXccMaCpaPERTwqssMzwYLfIwgHa
7pNiLUGHTmN7q2UGFrAoVKp60IsKSzUb3plEnvq4k2lhYsTuGgzsF7SheJt4xq/lwWii+nTsA/F8
rooc1gz+H3sTAZwx1onf3YAraomw6CpgWCXlFcbZdot5rzoYfq2+TSJ7tQD5faNAV3/JUJW2uozl
a52nOuHq3Nk7ZvOGs4uD7+BFFEW5BljRaYyGnS6JwPBFaeci0YJh5bo9qS/YRcESHWkGr7uS3WRP
eCujqsGIVXJhG2E89WBUmYPLlYjJmANj0m/HZm61Ir+2giT9lNmx/zDYw3gZClz80vCfhsFz1r0+
LgOzz2+sREMM6GrjXOd5veemp4UmgXWR98yp6PiNT76WvfltRchM4ge0ybMeqxwLY1Zq/XuTusF+
DGxzkxYi+8wzIKqc2MUnGHx21R7FuDvfiD+7ziDjpOLh2RYeaSEsr9RkSy/EK5d5r4ZBGMrGQMFn
Uz7lcQ6XjJeGbD0t9EgR8m41e015Dw+0NHaXtqRZlSPUPHbM8t4WzI/9/M6dBmsGtEZyP1+RD0y9
nY0nAk65tAimO9foSMNGLviiDKrvihxozzy3Nx2MzBl8IpZnEd5aqUivoflNFwBl+jKaLIqdTUPD
A6EPNq9iljDSXGtrJVk9LkCjxnfKwX5u53K8ikbHPKGeJxs0GnWt6qreFE0zfLSexUkTSzrw4lST
3/HgJN0iVJbY5m6irqjZiXeDXTRXsLuoZRwcFX6LDDYpmZT2LhLUKy7ANLpHQWNcCU3N1c+KdP3C
qX0clEQL8I9XTu/jwm26R5NZuELZG41NaqYVfR94cVcGAtyG4bW9TLUcr0yZG/6xz3Mq2Vpp0d1M
K09NZm24iivelFs5Et7Q2DyEtVvki56dwfeS/sW15wFVQrJyrmpb++bgsl+YUTQfCYLQWUCLIlEy
TCgFpjTlxk10/4lSQWq2a/coA4orc9gslMzZ+jtqZrYh+ep8pFUwHaYh7xn695GzxdCCjiNa9eyX
lnmtQbNbMV4LcHkgZ4JoVeOxVBpWZo/B+sEjoSkJuGrRGv/JdI2prFxPtJQTbh6KFbxYY99g/bzF
u2JvQaJ183S6vInpjyHTzlSdwEkYHxn4jwsb9ywHBSy7C6fEbrcwMsqxObpVi6nux7WY+mQ7tMG4
jjF4PvT02C96RY4z4hyyivyRr6S1glPkYV5xiD0LELz3MVHRW9/sdnVhThfV6bQKDu7B7ritaQc1
hn0c5BQ0Kae8TnLAAYK2cZi40hvvOKHLU970xr1hVOzYdFGttBlkQDJF7bGfRsGeDZx7NySVsaT3
dwl7Qj/RHQTZuFQ3oVXVc0YiIWXgYbQFjkg+tgCRlscAe/XKX4Wm0vdTJb4JZTtnaVXFHn3R2OcN
x89YNCAxC0lChS95W2M5XgWxvKe8YaRh2TDbO4qyxk9GhBLShjvuYEVZN9jkyTDUgiZAWqSiJZUe
6dalf3pFHLRd6MbUHgFoDw9FpltYMIpw6Xi9c6LcHJ9+yULkh5HC84Ad2yz1aDdKlS21IQNYYLWj
Rued7bzwEJx2lu9rnyKpNNxSsN1Gx+q+J4FWni07Lm8b0JEIVzks4kp/C6c8XFekiFdG2bMp7pGg
lmQFoxdjCtsrmqDpWS87CM1OsTTrWh6NLGyvp4ImJzV407UuYv/S4Jmv5m33tLZCh3ZyizYwmB/e
CsgxIUA3sj7DuZ1PucNHRxsiXelgLBdBquidxq52FWlWxSjBVk9y8OOlhWh363jKp2KydF46L+Le
MB25mkCe7kH1D6ci6nCwZCHnWju2XtMM4IjnVvFZBEWxnfRSvEF6s+jKnB6ogAqWhhqNnd07WCZ1
YhJ3cSwGpiWTh306u510sWf3oBObYOAHmGzkCy7YR4NQ7G+UTEO84Ha+TDrYDaNToJNnDXQUrQrV
ox461QEWnHsIvQhSGZejv2Pd1JZNq181ABxvse5fI5fPu0odjgEf2NLm2rtPRrQTjirUgTjxtvBF
ceVMMGnwydymNIAuB1UDJzPNWT4qQm8XDw4IOdJA68aklUH3gquECrBt6TRABLD8E/bR45VidLDn
hoo2Xc5BKCSpuzAo+VoPXpBfEZRn+YY9+RbFutxqtFYfp75xP4SbZe81AuTZbuqbxsztu8mzHvSR
uvDUD0Cdw5vc1602bb3O7daV7fboP1F3sJ38LSHfvo8SN9wQSi63PWViu26C3Au2N2wOMV1clPOG
1m0TFuX1VNkpk5He7kmN3ohQGi+aKtSVz1M5WlDP2T+JONZm47x9lcs4OdDbsinNpFrqpGegjjwO
GsQWneQUlA/8sG7YZ/e+F8otNvXqIr1WLIdGmhu9Cj49il6XtHBGWzoK6c2iPW7XlNl0FVmWOko7
DZ97v8HW2SBcyCmrVsC/pu92ld1HOVRfI03cOwjp9qYVKES8PyB2iXnqWVXXMhKvQUP1U15a0SWR
5RX5mvGEG+iKM6b1kFUpJbcJGQgLcMQ2xiy5QcQNXutuHEijxPUrTVPUkPkdifLe6PeuwkuTOc2r
QnsCvJELwIE9aEyav7IuetM6m+bZ0SQe6CXTwffHhZuCOx7aowtbBEheSRLXysoQeV4vl5HuZg+J
5hR3bKrSY1F5POptQalVrMBYXMDmiq3vhvKchdYmd0y59Qa9PnE0LVbFYGvbKLHyjR4Z4ZWbFCw7
RtJxyk5i2hZV4lxXJKb2kZVRnel19QpMDkFIS70SsUyIANe23ColpoukyXeZ2rU4MNEpNqgSw1vn
BaCMmwo+XkCNiE2PSFgVM9DHIhY4DR8FesCrM1IpyTb3LQ8xs/JGvkPgqzZ4/PxyORZavYes4C3z
JIVeMtWps3QrLEkLYaXFSQ4GnbooJWvV51W01KzwW9ASZqSxWPFIczjxcWqmgjdNLux7l22sM4Ux
HGKVgeQJqgJxmFgHAKSz2ySnp+8CU9O/ey5QXpxT/aJrGVmBMgvXAhDvgq0Hoa0svbEZeKJa4OQ9
BgEae1UYyV7nq34tcUXu8CECZSk6iT0RKwa1yF2zpHe2WVWQjq0F+Tb3uYr0GsAbCXqy//oNQmdv
kEMMk7NQrfgYpJtdpmFgQeiNjAbf1NgEBTRececNATmVFXJqVH7EXd7TYJ0XGQZid4jS1DoEsN/T
Yzt4fnmvxp5PrWy/DUREIOizU14ktSMmWBuZcPtlwZCDUoY4dVdjFBYY64IEbxqt3Z/SkdE35fMO
2SPYz/xM+aqFKgD20Ms9ZZDwV0QPKVlvvBghyKtOleRPl41TvpjceWY61hteUTulPiV0HTV/29i1
ZbkI5VB8qwNdnMp48PaOISbuYA5zZ7dz7qeIeWlV2843K5NMp0knySPUa5iziMW3dY5mlDh5fdBy
md/oKsIdSj0xRZqR6nZW1nrzasCchzTiqrTYwhiqQZgK43Tn1DNgI7ONo1401qHWCbXFtg6kLovI
9jljbtIzwevpqSwfhri3nho6noZZpKJkFHSYsYDJioeZT+6WcYq9jLN2fFF2cAkTj49VZ/Z8Nyg/
XPVIIsGy7Sb9BE7ZWCZt06xqko04ZmzP6RZBKBkz8RSeEf5Vt08awR4ZvE9+GPIkuQ+9rH1p2Xpy
Zmr681hM4V0OmWTjzR92kIMB1PyW05dt5NEZmVrVi5KyjbXTSX0/Jk11FwS53sLV5o92JDL3aVMX
t23oM5aqRPVYR7V4FtKrnosyfAxyV7+yDIkJcCp0bWcaUhKf9Gn163r9iCde3mExbIpVEMjCPQEH
tG6Yj7y5U43hVE4D0BMt0qelp3Qe+zHiseIDCRxwsGP2lOhUEXuJCrZkuvFLj8T0thyFCCTXnfrW
a8JcSsMKj00eSmDEYbFJagoAVwNZskXttHifOXqw16niylgFka3eJ3Z97Pg13Nx1OYzXleulpDP9
LL6tAQ4sdOYc1OomnbHGhCnWdAr5e+DQ8T6iuejKjvp4n2OYOWezyx7vAheTrr1Dm50eyDUG9sIR
Dr8cxb7lWgfr9ZSyVBhc+YooYuJOF20saYrtZLBtjT67LeZ9kslwewHKpF2ISg8P5J+pU2Xnu4wx
0u+KJBDLhGMZ9c241Bl22vUV7CUoSIVuzysYnfOgJCi9aGJ4Yc9lq7z8IkAmm+uMum7zVAmeAgta
UCMPx7zTYJBDEpm+aWOhq2vh0/DrwGrif9hr4xPuVzncT4zneL4ynkO7uwaHY7oMXzvXwLPvm/Wg
jnwktedtyrCKqA1vRImt4P/kVt9EM97/PIUDMVy3us+otHj8k/xz/Ydo+ufSOup4/qKl/mitI/+G
0Ie4QkXBF51PwtLFxyLUOdQae6X5qLXC6PlG8r3mUYcevhq5ue0T42Cm9gavBOF5epzc4CS7ad2U
7ZpfdetPySrFnPH7N/dFk//jvUFDFJYDrND/aq3LRV+RrDTUWUqo95K9YrCjUe/ffxFiVCRYdCIs
7tcPwKYSjkMvdJHY0Bfz346WbYgAbH68zH8kyb+RJIEA6Li2/v8czFPcwPFmHZfxn4XJnz/3U5j0
vH8IgBaUwGGjw6bq8L/8KUz6QDJ++Gbn9Nz/YDD4158apKn/Q7hkrubLh3ina/9bfVSON98Pf549
4O6CPcs8w6HKEtMnb+TPLsKYfmN44026z0Eqn9wwnTaa0UBon3KYZ3Yb6TsULh4OhmjniWeF35sF
Y24Ht0rwkmCHqkUZNlThlCmPRQIfILyXaWAM11Cu0xUsVopdZVpDx4E93U3HIHbHbl000libNLWe
2F7CysNlxEE5sob03NPC9OnyGOyWVQwkoI5Mv1kkZLVvK210qXMNhq2nyJ1PLu9XmtG4dXsrOJT2
gFvIKYaChnXLZkasCvlm+mCpGJOl2Dg0cz/CwIMKieSKhTHjkdrVdwJ3AAyDIVJiMWq6537rQzMk
Qe27mvGo90EYr/MuHOpkgYfMfol0n/H+wld+Gx3L1kyZFwHCl+q6MiiU4MjhqZC4khaxDKYIp7cq
1J0NT/y8soDUgRPZGA06JKBGIkR7Yc1/MhSR7z4PdSqLrVNRBhlqKftokq+cCwPRuOFK/BGYFT/z
s7kT4Exmuhe+59MYXnqXmF+pTxnNtGgLgNhJPD5P3dBq60KoYU09PbF2Z1q1/Bc5/r7+oCOiP3Na
0JtlqofmLnNMgZcE06CCxftcZze+52fbvM71k2i8DMfaRtY9cIY+c6ojlRibyqrkNW2YBheM5LTc
EjSYg2uwFGHwPaQco56BZ6ULF2Tl0rRBOLZxan/OUYpbr6FBufKHisctHRdRIWISWr75klCGxBYs
YnDpEjiBAkC9fcBEU4jsNmLefkN5Oh3mrha67ECrrSaUcwBVuR/88Z52wb5eaL7fvEOfD27zNHJX
g2nG+zR0sCVSu3Z09axZN8geKJlx9lD2ToHdSERbMk/+hwOdDqEqqJPrXnOqt7Bnorkc5KiffWqj
IvL9QqPG1+GnYHfqZK/luFUVlmzTyO4T4JYvDq1f8Kas9CNmAPjoIFbhuDKtTZAF1p6IIQTEimdT
bapPTgHe24SRa+1LCAsLKrTat3pqAMjH9Q74oLVIpTr2VmRfMgSvjdlPWAwIT5S7GnbCHjCXc4JM
KF4Go/POwi1gBBqq3ftJmu0ZbPnLDtT7fdOV4cWkh2CXmrl5VNE4nKl/mHbsl+wbrACCdKBMnqsi
Sl74RmldGzrzSJlLtuuKQp7Tyco+ZNg6wVxF7x7i2pw46bX9FQUzsCtiziGLQHru7Zi0OZER5g8b
zRzikzeSSfQnCjfgrnDbZ0PNGIJinPhQOKF56byuueprM34aYPn37JeUfqJMJT6BnKruOywKSDQI
rybn9rU2xP5LaY0J3hmnPbY2ac310LnJQWe3b2xEHuXXtu4HezaVattOerjSKV/e1FVvf7d7rFBM
CsenITFSmlq0fZHKfN/awSnTS7anHREj5dvDGgbc3vDlcbTn8YBvLojzdkB6EHLNtMh2ejgMi4Iz
CbORpt/WcUHdWEQZwTQ41bsM7A7Cloo3mYXlxCksdZOUdsWg0xupAeqIaY5qfO5wJ37Q1tXf8IEE
F3J33dPkjmI2EOYr7hMy8qjROwVbZSutBM5uDoDlQcZ1tuVr527RVLXx3VR+M+HRbScvHyhHCjiY
oDlwZszr9toVPQP0Ph8dWtSRVLzGNr6TVfO1he4EHZcybhXfEPdySPsTFt5r2bf+2SiN8NlA2t5O
tl9tBnPU+oU+xvqJ5nf95Lepf9aQzG/GoUdVojzGv6LnDtteNlwyOskhLXCjHroO+W2yfJwmgWrR
dNnAHmRJ+WDoORgtO7M4dbT04N5gqcGBdtQcG5GnssQd5yqgcpA/QdtVDkXzieL0qDQPbEMHyW3X
YEt8Tx13DeUiPfAsodiD4xsJRPbnWWNn28qK43tRJ81t6Lbu2Wih1mldNWMWxrR6aIrOPw8czU89
ctebhMfAE02o2ywuKxJ+ZeNewZcdv41amcB/CyvcjIWtDtT29tugEf0ZuyE1CxkwIy+uqkeFS+96
sMdgNVr9tDXjIbrhySZfHL8r3722cL+PcQrTwGnJQvp++E2lQ4IgBsYlwLOo8E0dx4HNrItpGEom
75PMbKPtPXbynIuarH+TWL+yZW8oE8PXpCUHSqOqx4CGnzWNduXes/O5XM5JUvLFoto0fl89eWHh
OGurDPN3Mwy9bVENwalDij/2HvJyNkz1PvI9PAEpHjQUSZ4noFGyc2vpmHu9vDmlYmzXndeUh6rU
cMC1mrNKYFafVebCHOyL7gnUNp5w6ffNEiUM4aAxVXcjw8a7mjR//NTNLutm3yePa5zj4TFTrXYf
RejWuDRYelKttObKhKSYF22J1WtCGWl1DyZMSio61kFJdQU+crC0o2BWYXtbty1/XBMqxiHma0wv
qaFf4jfz3lJ9kmBPzDccSeVJCwv7zoNhzPhpMK9mpjzL4Ghcj3NLCjPZ0/wFHirOFFvQW7jminjl
M0Q4YTVM9iE5yUUdoVuWoWE+uF7brweXHXdVARvS4PdwKHLQBRwejhldHiutNOWeio/mxoX/+tFG
dcbxrpXTqlO9fydo0trASjTQ1Gpxj0k+spa5Jq1r8qoBBql+8G+ysHC3uCnLpdLNK49uS7723NJP
FVpIS4j94LeGh96kVZ8YMg1oTaNCe24rd+dqCQNRVGraX8bmGklTXqejJMYfGcZuMG1gJTaWYKUm
f9oGonaf2AsY94NJBnIxI3K/e7nWveQlQ+Aglc9Ioe5aS/wb06gbiM+l3rLvwHyPkU3F1D+1Cf49
WWt7pzBg+pIpgbPpatX0EUtUGA6ngToYHbpJyeNtJH/OpWk1GxQ7+zpgbwoEkYd156RWslEewcmV
SdA5WQ4swmdaiKsVZuvHQq/zS696Sy6DSbe2PO+KTY/FCKe4Nm60WLg7o8y8iyvcgaeCG7+wQXOa
pZZ4bEDGYNfJJEBiS31j4YpapHui9GLJlZ1dK5pZGUpYQ0LVll6yfe2bcZ1qqboFyxUt1GSqvaOP
xaVNK8V9Yjo1F4fvfmPjG61xihjbVGdZ8VxjnnOzU6XNztDVXQ+X8UFPy+zBMtgDAuaZrCXF7gjV
aesfp9RhtxLawR54b4f8BFyNcjYQRjiC+mCPp6aeaPY0kwMd4Yzu417EHVtMBIK8MsLm0ySe0IBh
SluKiOTCrLyroEdjH8AoH+wsqqghacyTZdXj2a9AC/lpjOUFhs4hKuiDC9n4P0+Od0xg2kEvojTO
iM9FzGg5M61DDhDoNcbws6hxjcIdc0DgurmD0sdwbNRc6nYYOK2qTmvW0pze6mh8x9R049EYh6O+
d1YZyFNk3hjKTVuorW5q+Ifx3iLSG8c4E0jbSfjA12JuOmx7S7g2HWlbNjdaFl96KzZBWFsvorFA
AfT4AMI0zVZp6jG0yjM+GGL4DMNxxHomWN3SJeISRpW5KahDRa4cD17cX6LRMh7NukCVg5GGZEpr
4EbANGFeN0zY4TpzNZVjC0U237oelrgJOtXLqBnDloozuWQouvXp5rmg/qRL6RTpqeDye9MaF73I
Du5z8u07iTX/YBuNforwBKx6ptxUENU85iCv7GPpehvaS6clkqW9HC3m1LIE11BoVKX6aTJeIIdl
q8RjuDFR/+lUsqYdW4KJ/dOp9V8oKV+EFOBJ8FtM0poWwDGgLV+ElCiwRppTvXhPrS/HOm1w6bED
+QHJmMLCOwsDyYdkL1XwyNbT1e9f/ItS8uPFsdkYOsonHSv+lxef4qJ2wNXH5MTL+mNK6uJKxlmE
E9tPb3//Ul+tb/yepiBIN6MfZ5bKl5eKqzhxhijnpaRRFWvuEQS0YgzLz9+/zi8e2PmFLKBUHPpx
qDhf8TNpOY5WnbrhHo1v3BCOsPZONxjrrIjba1LQqX/V+5Ee86Xnb3K2qLKqhNFFC5hpLOjv5d39
/i39+hW7BpBI2uYJjUPH+XL27/TWi1pOGftqKKaTDmR/ayaKE7SV+cRH9DCqP0gp8D1juPnDcfgf
/ehv9CNMnr91tP3f7O397a89rn/8yP8oR3SY+6RmKUn5SVn6X+UIUQm/nEHok0AoHL7Zufa/AhKm
NmpafQ8aNYnRGfX0T0EJWzLGTCJ9DiMKX/w70et/cTfBlORd4JGb7975kvtTTDnhJrIa09J2wDSg
g8XJCAnJt5r731+5/2J9IM1LZ6zjmbr3i191Ek099lOv0cppifu0xNJudrp3yVVPXvD3r/WrQkYi
XbASkiRwHfzif/2V+C4StstmsBtF6V90Z04p2HOYb9KHa+nkWKh+/4LI1L+Ici5+XJRGULnCJE35
15cc0sauBCiQXTzWARDGqmyvOCYi9FPIXto4bxRxDxY1dold2JsrG6P0uHVKZRTbyibdZ/ecGRfd
UMRbmaAe+OWsjJGB0N8LxspXtD77VG0TmlRTHW9zZzTYDw7FYfx/7J3XctxY2mVfZV4AFQcemJj4
IyYBpGPSiqIo3SBEGXh7YM/TzwKl6pJU3VXRc1033SUFqXTAyc/svXaPfbIscHOVWj+8fbVU+hPu
R3xP2U284tSxkhwfn5nU6WHtRHXKEkqhbsBraGiW+uLzZfiUFlb/5LbJtUBQjMCjrAM6QHFUhllQ
aiDpC9LcHO8NOVZflamaWwqo/K0hsnzHjLzc211aI4eppgCvx3wUTYyFQnUGYhSxJV6scwQnnUJr
MOWVqw/NTd962FfKwvxIRYU+wJm7UKG1OnZkiNC6LX7sBJ5mNJ+kV1XoKarl3m9USrRcN3v4Pzxr
L6TRv0eH5M/UR2nvym7nrnMyy/fImu1VXrA953sXNm0dzDHXeSDShr2WMKv6BWta+z4fE+9d7hfG
g58IP6VAl/7n3JMs57DbUgxVpBUiEsozcO+TBzVGeGb6UqTltgOsrfIWcqXXYttJmos7zvR+jBme
vHULKiGIPTQMUvywRNGxQJi1bzPiROAKiiBe8vUh7Xwnkrro31duM+0bYjJY8zlIxZbGqT4jZUwP
5Cl/Wvu8RdGESTTxvZF6XdlpFUnenLSOy2vCxtU7C2HfvVln6iJUDA8WtEhBDT8JDZBvHoud1mhv
LOLDTjEq+uM01xhs6GUvIk/Gz4l0hhf6w7yMVELscqQNmX/mLSBKKHY+dUNJHASkSpRN025xCXY3
Kamo8a9iQvZ2RZG89aWG3ytm/qS1HuliWrUEcplRZoEvCPw4c3ZuO1zlWm9hfh2SNYBEk3+0Pag8
aKw+mCh8wrRxVloyp3uI59K4OKm8sxckBzv8KtbZR+YYkuEwASGHkpLr05cFURg6e9rZwqjVC8ic
NeCTtV+YhxS3TCGNsFDD8MC8C/364D10nZ9Fo62etbE3bwwF/ga0vLzRXKWi2XfmN3WNsQgs2LQn
Q+q+nqt3rgmC4JgVHv3KbkimdP1UM0eBhzKNmyNvZAZAz+21Rr5TMgednFSFHTnG1v2vZYdz0iPU
aTmVvkhW5pdJBxI61rREPRVytghLYgaI1J03omFpvk4yf7S+0xP1fPGm+dFdhzTyX8fK9uuImdA0
xs32Nnn2Bw+91IzPjoE0ogjcQ2th2KfKw50RZmBCCQHJZcY0O6kGZ58U1CoPU2Hzk2abTcmN0/UM
wvF01vNd4mgJE/LW6WR65ccaIcg7Gc/2e6NNR2bqot50iXO/+MZTPs5kenYL+uvPSBH4oNIhHbQz
Peo2qS+quK66g+7L4r1mt8Ubf3Mi96LmGG4q1z5OYiifXJi2PTpeAzXOjPn8DHS/YZanpk3eoqX+
wR5M8zwbaJf0Bfe5UWm4kRYcYUTXKF+Hi92w7pDd9tdItOM3K5LRT45Rx0ip9Brxf2Gap6ZceNzR
qhk+jKV1aqXABs3aPhqqcQskJ86Om92bm6vOsgiqBQWIg9aRTQg+DKvnZt6ukacwhFrTKnh1JCw9
/9XBSn2jpMDNSIDn2GI3nav7xbTaL5ZjeReeSJbsCwOfe4sgjOmBk5Rp1K8z0x7EA7cInJ2PJQ5z
RFPlpO9j6WIGnwsXcr9X8dw0HB8EE2sDPmgPy7gpgAOURc5ywFNV8yapUlwzOM1GrGbsdkbu2/Jb
nf9PFfg3VaDJEpFq+z9vEZ++9FVTDz9uEL//zvc60NUp9ljZOcTigf+wN87O9w2ia/6G48Fl8WPp
Dkv/bbn4O4LH/o2/oF4y/qDwf68DYW3SDejUlrYNNMfGrfA//+fT8r+TL8yuSvqdWv7y5x/38L/U
gQZrRVaULs+Q9tHi+P+5gvF0UIIZE6Kjx9ga1CG2zC0U7G8qpV8bGLAutC8OFCrTBzr0q6supjcx
TDy0xzGvoRlOOLR2CJuaD/UwLXeV45qnUnVFHzYKE/wPn8e/6Y+3z+unzen24DZfKLBrQD7zZv/8
EoHVlOALPf+YWD6wBLeXczgtOo9Lh/6QE/j8MUHq4pMXl5khQvHsy6Kxr4qc3jG5/XXC08c8OwyT
hzSr07rzWIA1ll5ea9g26f6HtSe9LEnUNfh+NlhA5cL/jxfBbMYHvyqw4/3alIoeJ1Y1KP/YKVrR
xWrUvtLQiGbuvL7tTEEuvV64ZqRVqOyYkLbvZx8Aht0kK88v85c7hnrLXSM9mMET9mzfT9V+IomA
JdxUUHtgd6+ycSAURQ0o4Csq0r9+Db8Wy9vn4KGnoN/BYoO84ufPQVrmOK4u483MbOewZ/nJEIhW
dss/+etH+rUTeH0kOiioUihM/hQRYU+IvFvAaMfJZHW1Ih86DI7XnfvB7O6FjaD/rx/vl5vI2h4P
CYdHOcyun1ysn1+Zocu6Jqacx0uy/p4TBdb3iNvsrx/l37x/Fo3G5o3DCovh8edH8XuOC2Sp3rHH
dX3weNda08+OhfQe//qBXl2EP2oNeD22QTfrcuOZfz4U8kQ3fKST3tHAE3RSroQT6HPNrKjWQyRz
jJl0REgI24fiAeOdd2kJIwwhcsQPkP3VVWXb3X0P3Ysl/4RUq9UzisdJh4GbQA48N2W9HjKuzbdT
4tYrjF+B+DbJ6XGAtvIgS7uh8DySm6XhyHezo7LjX7/Ib66tn14leGH6RRvB00bfsTfv8Q8tcAwS
hIy3fjniFNd31Ua1IyNEnjRmPIgBYN4hM/y6lD0UvI2Hx8WbH6EGjvvplZbXws1rXxF6AzC9zqnF
Ox3h143tr9YHd2Pu2cD3en023uh+tW2o51JHLx8T5iEKFuhMz0LGOgvCM2rVeuP6Fclez6fkA8cZ
4sWN/ZeMBrXSxgPk2yU9VnAXIxQP2VGr/RXrAwTB1MB/I83GeyTDPT/lGtiEWu9S1OpJ/Cnli4cY
lCI5AXmEqljquD+mjVgIuaIk/JqcdNBDFp1MOwbO6AA5RGTIzrlviicS1oJyYyHWGxXR9ls2aviK
CBeGmQirwzzYsZUj+nBI4FRF64RU09a9nZrisR0lBTRz+q8tSx1aBcQYa+CzhYlJ+yLXArfm8ux6
hIe4G9Fxk5acoF0sF/wuzi0yPMKavKwG01ll8y1U1O6lzjE7C2CR2kaNTMFHahtHUqtLDbN8lkSa
25+rCrtD6egdcSL+aZm0+qaJwVwYSz2DqNxolYy7cbflCNPhWDYlqxZg0doOfykLJsirdurMtKKp
2Hb/1cXaqJjaKyBTJzLtRh81DBDrRAsh+H4JmFybB6PxvdOoLPNjHzvyDhKlrE+DGKGru9J8LKx9
vTE6+43WOXam+bHZCJ5Famih2S54AFHr9G/rVZLcVLAGhytDZbuRQGeQoGlq3hsxRF7Otuk0lM2K
AobdAFst4zOuvCpE6NvCbSqvM8A7AWFihEMkJRiHjUcKkB4+lBBnOhV62cSydrm/JG+I0L1Gcvoh
3cim6cY4jXVop6iG361D8dFAOx/O7IvYvjj+Eyt3+oa+1y/uMs5nsiL8XTMpaKoCLey4uVaGjbXq
oqjhiIK/qlevSfLNcqVtdNZCLnWwbsRWrYXd2m4U1xTwZQAtGbRrLzC8sS+Zcbapodhn7JrBwM5Z
hp4YNmwvpXZlq6Yh4hVybM++9mNOp3M/ZtKl4H+FzAojb2+JFeUT0qUOhXbVrVNaL+VR3xi1bsPt
4iDjFICCOkMVY2TMyA9T0kJ3akhjXGZ5/amfrOQZ5eb42XHl+mxO/XzG7zWdigmd6ZS01qUXWgvn
pGBjG4vpNLJJQR5aIJ8t1zUxd4KFjn6qM99VWKegQ0WVSCrcFGp5a02i3pvCSE9wjdoIpT9E0RXc
AMaq7KA7XX3JFiKMa0Fint3wx7weC/xGztKd/ZZJvsOGmc0lDX8nRQG7dlqJ1+rn5kasSRnGoMQC
NeGt6xtUE61ReWGW8M2hMyQgZ2JsIzHNRsQr7s+uMxj0dWTvooZYr9Qg5Dvlz9atwY16g3igG0Po
Lw6snbaZsCf1c+iXQuGOyvtPqQsSxmky9ynNhvpS267+qAnqi7Jp09uimKlOJko+fFDIHBM/59kh
i+52ow6uZhFO8YBroXvOc7MIWfvOYaZRF9I2QjotdPM0WzCaWyT3T80gy1OX2fKzQpF1LHOLs6fn
RQKhUtdO2cRnBSDguK5me2OmKj67krnZiu+FUDuTdRoWcDIo+olXXmTpLdaMmURR02AypozIsq0E
Vk0bEx5tKX7H8Ev5LmEiGzA04JkUoy8O0zTwkgjnIQbFdAmqG4occ6eP4EfnYAgUJOxDOxjqCGKq
DHx3jM/UKjbeLMffUUf24M+4XnUUcV+pgaenbOo51xuDZFW8COWO2oaYY0EHHdcafI2+0R5WHiAN
NVwlOwU5iKe9pvaHObb7LeQ1HR7YPPJfRTI+9MLowt5N9Wcw6ley0EmQRx9/kLkB/5J60byyF3EY
Og4FHSnHzQRPbt+m3XKqCgOwWpmneHXiNGrq8VGPNSOYh4EY1mImAjITd31c+9hZUshYfQsN6MDb
7xafiNPt0ksvq27iaraH3bDUJB0StieQwhtAk314dy0nK5l6JPUYVnqzfOPKvH69/9Ow/k3D6rI6
+KEQ+pMRP2hIf/s0ZJ/G4cee9duv/dGyEuUgtpQ01KYGbP8fW1bXwA4vTKpd9K2EuP+rZTV+oxn1
wM3SSVJz/0iNFUTA+RBKsOOzcvD+y9XFK/Xlp8pta6jZXHwj1IpfOwnbWB2f42Y6NnWic2JlZZSq
2g/sYXheneLFE2QKtfSSUT2C1mFUgrhqWYszSpwWWZL3iKOiOGvlUFwvY3mZPE4RV3NujK4ntkdo
LMbzycewYGFbpaDdW2Ylwi6BhpF6HbJKX8sC3+Gb3fWN+zaeRCjSuEb66hWR3rnLLmF2BMCKIzhn
CBUI0YkwL+QzUW2PI0ZOzqvGCBBMvThaK8Ky4scLvj8CTN39qZ36Zx0vIgqPCfML+Y5RFbtP2iwe
qFVfpp6Hd+z2uWwy0FQDQ9XGRbDhGPf4BMB017wep12GSPTds6Pn/m7YRtpA6cg9QgMcLFUtwknD
C9h7p6QehiiWvDVAqiFm4IlRCJCMQlt2jsNb2ZC8G4qOf7SceAtIf3rLS+BtgCdOXpoM456fmlBq
BFNrgcWK6YDG1GiOucVGoin5OnI6RGPER9/PHtSk7TeBq5Ho6qNBI8IIP/3KW9CW5hDZg67ukwY9
K0dhRBA0n0mi7CvbYjBBZiouho4nZLb0HEIhOJAbNM2l3fWb+utad82xMzcMWcz32VysbGV9iEtx
qRH11PuPMCWGyITuGUhiBIK0yvmABxpjZLYGomVfPsZeXLB7QTfZaiXKZcVXHYoWE44cDzrbLqIu
7fH1Isk6IGKr1cmwdbkO9NW8r0iMo9byH2fmKzgP+Z9K2PdTxpNK8sI6mdrmBstHGSLqIrAXFVA0
tdtVNPCz2J9vMmxIYdfQeZFtnwdOTFSbMriwxrJCwWDbN1zPXxcfZxptobcr5+yFWROfveJPSKsw
cusapdvgSYaZDb9T8S7h5gN557ZskTvpB73sn18/7yrxkH+UXFbDzOtNUi4ZIrH56LuOuanjlWdg
lF+5ybmqHX7Ww7QVeC6XClLOLAAptr4tU/7oePmLqfNEuPO83USDdDPydhF1/bgqPvm54z5xgYed
8bio69Tl7vBd+exiEQwcl0/YG7mYPO7G1zejpmkJZo0fbYvqpWJzFiGl7s6lIe3IQtdEfICMz/BI
9YdKUsfjZ0KzytoxMDf2i6qgX/RQ+smmR+XeiYnnkKTyiiC35UBNqV/MLs6Y4/LtX7jclNQKF/gU
9Q4UE1cZ89uAXUZx7RncqKbgIPCmtCScKSkj1Itf2QNl91OKlm67vYjX4Ftfx3+0WCVhSw0jYwKV
iW6u+LgtUsORtIj6sAiziCZ9uw0LDxDc9tlqm9VNi/EQU/pzhHAJ1G3nB+bMe/N6lb/q6Ju2J34L
IXG0VqW/d8y0DGeNy/n1AtiucG7x+8xS9cFcOcb8ifvbQiWGYI6Pbhhnk/uAy2gpjCGa6No/tpmt
He2Ul0pZ1Qb1qJPMCMmNrNvsJVv5j1kvvqKzhqXJ/DkS2J2DCuJqYNSEgYh+rC+UBcuNvQAlmPMX
jW6WJmuuL3gZi6h0uSNwxuHstLlPwaLol5UI9b3rcJERdVFfNImFTNUcX4REf6wlh4Ou6l22WAc/
LeVOEOYF3ZJaksU1LsdBmGHfM1zoDNmfgFfAVq4JCVmySrCGtJmFka0TuMiionjmo9NckB/xaNyn
tHoHpTOCaAcOk9aapoA1JnK0iacwj1vcNGLMY+VxglUuPKvXs8nwmby93rRT5kyBlmiP/NvpHakq
FDe2dW+s226X4MKdDdqBrx0Atmu3tHvpZHx+pI0QDSLqy+JYoOHA8pJ8xluzcge8vtdMjyl/K/7J
UedzJVSZELRlQIqI+AZFp82Ss9TiO0NXFdU/zbsXd187l7+uxjzipm+hknCeWMit9nrff/IEzJFa
w3vXdO4T5uYGKVx6p804LxumfCb71POaLWxQtFKWOvssEsyNgqJ/Vy8aqwRVqg9IvDb5OxWBAwB8
I9bhG8tJwiFBE3cwoCuAsI92gtxJenObX6+JHIlgBhi7M0VM7gtRz6S556IDEtagosFp57Avh5mR
uPv+G+avGES0vML/oMoCAnQ60irbePyoDU3zmc3+JytD0LdLzKX46nWmphxOCaWQq/rLfBxqemm/
KhbM4b3W4SzMqTmr3Jq0MOGrKDR0L772gacRnmfWM4Z4ZHzuiVBBWR2HVQ3a85pYU5CyqC8vceqb
JJX3pU6IA4JjxjqTY5ACwj5He0CPVpxT1/mbwdufxuQuog/Quwg/hINz4pc5YulrhrLQD8AkWdcD
esSv2UaoNGvvcezRr9oDd50F5Sz8oQT8NyPyP81Lt8e10BYx0xMuqKOfJ2HMq4zVH9rxqM+vhx33
oJkVn+sZFPXS/i3ymn/tl+pt89XpDmMpgPLeL4+m5kRDNF2PeHq4QLZKwC9iLcIHKL69rn+agL9p
Agyk2qyZ/vPW6rb/wp7oxwbg+6987wDA/P1mMRNFNYl8f+sB/tUB6Ib1GwI5Zvg26xzBT/3RATi/
GQ6ULvZJ5JyBR2KC/fvSSv8NopzFnon2AOGw8P+bpZVp/HLF0miw0nGRcmyIL67bX66hQo6qmEc/
u8sL38z5hmTlAWI5KZxbP24twnRZa8sDRy7aUOhxum/vZo5tpBlTMy83HWJGIN0FUbQSh9NgPqRe
qZXLO9uDvy4Cp8B23E51AYlgc9gOZSc+w4SZMd667Im8ABbMxtMhPR4TdMMIy5sOjW8lUZV2+bnK
a/3rprwhrUh23ou2OYIXh9PWLTZUSpOoYBnI7IKfEB8IWFWhyTyFWUnW4NI3nXHkew3yFkGsbW/v
FBKWt67QXrzNsVxt3uV6czE7m58525zNaKyzkzvZ4wfIE8wxROtjSa6d9KF/tUjLzS3Nsi/2GQXN
VR+ZLa+YYksNXiS7sg19kaZXXVzsk+lVVzw7L9lm1paTk+Y3trFoIW5K9zbrBZIlvjXSjCHrtl5y
U4igsc8iCUzCkK1vXDqxOuSTWJ/jFQSsJnxw2iu46jeuZcas2po1Rh/B0z9lTgxEbF6WZxwfun3g
y5GhKynFke8UTJ+FngPPcJk9JTuX1dG7tV/6IEm6XFKATtVZkzVKI832GF9XsfIQn87uyDLd4pLA
koUyA30C+X741GRPspS7vh/GtSMCizGJoD6fqoVpFkCATIxmJDdIAFyp9Ku70QOgxBdHmVnjfk5M
J7S7jIlqk7r3nbIWZhhpkYTGOjQkeMIoWBu0zYxt9HsYhTPq88o5x5a7anyXQDiYW18PF24a+G0b
BCFdmyotqC/4Xt13tdZeLITj67Woga62Zwajs0d9DFHLwyYAiYg6Htdle2cVXdqcVJ3pEFTMbE1q
OtPMYUtRSesyx7DMwITV7OIw6rNUslBL8O7dE/7JZ0USgPumams04i6D9PYJpC9lhN1wBK/AgogI
QC8F92pZkAE5qNObc97EvX9x2iT9XHXu2rL6dMlkLr210i6TjbiM/K2luYGlnV0m8nyvnLieGSAT
r7xD6jJGK6SD9bQkTK0Cuc26KTqcjYUEMwrGmgA+QgbxCvUFjYo2HPEJuHvWItkdsVs6seAdrdCu
6eOKO5ukc6je7ZoNYZ9vg+Y2JrvjolSGzQB9GwlhKZ9m2JJcoINv0Hq1y9mZJCxCRSaDHviIe72o
ar7BbyQOfeEinMBMunLFWWTX5i6tUqm5GW6ppgQ4RtwxMgwdYWEI8G1+NjLZHAb8kGSlCfmgliFX
9/6ofdKUX3NPaQ4AbM9mDHYzNKZU+6FjCL9PRpLf2X0La+etY/qoFGXmgQVDXx/4S4bzvkZDfuQk
Wolv8pfmZNjO0AGeKA0HJHhqsKja4h1MGoGvkMPe2jRoF5OhqHozFdA6jnOR6s2ph4waeq2mX5kS
GbuKc+PequcNyWz5eRXlyYYRILF7V6xdflCL6Z1zzaNp9mZtWS6LjhzGNWWtQh6pOMAnk1GpJ1tY
MZ9Vs09a7PeULOa9htmSIMKRTsTxc+OqcUDMmF4O21+DpEHkYbpgVFNWFgqzNPicIeHkL33n5h9z
fGJv2SlO7zcnYR/1jWVxr1nLFJIDb0aV7mjDiTB7KyhN4nYjpGFJf8UPWCNWNRp0gBgOucH0ngoE
tSU1ABmos2GPiB3jVGsKl9FJA0M6yPhsp2c0D2B3OrLpg4MXD9VMQFdjQxi9Zjg8ok1AW/eoM8J/
mmb0dVzC5HbKBfipXwvjCNrKvXfsTA8T2GnhYKREJ/q1KyKWFgjFNRvcU7PMy0MNVeimrIxx2lW9
W+nX4KCaazUoJz94XWM+d8PyjCcR4B21ndLBIMalF0yIo+igp3wZr4Ge6Ddq1eUDzm+i2hmiL8m9
vkxxbzBwKle1HisTj5ydB8QJJPG5k5waN4yivsOR/6mn/q6eYh5OLfOf66mbL9PHzx9/qqe+/cq/
6inrNwTdFioBVs26RWzW7yIgFNh/FFCMUKm/0ahQjgE+1amtvhdQJoIgYVOeC1QGRHbB5P1F5fNX
qh/E5j8X4QLd+fYwiBWQJmFq2QqsH5bf6cDtVfetee2iN3taZ8s+raau9Ttb0aYiceu28MfmjOej
03eN3k0RozYZzYyCDqMhuwsrr9F4tlNV3DRuCQi0WwgJZ/zSLXY49tb6ZE7W9DwUBK4i+VS7tF2N
hWGEh+axHfIhpJSpCdaYV/1hNGXzvp7i6Vb1fsyxqdUIAAvVu2rXYZvbZ5UF/JItJ2uYgloCXN9w
cHye4q5N86WgIGgsTG2rudxZ6+o6+3TB2n/E5aHGcClyUmVGzHS7ci2Kzx2uttssIa4cd3O13MZx
wzqCbTmvnfsNAzwJKoV7atbeUnulA/o7SDLumP9IuzXOo5eAnkntbj0lhJTkYVWtC1wCnmBzZcUI
YBmcVZV5b3htc+9zqD8wUZ1uuxKXUO6WQzinFeTQWDZkFcy9ewRiV3dECjYqgRE3wGTwxgI+k9Uv
Q4vm1XjLMGuAjITZXzRDd4x1OxsPVWwkpnvA7YNywO0zoUS45Gg5RVDU3nLDcqqqdQRKk3ayvgFe
2lfaS+5YCEeLKPtW9sq2ZKqCLrQudv1rbezZWTwtN0U3WQyFNyqqz0g96at9izeeXS+CMvjJaDTz
+DbWV40vSHhYM1w8hiq8mSOBJhcptCkN0bySl3IUctZjYpvSMg4ZJk/bhUPKs8Krh+t8yckjKSpn
LqfzMIxjK270tcoHs9+x9eUcJl9oNmapPycYbQz1fskYnfSfh7kbqorNlFJlfP96F/9z4P3tgccJ
9JcHXtMP6f8KPxbN8Mux9/qL348936FVRHrHaYXMxjK28+y79hGqCsRnhhzCwMzF/3EA/a59fAU7
kzVHm2gI/J00n7+3kfZvBLaxfOLXvM238t95YFwe/4dRhEWyALsq2luK7S3h7teBCw1uK8nZMC6K
jjNRh0wm60DQMjSeapXX2mD5ERwwjL8ThVy3w4On3msG0pIA1utRTq124R6mtO20ap+sXQN9Tclr
UFbHtDfHM0x/N8Sl5Vw1Y6296YCpsKFLSLrNPH0H0MJ5g4lgeZt7/lDvxoaAXb3tmh2T7C5wJOcV
/56+N7ouw3U9xeYh7/w44Hkvu9ROjmywrx2TvoOcLLqJLr6fVXdLgxGSqSB2FjK4Y7ctUDyHIGa3
dM66BUxuLHxq3e7zaOu4RPMWgN7U50Fv1us1oIgkmiGeLJP4lDLnhXkptSjOc4LChFIHxAi0PYlx
4OSr3/nrlIPmKDJGhVYEJuK2L1YrIl8JJoYxmPvSrbygtVsSWyuHx68Yr/JOWeFQo8lE7JI9oBFq
wkrX1bFFsEOeGcjEuaVAS4b8tl99mHuyUBEaaX03MoDY0d2aUSpsM0wyLBNzNbLuaEp5hqx8neo+
oQ1m9bCt9qMhdg9+RdSHxfES4/bfrcQmBhbKwNCIxUHLcgJT0/XJHqY1mIbtRWDoDQegoyEhBUnQ
25pDzuv4UklSvYH0nVuaq6u2zxCuGUvUKBfTctnubQWzGs+lBmLOdXed7Rz92D8PKE0CrzBIylax
9rSabP9MMdpArICNmuOy7IGg+bjw6Y4M0G3slVp1kjrsVRYlQAAW3YZCo62hXIQFfQWjvu2RNDPC
AmSSYWEOyD+0aOauOs07rXVcBYZt4iaQ/UwfnBxSc3TRurRdWJZaVOTdI9S+J29Rl9yY3V0CVHCv
1ZmIdKHSg9tWH5Wdf8i7wTpsbV8wE4gdCT/Xzp3hf7EAFyBc8+2Qa2JLst1h4UmICEnw6eTkbiXF
Ghh8mYJdIFDNo3WzZCkwz9unzsj1D6uldBKr5NWiFS9qtZZoSb02ynGhHe0aeaZiD0BzyLWQ1XkX
grW0jjCswY+CQCGBib8r9P5ZkwOJ6+4Sh04tJ3rKFcOBxyfYgFDaO3wP7mMzf9sbTnJdi7Tam97L
FpN0XhK3g8DtaI+lpVcyoDuwQrfMsoeKbQxCf4fGoYBW1GZ+/yi2WDuW4cWDYgYeSqmu5dCXey8v
5giAsLNHQ1SFtiHcqF42TYihiTuacUXNVFQRMJ40GG3AAulg0sC6uXPS0UIEqJumo2EkkEwm40pq
Ygw1I23fYt7nXfRiMzSs3IV66qP1AFu0E3aTBdLOxVsCbcD3aEynK6J9tuw6N/BHpUOhK+o3hWau
OPJHcdYHOduQDRyGNYxz08jBfYWlvHKCseT73wRZueepjheX5Hp+ULsQ/AClpHBuNKt4yRj+BHkN
tnfqMGeNjMdCV/F+EiFIUiB0n11miq9LnLJ5mRv73E7wo3JneCOwJEN7cM4eg4ed1dsPTpx3ESCE
BjUpoxk1l05oseDYGZ2PXqF8yNblDsHVXQkPA/FUph/WTPtSWWrdl7266geXxRw/LxHvzc667oh1
rYnLwUJSwfQJ13iSyLhMNkdW9rEjwguMuHrDrGE5uhPdWwl8f7ctoANdeGtkkIgV9uA0AhDA/fVq
uOB2jY9+h/ncwzMOfEXab2IjTWBm+9HIFEdwqx0Wq/sySWo5V63xjd3nENhLXT9DQS32DDMmloMt
nOEBvdbsV94RNeRtUxofHEde8sTKT9JennDoYFnJyNUoV9M5jSKrH31/eldS74Zt635x0nkmTDwb
gjlBM6qPV641oDn1jHPWMJ+0mUtcb3heiAp3JfqDMDbhA4Ik+Nr3I+4fn1mUrUamC9aYkca35lE3
D+VlLef+YC09iyqGcYioamAf6QdgSf7jakG6ATx6RYuK0tVYu/3glXTQHo9YK/VIQZjdSZjpeEgX
tGxsKouZQG3wMOW+H22b8Zf9hmUtZEWU11drJ09JD5IEBxca32E0dmhHWYVVnfO+LJbnOR7ZeKzu
52YEAJjijiHVfJgP8P61fVKjr3erifChcroTCYxEDDrbE5+v207C27QNZmLxQ5MDdJ+dbE9mzLzj
QAM0nWrvRh9DX6ctn82shQFUjuPJm1TPWQPmf41j58j5m51TXJiHBH5xNHvaJvVCjemVhnnIlGnv
E3c29wbpWcFitfohcfN3DJPtk9K8x3WQ6Ku6ftdqyVdTa91zWZfxXnNLtbNaR9/bsEwi3arE2WsB
STYW3+SKU3XfE9AazhgGzfoFTVc9vLWyARkG16wG7/244PBm3rdAamrmpyGeKpdbsXMkhrOOq6/y
bpF+kWK7cxk/bzdZk1e2NI+dgTZGD9zWMeK35jgzTiZSdO1JzIpsyQIsL3adaudsQ2TH9oNpVaxh
3zcT7vL63JuTdMmjavDd2Tv0tpmWIv9te9X31/+U1/WQDevflNdsG/5yPfN/+4IF90f540Dh2+98
L6w9H/YghTWrFstBT/XDPMG3fmO1xoFuMN/a3A/U8b+byynH+RUDtgFrEyrfP/YzponfiDQQZFoU
16/irf9ivGB7v3hudJ1/TZgCtZdONov9q+dm47VarTHCMC89iKW2Nt306BwPKk6XM3BowvZeuUzN
DKKJsbN7sdmLUENsCCeI9WI3SrBOpVuK64JF1I2qY/PRyXM4NQ7EjjCRlnuTlpOEXDZlj5zT5aHY
4FFV4ugfmjb2YJHAF8OBHw0bbApfZX5cXglUWb7RqOTYqk+iJQY0Q/9MJCxqiDe9zIqzv8Gs4g1r
xVhiZ8Kuu25sA8FXGVeMJBkx6pOc0fVWsLEqDZOQsQGzqld2FsLWW+q68tCWnn9B5YiYxXUW437R
IFa5G4JL32Bc6yuXayJLa48HrDzoG7ZL9zP/RteKOx1M/HVs6I9qg3zpG+6r7qyN/NW15ldzXSHZ
bGAw9EUwwvoKXBgkCGun53iATMtewONCBTnYpWg/zzMPYvYmd/0GIEPWUrztXqlkyyugbEOV+Ru0
bN7wZWIDmQ26Mb5rNrjZMKbz/bABz/wNfVb/P/bOZDlyI8uiX4QyOGZsY44gg/O8cSMzk4Bjnqev
7+OU1J1Kdamq9lWLMpNJDAQQgMPfe/ee2wBBi1JwaPacNFeenUy3GNvUGteL2tVfALUJlFrOvpaU
TMb71ZANe5hnnAaNTsRjYNgGDWSroQJ9N2C0qcZlJw21zYLe5kiDlFLFdjHVaLcWxluuYW9GYBx5
fYN/q0tashoJV2s4HGpiGMpJpy46jzWcyaM8MnPIb8QXWQ4yLpP6uWXAbC9Jf1FpCF00g6PztR6b
tNzqRB7peF+Re/EQEhN4BnpnntGUQ7VD8qsI9HV4a/dmdu+UTkU6AjTj1ViXsDCnzAc0mdn27TL7
6kyLetnNPhD+FUZo/6744usRWYvyurWHS29EOUs6qn9CtIe2LNF4Pt4/1ZX0vOwwT8D7PI3xyytP
vfaBr15qDfkrNO4v1+C/if3vFT0V+8LSWMBGAwI7YGcPNMpDVH2Io2E+EQgqge6EhRsgaYRuiDjK
O5PLnB6VINQ6STISJHKNJhy/IIXgnCyNLRxwJBwM9D19DNIw7gPohrMGHVqV9N9r2IeuhiBGc0U/
G8bbsayls/M1LHH2C6g88BORT0FSNCLHesXa8VAO9vLUtii5F41eLL8ojFMsjRP5aWaMnIgYj3jQ
xMZRwxtbjXEEb4pfxqF3+U3JIN6zjUQgqNGPgTLzNRuJBvF6ml8kGhE5algkocXehnia/J6JRfdh
B8AQmDKIBzLBADwBnCzHel8UgbfGK030jtJgSlsjKl1Yld48didPLsXRSckabStQyL2GW6LkYa7q
5nDQFSWVryGYBEAld1iInR/LRMlvk3+5XmLdNdQATca00yOyNuO2svJyzQ/qo8GP2f6T3VHdGM20
Y+dbX9TNABsrDHdul+Qg6QAoknAO+S67ZdZEYKkEhZ0CxLlNNO6TWR7kz2w0h6vCBAdqayIeVcBm
NCd/X2po6JDhS9nqDfBL52uqKPkYEEZHDRstNHZ0act0j2lkATExuwBah8kLabaOMNoJgUHp2qIt
L3stpQyHx4jajJDWNKywQUZ6rNYqwLFVY15EVV2dqTQpGYXxApaRzSQGSHurshB/tlfj+2f6vEZS
CEGbQJbMbE2IpzRRrCQt2fDEAGbLOLx188A7tmyI85We+t2qzsAP5Bdrt6jady/xoTYBBLoxWy/v
4ETZ5tUQ6Ipa5jgIscR529wuwyfSYc0rpEPxM4AIdZkvw1u4dN6BN+KyBo4+XCGZU9xKY3LZJhiE
iF0JL5n5NDddIutzYo71kyFVdtWmebWll4kXKyyjDchFQqPa2n5Ox5zhT8dZNjIgXhcc5Y/Fj3rQ
c2H17tg1KDvAuc6LJkY9dpZAyA8sICS1NowAssfpFm79uDaEjG+EwNU9IgHDS1JP92bPpS9id9nM
c4ebdLKCiwD+UrKZMtymNvFK3GhiBCmohWCVSbI4A6p+X9AuPqbhUj1mvdwrBFlUH3K5SenGY+wa
oF7Mnbkk694onJUbTTuvLocrMUTWCSp7+jbW2ENGpEEoRnndKh7xi1Za1QFyzVSu2NuGr8DN1CYv
RvOF6kQeWJnio+wsAh0992bpE+NbhdH5VHWBscsjv70WqsiOLvOoHYCM9jabx+AxGkk9Eiih71Et
mBzOZ5I4z4a3s2O/uWpm7F3Yb7+ZS8/y3zfdguB4cmh02KPYLDqznC7IhcsIbuhWRaMoIvtydHOD
jE7KJ1Y0ZcJsNBve/UkSIbRmI7JK+joDomeH3W0d1dmhJBuYkEDSpVFX0CFBjiqD+jNsqvQ4ZDHR
G+y8L5WVb+egyG8GrQLp3P7VbdwvsCSC2KAf+4+0815dFb+bsv9kt/8alMz7kOatjWVEQmnX0GJJ
ids2tXqw0I6fKmK7CDpOrSekgcU3BjPTcyP5w6GA7Pbuqblr0lMVcRb9ieKmHgj5wu6zeGe2WkUE
UdFKTXcL5q9ztgjg48sJsT48wqkPbuqunr2X1pOfPYLN4JARDxC+QiuwYMLA4Fkzct73M7uefR5X
5VlVtVG+Viyg7L3CYSMmpB81qtb8FBhYsdsxsTZs8tILQfjPqW+U/+rObv1m+jJKbuQUZxd+7Irm
ARdlLPfZkmbQCkipX0o6fJ2bfA8IDzAe3VpOLhCYAeFvaai0PNYoEUguM9G4odjeDTg8YSaPq2ZC
KG7O/JJd5DxPhjUeUE4Sg4x37Yr/ctqFCElpXMSQbJ3LPrQYRJhGSeBIxFvG8AENsRd5LBb0uTFj
rxNvEOM+NlR0CblErKNCzFCro/qq4dc8LR0gmliN7w5BkqeG5seqdYx+L4qJ3kKvt1v2YgG9dO3m
QgEklrvUJ2htKGV3CIDqrdM6UPsWXNOahsxtvsTtBg9cdFycqDv2UoJiyy116szoErEj4eG+qC7B
qnSbmRbUW2/jDgowse1VPRAXT6gznVNT6ghvqlnpUGGXMe69Drzi2uVnPvQmdWyXWfneNaX56fQS
vGmVVmoCc01+4XfU2V7w3Jp94bffeocMFfdR1tBDu7WqMwXl979F3L9TxCGZ1LK0fz4UfmSH9HMF
9/sf/DESNhlzuIQtB8xiXcox6rQ/ZiOC2QizD6pEogHQ2OFM/mM2woRYD4Ypvf93KGL7OghTV1vC
xxuuZXf/Qe0WcNyfZiJ8I4eZMMNqOA3wBrxfeYJlzbpSzsF8hsZuLDAWx2qeSRSCZEUCsH1Mpykl
5z2KqovWddrvYiaJdsKWCIm1aA5NjWjEqsrpJukJQ8qVmO5iNhs3jCJaE7sAJBaJKMkezX5AkZ57
jhzvCFqbmH/2TIdD5zGWE0CGA704cuuicWDFJVXEuA7JpiClvEkavAvQxcvg0678WfWHkUdwGo6R
3yOgOEp/Aq0b+kE9sK/nIt8bRUn4ReXElrPFZk4zkWvp2EjFGDbj0AWvHFUa5J7r5E228aRwNjm8
8X7MoGlpGlPtW4u9HgtPPhS5hW4HUQ92bAEhBib9BwNd9RDgd6nZo8TJLeTQq25q6iOQ1mgXlwiZ
Q8HKhjcOVIxKGxw8IEKJuBvAXq3DafGt4pSgvdN5oqgbEZuPbPbqCyJM9AyXJux0FUcpk1warSMg
m9SI5ntjFujqN2aUJtGOBcO1/L2FNq/HPvw1KBZmJAXbtjwd6nS68zJTNcQpgV/nV8hhkOTD8b8r
wr+1IghHIOb45yvCfdkzNV2/N2Wmij/NTXWuLH/6+9rgB/9w+Wcf0N8XFoZn/felIbD/gfCVLg5W
DiarWmH7R3PH/QfDUsaYls3Eh9f+/01NbRYNwh1d+kF/LDX/wQLhhr80d5zQd1m5kPGydNniL3Jx
OMUpmd2qPExAksZtiHV7XBfYnCGW1dUO0IjTrwvikW5DZRPYbalCXY3eVG7YXpHtwmBUPCRS2c9e
G883JbCm+4GNyxtiDUh9AObYe46Le6gaO9fhacK9wBDMTDMtkNSNE0rLDQE1YAdiulmAlTMjvkpF
iVwdl4R96peaqDxoXxExQvM80pxmwgPkfUiKzzbvwSX5iN53qdE61zGUrZsUjCrI7mkgnac27BPS
OZJC+QkKNCV2jEt7AHJLfTx7Z8toZLXuLBR4fa7hVEtgH0PIbsV2yurh1USNFW7qXHY/OAqA/cah
/l4D+W6Zw1Ya9OR72Uzkj2sfJ1l4pHB4XYkWwxjdAxvj0KdXYeafhMK4BxcrF5JFdySWbFHy++K5
GKcpBNrnCnYan8s3e+a5b5/Znqd3YQrtUEK7IphTFg9VC367awn7vCDcMyJtqLeoumXsI/LP8kwQ
livoZawWkg9vJ3KbtrVXcSFxBcmc/Q/5lisnmXySJpbqTURBcCOzkoIR6rgpNpIRO0pf0oJpA5Ct
6C7+cary6joVdXjjgsqNLxPKmEPL9dvRXwgvM0/Ve0K/xsuYHdxuioluXUMVL++FqINbw+FuYfiW
r5lHuIdcMA/MZSMeZIlzTs38OthbnCPxAeV1Cl7ZuF+cfN56fiLQ/jEyqbO0dzYK9XhLmzHvOGdh
7wDk1R/jktevdE2s54pQRFbfhSnt2o3wkwsjD7aoHjpsJeMc3k4oXamSnfDealQE0WuZiGmaGgOf
6WC/WXKiYOPOc61NFxvje7AwOUxbEV5WlU2GIk4ahKFTUqgDZu1uOUK/sdjoyd64tECrjevR8vOt
bU5BAVXZDnX4opu6zKzGqr9DHOamZPZO4U1FkJW9Eg1xwOxfnXPMpHCM1gicDZO0efJg3LUnmsUm
DmOm/wW0MOGlvTK4EM1hxqoZvNZDCee9C8d6DYPClvw+ACJW7AX6eiRWiRioCNKR1R9kCVLv1HlM
D49ZXc/q2arasDu5/K9hV2yZLxQAxv0MFQLttDz7eT5cqKFrn+M6v8LJFF1mfa7CbwkydWLuLBvj
kXEiS8UvNj4iqkfXNtVOERy9MpFCbiXcgZ1JegpmehN3/xKNT6qzFKlQcXluk7hGYNDdJb2IIdpV
FjTBBDcP7vN4fPIwEjHE8WLjoYhsuS8bBhUaf46/DbwvwIQEK7yXQigwOquNvrsF3+FAkTH1q6G3
+s3cTRpOYSZHOgjuZg6Lu3IJLruklccElBBqi3I6jSrptz6ao63ToaCuy2mP9Nb4ztB/W1MUA9Re
9lPAdHBW6FtnxFpX7TzdU8RGDLDHPRR690k0pC2zMepXy9yX12Ng3kE0tVYDyckrHHBopXQbfMgk
E8jK441e4G8C40l+XdX+SGb/ylws+Vo36ciAqM7uC28IrhOSwdYk6TByytrhRvTS3mkc+mpUDLEJ
CrtSdQBLwSGYICY5czeLFFicwV+JFFChapqyAsu/vJbSh2ad+ddL1Zy7EbRFZenAV7tsIDxipkg8
wzw3jRyviYvGv9uWHyGrLW0IEWwVMYE7pEMJjFK3XZfCqg/AOvAJDIMB3luJizmb6av60VuprHYT
CebSqT8XG4uUBSChZfM8JjUc0TzqHhN6ANwYo7GPmumzb7xsP8fJvO0aYFWDsOQb2WBo7Zg+w2hO
HMIijcAyjzBsxhS5ieMSlKmqXRhimF5VEUmq9PWcUyANoOWG4d/2FYhBtfBqgp4NJcp1cu4Kb/Gv
mBkQWTOksMO3Qa26O3wc8imsXR5ZuoGIN/r4agkDehZlCih0QTD4QoxjvhM9nUeprGCXt124L5eh
eq1Q7T3T+TW23aATi8diuYJ+UDIdHRvku3lwa/MvzqiRDMhi0ZMf1bm5RnxJWmy7eFcEFQvMvxMd
zZM7JdFlmOYBKdmFW6+zTvX+OrVsaI24rBeCa3Kyn+kLkzQh7CtbkkeAMpqhh4HmH+CWDBB5+Djg
GwruBl4jI9LeeOoqsB/ccUW9Uf1IKKLd6KF9eTsBBLmyEwSJQadp2Bm3gTPuzMlq15OIHUQMRAUM
FM+Izv3kh906+Y+eJKKNF9s51UInUSE0jjefClAENmyI2t1oBfVjGffDHa7Y4Du5o9G2CsHe19J6
M8L+k0zr6IUqTEMXUTS2jvtYOK5x5plKCShONVKKdW6Za0m2t0OfKHmTXv8tsGp3v5TE8S2Sxgf2
iJd5mEkjzpj3+37zTmI7Kd62eUzjKQXRZFU/IkkQRpoYGAUDOzkMVl+Ua4sG6HbxpLjJWq/Z4mJI
bwvh0ZAHc5IvTb/NyQaYVyTc6yl93Ix07kS+XGkZGcqx9nufxA9McNhKsb9gmCxWoz1ktNaSZYOC
1qrxB7G4pm6tNzM1uaVOA6yAt9wWTJJ6t9L0wbC8cmOPtfkWW746lCrwfzSiuesH8SlRhZCqUtMW
9F+LTEApcDvqsdT0TyFtwEsahc7Kt+tXLEe4ocP+hJdZsnZW1XYoarT+cIkPyTTnR5ucT3dmRp14
4lGNc3qZcc+vCsUUW1By7a2ki9eVmexBGFWnspvuHToeO7HEBWQAxuZxsnzvKHXXnd2X99hBhrVq
F661zO0ZNRUZ0q5Xdqu5aPPd1BNY2BjBNxlZLwLx7atZu/Y1tqZsnQfubS067iv3W27lAo9TTyoB
oMuLqhjKi762fvj5SKqR+N4GeGE2PV9pLYqW3PGKAqt1KmeravwiQ+DFe3Ys/p0w5mgTZ2Oyw3Ew
XVuFL+GYlKeGH73Mmr2KmUTMLakOPqP+RAQRQugJhYhIxJVNluUE3+qOxle/Z3juIkK2ivKuj0nJ
SjDF+oPH2cF+dnilXxp1621ab3nqQAfqzWYtiuvS78iBHkNdIH9SFzKqpx8TG+a1HNtr3atHGoE3
BWFIUuVvTUZEw9JOD2Pb31Siu4Y1ema3hgbIW2aee4pXcKdkjg3o1OaEx5yAbTLKXcwgRCz4jntZ
JEFw6eV1sY5xB1mzj2PaSPPlxmqK9OK/hd+/U/gJGo0I7P954XdZwp9S73+u+X7/qz9G+sE/CBuw
GOjbmo5Ibfe/RR8jfaotXcAFgAZ/47H8UfUxtwcSasJXp50Je/D/ePEWHxiyroQkX0C0+A958fYv
bSEBKQ+wuiOoIgXKgl8zMQGcj8ReieboFtIPUP4Z4s6Ma4JSBt6wZZ0EYKqYdH20hi8fsPYT55wX
kleMkqe2sQbUp764LE2v2LNRAYvBtAGRTZAaDwEr5caPK1cxIYIpIFD0Xwtouj+SBj7DhCboybFq
sCE5GIEozuUZpxQFXWH5w6YB9rEWkdkQHJYbywHlvXffQ375F4Gd2hLxk2+ZK+DQ8gMApfny2E5/
sUwkc9Cwia6q49RQpnqSBTGaQcBYXafPi+/90y1y89sn/4xmpZb/y/GAKbBcYgb3EaTx73+yaFgG
nlYCUqrjF1eC1vhHtEA/oHum/sWRNOnwlzPzbUvQO0QBglfklzNbehKiWzipx1GCMbES8oMoTo19
YEt1TyC1o7dd8u4/Pj2EKDDzPW4mfC369H86vcS02jEvGFizd2d0CpObVdvEqrLpJ5dd8n9+NHoq
HipvMAWUM38+WhQGoyryBFGYObrpuWjyZTd5wBmve4g8f38s3bn59XrSI+Egvm3Ss3B+ORg+MVAo
qamOdTxl9tqOZZtt6pq5ckCNhekznq77pheXY5sOhyXzGfipFrTK33+Pv95ALnYh33dMciQArPzy
s2YQw+e8t5Nj3Ws13kTo2oYQQvkQehUV/98f7K/3kEtnWiOLXfCuzq+O7KYOQfc0XnKsxLLcfhGD
OoMnuIqrND7OrWKS6Rfs8/7Fcf+/kwQmIFAweMQ+/AowTunmqsirkiPBkgMdGn7NEc3byLYFstDf
n+Mvx6JNwefjijdZVHVvXq+RP92yDg0aMcToARTblU09zT7mWrOZLyJED49/f6xf1tuvY7mwshAz
+iZusF9+vARYu9EY3EPLvDD9pC7LT5myB7H5++P82QKBdEr7M2yMGATd6NvV+vM59V7WNhhV1VGa
7sCweUw4KRK5NOHedu9jpeAPTg0KoNXSkLu1pTKLf9MB/glK/fNK98u9o78DPGsWOo0c06aPP3+H
gWpU6W3rEf1utKkEtGjUHgZgSnum3x8FLjspe/4X6/nXJfxp2dOH1Vo48rM1UJfBxy+HjbyhBKRH
NDhS6+cm8fITfdf5qkpIzGjsqmhRWJcT3KwZwTgpiND5Ac0U03ciwuvmWzWE+SmVhTxEppGfpJL8
35IYv5mQ/unV+f++p6vh1aHP7gCt3y+XJ0WkOy6+YRxMzCwfbPicZj3UWchPRHiGdyhIivNXc2L4
5LtR+Z5NZLsgBAspj6CqnYuwQxQ1qcC+0jlq/s4b4jLZIL7wh/3f301/vWsDwmRsGit4FXX7+s+X
1CT6tUSaigwvNOkrpFGANa9o227798f565NIwcRPRhaSTkT69d2oDPwNEjXKkU4kpmu1UN8Xaele
ZBSJ939/rF+Xc+4TqCh+QEvJ1QLJX4Elc9C6LY08lvOyQX8WyGFjZsAGEBiC3bRQO1XTOF/gEvRf
4WajVyjd7l9cWGG6+kn88+1K6pnpm0yb+aG/+Ho/rz5ZUxkWT4Y8kDbSzEc/gzmxwn9OTGHEVP/W
sD3z44vhpBS1Ny2oOIlIoNfSHA/+2AVaRHkKaUPeYN5grN3WSUXfKut6RSMPwlYWQ9KK0W7eLZkt
PwfYeASaZMt5yYiLx0DSePd+PaUnWKLuxdCYLLhtPlp3X0ljXlyRQS0CQfiKM/cbs1LGAwio5XaO
pN2viBQergFBdu+ZnM0POrPy3GIcJ1xuKuRnjvC6OpEZkS/anS0PSysIF0z8mHgK26dHSI5Jiuuh
QFv6HodSfCvovz+i/qpqWkBDbqzbSTqf2dA54ybvJjveAmmPz2Ab8pPjsrSIZlAffczijd8T7WBJ
u2hd5GwbaViZGDJHFUY9iY6esx8dEGmbwp/a74EPUQMjiv+Kn6sJ7kqRcL/x9EfpLi1DDk9QPEF5
Vsvaaba9/7o40sV1GkZnX/9t65Z8Dfr9zhZ1eotxgGSOh7C05zPvmeyJNut4/XV5pTd2W6uIzdvK
Jqj5hLkoQ2ojIrIxLDOPzyms+n5bL3FSbcH6sFr1YsYasbBCBWIy3mhHcUeW5iTMdZbhqWLcwbWD
jKupB6YZPziTcp77xswMXDpmcYO7lM5s4vA5ZFViKOuqaNMi0vhozBB5jKRpGe3DJdSSdmLS75PI
th+DAmTpit5EfsptS31kzE5pE5TOe+LWtB55aIBmS5Uvty44gQ5GajPdMNCcrtXs4Ar1HaHeMq9j
aQIz/iRmABBbW9+H+QjGNegTmtxzHHRYyyYSgjcih3pfDEAAAF6RRx6NM1HkktILwmg7LLdwUUyT
QHT2OX2M5HCdcALtKocrThAtN9jWbOPqPdaBxiXRKhWuUQerLaLk8kAdP115bmk8kArIBQORPJ8j
g1hC4kq34YIqbWocxL064K9LfHGIULps8SDQMDXK5jZCSnI0dUIgQUTOGqWF2nhWi97XLpZTjwf2
gCRbPkSdvy113iDI8PQMA4X6XacRAujYpzqfsCbgaU/Akv0aBDx2uAT3ps4zNFJ4FogLlzWGRmst
dO4heIh87XyFIXJVradQDRibSUpMBIRxnZ049nF5YuSPPZB4Ehy2ZCzS/yJ6VucuxjqBcR7IYrR0
KiMN0NcGWPU5ytU11mNEWoONkHcmzZEXjk3ck3oERog2qiXzMSP80exTuLYdeZBpSMsy1RmRMRra
TahzI1UY3zHk+wgr673SyZKJkdub2XMKSIXkThpm8FJ7LdKgwa6y9TwFvNX6ynrLiaxE8kVYBCGW
sU6zTB3vYRjkRVn40UtXWcs2dmayL7OcBdjRe6Tcmq88Zdu6QVjfMvRuT4ZO0FwW7zL14TQCnv09
ZJNFJGp/1GZa6biwBHm1HGS9QlGXnAScNEFGT+Rf9ujX8Wxkjm2uhtlaHl1oF7tpzGRPJ9cKLzpm
VtdslJx4M5KagxvNzB4bYBSPDErG+7l02T+UrXZM44yaz6mPelCSeEEuTRd8pyXeHCdEXkcCoXIO
yi763ETmXeCO450/zjOjwB7mN+8fHQ2lw00RbuU3LV7wtc+Tlh0dg1CClZWWct0Qjoo4m4jrtCAw
1fvKTgX5gaJB8kbwo9A/VAmlT8/9t8l18CoZ3w4e/AGnSYNe9RqAzxNqNnjVoxqunK/81igrAxx/
ns51dRMrvzAqXGOFjn01+6ndeX4fPXdJNF5o1XenY2KTsTcxdgVj+IZEvMWH9JUpO7BOglxr4pP9
lTlr6fjZZci5MRP2DpQImYFYsPG3+dy8FDq6Fv718EpyT/DZOeT+rLxCWA9W7vrP0wjTcG/qEFwy
fxDDlj37sWKqD9WykA5t1N5tg+d/DVm8WhsdobpU0OEhnARJu5Xomx8V7MwtwMj5VHewEHQ0b4j9
Kls7obh0XNLDiC/3972fEeb7lesrbWlT/Ou0XxEzlTQU7jPRZeGJHzW8n9yexi4BPAgUjcH5Ni0m
AcKdQdcA8+8mKGtrQx7cVn4lDs8ycvejTwyxFxBIPAbKeUzntryJOmbFuRTJEc+cdeYKqo1Nxlo9
SLEfXJcbOyzOHu2DtcxD6wZdI6Pi2rcvQx2R3FQLvjW3FpucSCOYMbR+s4XU+r7jlFho6jUOBiKX
g6/45VQnMcc4CfD5jNqe28roqTAn+6o3GR+TKsa2P7RLb1V9xTvPX1HPKhky8NyF/+rieX3g1CIM
nW5QbqTEfYW6dv7RUY5fdvbY33aOzpS2K50vbaQF73QnHJt1UQ7uFRV7tU9z36cAEOUpgwHE09VV
5zHJM6L73O46aKfpYNdtjCWUqOuc6fNxDEi/HnQOdqkTsZO+CPZONOQfaVH73jZllvDsRG6983Se
dujqaO1Kp2wbOm+7SjKS79rqLeejEWmWDqBud7GydcvQ4N0kt31kESC/O6p0mBdZPN2asDtG6MnS
XwhJQrxZJlt+cbVNc+vbaKCTVoSGpis3tNttEUXz2dfh4b4ohhOYA2MThLwD69hGu6uTxmG0dDfC
HNqPBNf0KflNnyfD5ss4+5t2jwABreRD8xGAenKKKf6Mjbkm1KWFRxQ5uFOk3RmfNTSN8wSd4kqN
bv9oRHL4cBoVvEY9SuwV0WZGtplMkmF57QEO9Rm6F3lxMDxnPlkWCuVt7g1A/4W6MtO8hjqJnnyV
1Pgr1JiKNbuo6IoRts8cBb6ibdXy6CLngnPvdNPBKRLz7IwqIz575J1RWjN5ZxjuPI/dJWMezCn1
dBCEyZ8E9NF+0zm4nddqXqJ7Ri7WvJ5cqz+64aQnX3SHVqnMCHlg/mU8ICs3idUt+d14Kexts+pO
FaynbxW1ERUG4KHCyLkKTaDepKVvZTpKZPf6FZZv3yLmwzNt+TQjxXs3rMr4tLx+vJTBHD24Bepo
xGQCY+cUPopCoVnp3eYNkpxiO2kS4NCqRzbGxJlLrMFxWt959hN6d9zkC8urzCQ3Vf6EStdcmYFx
5w8TEgq/WFB8khW9GJrF1s1rJzUZV7I5YQzFFFkUoNsDamxobkzrEJF8pJlFoKJBnQxBuSt5VUYH
CynsrvfGH0jPwz21vLOuGyvcpegE1yAzTlabu4QwDsSYuP2OnAXAHAGxEr7kdjaTibGrmyNAF++L
Hp/HZR/srRn4HdySbO90arqvPQtCEmCTc1IMnzCpbTyC2CS8YcBuSmN329LNQnc7Z6C6aA9Y0zDz
PDcMQ7BzooYW4Yoan7cOG6GT05fOFqJrvcvHrr00uym5TMW0Tz1UFXDlkfHMk7fpxul6RAS1ip3J
O7hNHa9N6MmUJlgO+oAYdbaCNxPKQTSvBK4HXfujY16zrYxy2QsPK31eh2/NDH6hmSvvoqvoHSyR
eSQV4ra3jXeFtZ1MXqhe2K+KvD3lRv065st1n8pTV3qPVSPPLLk0jDLVXWDa/kzq6InQrDvGO/uK
3fQaE+R7aKpxv6Q0Kf0u/BAuXoylifpNaAj3Eb0XhpTS+piwB58yI2KRj61j5jXdBpD5Lumriyn2
CfqMvG+YWauVldPVXrkGFUE09v0z0ZrfJuxrmG6tXY0VfVzP4Rw9m1WrRUxNkJ5AaQ8IUuaVKpVN
isN2qNXLhPrngOrs0q0fzWDoH2r45Nu4VdhgohgZVZiu0cj0L4bVBNsJnt9hoIa57PvGODQTRnqA
X+aJgZH/4rVOsVfYcoNNG4/NUdUe7dEx0eWEH8bTvhwFW2jVpA4EOZINu8E1ml2cT3cAuMLvpgfn
7mRUGQ2dVRq2gbm3Bmu0LzqUQS023JhQh8xi3rwm6CBN3meazpAEkRp1x4hJKjjgMa2alYYgJdoB
njF4BFiHCYH90MG3e9+46vrOV5sW+2C9MkKaph5YmUvC4EFu90gjgiiVny28bO7utmXEQGQJhYgV
UEgx2y0piyJu+35TsrzQZ9Izjbns5SuBoGAuiLvfFaXlXpCOCieSd9xTUMv5jOuCKln5TPBBB5pX
ieGqYduFM2VH77MsjS1qzkLo6kSoafiRLNZ4nXizuDRFuuxEhLY/Tkf5GuUGTe7I8cWdaN1u67kN
lUi0DOYHbC/PPXfxoEvesCPQMnar9rkmxH6D1Mgz95WwmyN7ez7a8ArMPiUFOkEQ0bLzhU99NXrd
mwdxbKMatn8rJ64AFC+4s4fiWFRRska32hwtaNKMZm15smOXpkBLkR/0Pj0CPan5Ot4XyX0uveYo
PZuZTYqNz/Sd/OXrPwmD3LojuMO7B2cQ7pEeLgcm8tV7m3fUYFNj0SUI7PF6JAtjY1BsMutZCu8e
1ut8Vk2MTTzu6t1Xo7jKoPRbUwkuGyoEMHwFuE0ppBnYA+Upj8f05C1dsffwNz8DEOYEVMInso4s
ty2NlxuX+PmXvDf51YvU5Dtj8Tw2boG0b2K/+xUWAqVhOU+omTsSXjgvJ6cXXrmUfYAFq3KNP77e
s1Wjtu/7zG8gc0ugIWqhK0LzksWgF1QnZhNuSmdwa/wAZp5z/5uLcYlTqHqn+af2ZprQUQyWi7Bp
CJEC5dwppPeyi6GmLOWuS8fRucxqJBXgV9wLnOtMyBaX5pVc0tPXfWcoQgeGBJa+vRCTmTXZcstk
GBfcgG6F7xdX8tNAEUxThDLrNuv1Ncl6pmyCf+S3moArDVw2mpRrRwB8B9QNYFC34lp8Xmd/RsKz
ZCMwbsyduHS4AzrH5LPDQX9glnj3kRUayDuBalcZKPTOx+c3gbl7yU3+JC2c5uhr5HZVdlwtgcJz
XhOTPJ8HPmg7Lw2IkHo0zJdYuMC50i5FbNNy38cG22vh02fdfDWehGHJz0Wg1xkS7iZEo0wYkSe9
00okW4vX+YCdahKXIYTi0xDL8l3G6BxnGfPoGDGPMOlyzCbHTmLnFOV7ilHvGNaTYa/mdtDRtU0m
xR3FAWdYWB7tLxlFKTtgORb7sFDWJXVL89yRh42RyMzSE3nGy3kAHnE3prCyvx5Yq03BXy559Y7x
g0NPfTucsm6Wx46Wa45lECMPTrt1ZNKR62r+LmxUesHi+9G7MEpioSg9/oe982iOG0nT8H/ZOzrg
gTzsYcvTiZ4yFwRFSvBAAkjYX79PkpoZsTRDRt/nMNPBJrsKSPuZ1yj5VJkhyuw08/bdgGk7WvfV
XkH//9xM7MConwUVi0rsVYtgfYw37oVDCfxClkP0tR0h4kBjXKyzIratSwj+0alXODy5IvPxNoiS
ir3peBQ/aItiA6hXwSgpzXnSo6TguQhd56EiJxxFzyoJFvM7wqPykVakgYhRItnTdeuhhUR2uutN
zkfhMlKxj+z5QkLwM8Dvt9T+s6zB1kRuH7nF6DSNbSC7oYOduKEdGYIw6NI1EIzhR+iTJ69JMKYv
XZ1O3yZN41t1BOQtpVQZI+hTIZJjy6w5t7qh+pSMqr9LzTF8loMb/UzrSZwOXlLMICS5mdwUbRxY
jAg/iooVMIgm+pr5noeaReu00SaoKXBvCpnW82v5+b+6YB8IF+geMQ2k/wx0QB9THcEcfv03/6S9
AGagwxwiQ2CaYFjBTfyT9uKDc9BQBQI+bhKbAvg/aC8vkmD8ChYiegK+bt8CsFPJ//6P6/4F3t1D
pho0tOcjY/532C8uCmJvquxoLMLHQeHOQVeajOq4KSSXOrejaE4uA4lWL/xVlIBXY2J7WAT4+Yx7
WO5Uuz7HIgOypyMvYps6apEii4tlwVJTZClRJAnBRlDUWRpCaOQN/KeFgH2LqSZJHKpc83mN3Wnx
OV3c5rzuFvM5c+JJrCz8pPE5h+mDvbFB7W2fIiN7HygV2Cddgwv26eSk7XjRIoKwTVROdQldwnmV
43tzIS0yA8CfIDFm49zsZwnfhNLT2sqqBfrx3H4D8dpubTuhbDRM5gxoKLR+QDjovdXsxO5OhIjr
4ZdQ4SDnIhp0UQz4IvZFHxyMlhN2qMsMgf20mq6HxgAR1mOfZ4vPYzU5+wRHHcDase6ZzfOSfZ48
9M6c3pGbfp7OE2HhcJ8tVmtZ+LIQ9W16rPfQKgicFq8oq0I30AaJRWiNxTViRsw8owwf1LpK7dTT
durdVUe9xj8bIfA8MSLzGaFMFrV3i49olmrdznDPgjYG15e1WmIN4oHct6GEEmhP9nhRo5mKfO0h
KGY0LKqdv4RaIXiEOawAwkGdoZqwxg1n6IOzpZ+qFv4wPnIWUl9jkgPoG1YibjmlT6wyxyv8rBgF
OgJ0SdHlCPMTwsggkBtpU0sdgF3cIONG3NsIVGgQiZXZT5FZ3c8Z9N/ofLKrziut24Biz85XaQB3
UgZR8EWOBcC9phTD+QgK5NSveiSFgjaPEvC5fXaSuqKCiFzk1xChyD5SDvOIAPOywzVnZaZpxrKc
kF2YZQ4fH7rUKYJV9TaOTeIh2kJ77WJrpXK6UX6PMC+gWKJGanPa8VHFp2GoAnftOoz22s7C6AB/
n7uocGbsxSezBUy4dI+1LYsnWzUg7EUOE3LV0ptYqZCgGxJo1iK12wnrtHPgWiK6VmgUcGZRLei/
JZgzqDU4Te/KYAQ9tHFk/A0gJ/RywLy7cgKDMjjwCwK+7qLwHUnaY03XVa2sPUFhmF26VhSQAoYj
aqG4ap7ZVtyMq9Huhk2Y+9XJMJreJ2R1Mns1oe127ofZclpFC4SHzNRm4Mkjz5jtQhOR8b6IUVTv
KI32rn9OT7D7Aj40+pa0OJXUMMr3MiNhQzUePqwVyPusWz6BJ/eu9cpGBRP57MB0cA5urIslC+YV
gEW1Dh3p7cJU2pibOtL8WdPquKy9PP4SyxRZq8Ydz+shLw5d4UPWTv14n2VDvo9S6qZRI7tne8y7
vfRbcRu76N3R0LbPwzx4WGyTyx+pwMCIKHEvg3cu08Y4ZFk34j5ajwkyZtN4PqWO/bX0ZvQ3+nmp
49VYmM4NYKd+C2TS+WkEIXwLxWjs8gUeAmJcT0BpMAhKI9wmDNTSxSoffPdWOuNEnSAY6if3pXaS
IVi+qvPW+65K8NWV6Do+QyLWgX7SmraDsWrAZp6Mpl+f5lNTrkO42dsIbWMoGXF4mDzkxkdQnSE+
Q1O2U15MCTLoUfSwRNLfYU+YrwvG566bmmuWdX0T2vO5GBNj7eXIVxlEK0g2O01wGoLzFiuB8c7z
5FfJlSjC9IAuafWMOY3YFOZsg9goTdPfItRurmbTIrvJbgiEQvRvh2mTs7pvLaOW5coaZ/sgeida
j2q5hx9gbebJi9HsCrADyYqBk703nW/YW404Z/cG4AmLMJfcwvuKrj9igcTdN0QtmHYE7fg5T7pq
5TlZfYGWVN7Bf5+eMLUZtoPtKMx1RmMNDnjZ1vRhKUXZzhe7WsrLxUrF5TCFy9VcefUOzxR1Zbet
PIvwA7sNIH7k6w5CAMkUXU2A6Y35iBZ+u3FB2N6QQ9QKT6PEWSdZb6xcS8U/Jyokh2qgdOvYajE2
C0triyJUsU6QioUAEyfjpiIbPQlHzFKDcPAvbHgZVOgMZ+fGln0fNwi2hKOXnNailVcN/O6Nakww
sLNI5h/gBdWth7JBtqZlnWw6cy6aVWJ1JUI7jb+yLJo/SwuYYQ2y70dZps7WmmqsXj27vpgyieEo
egrnS1WP1wVZNyVYcdEMtpeuYHwm0YnjG/lFAnlpA8sg+wbvwb7LukJeBDKcb03q2MDG/UTcuGKi
6BGq6aSeotRd1ZGLrFqSmpfk3fnnUtTN5zis2quqL6IHmUfpWT816GuO4XJvte5MYFpD62iHeRvN
qlkBYexQNOdta9S5bFOdVAUg/1Uc9PeA+cCDp26Hdi+cJlza8NxpzMS8aqC4O9sgBHCMsYqr1mUO
aAB5+FLzLyx7G9auwziq8Ys7Bd7KGxJ/P0/I/SP6FS2nVmr5Tzafb6zrqEppESTj2s9M8XleIDqZ
7sJFH1ZmT+s17tIdwhM+nkxS3oFsp8xoeC0yYDHoQRd99+m8B82w66QLHeEl4vtvcPxBcAwgDLjL
f46N/6947PI3rM/X/+IfkbEt/gJXij64xmG9xrivkbEV2H8xrxYYIM8GB/Sb5Upg/eW44G00GZPO
O6ibfwbGHr8CNsRvHQcIINjdvxMYH8XF+nEsmyzd8pGZcU08it4ie8JgmEvqK+6PhGZS9rMol8hB
e2a0jQaxVEX5/iHDb0vtutkpyjUxj+c9TVEhq3OrRjLW3kmDggtyIiSYFGlEZAJXRzAxme5bkyB7
Xreu9DF1gnEYDwYiP0NDlopkHwp5sLj6zr60CKyCdkVybYz3ieojrfTRxyrcuLNIIVMsMLjCvdPF
4MlWU5p5gtxyRPYrAjiQdTJdU3PEUfUDAO0RRAgTHNpfNuhS/gdt/A8ELWqqVq2o4fyQ3TgIyNYx
0pjkxUgY5RcippFoQJSh30KbBt3YOxfjHR7NTvqW96msMZ4+wA++gOb+BRfikSDSgNZ20YAjHgAe
+XbCoMhNZd218TOiLiBeaWXE+eni9rQyCNRpqFMfRcbFQsCK+5PwKcPqCd6BScn7sZ66GZppgHIb
9WxzQKlpu0QxUupLMTEVW6WWZHlIcDNHrstf8sb/tCy5xZ+Vwu0QqDFjcDDiAwDmW3iZS+yk16AA
guVZyNYfgxUJb6fUyIvqhzkas3/rValR35RFVC9Xv+3Mq9dh+h2R+BYVqb+I/M8FG+hZYAP/hHwV
dBUWf4qeHWbbcrayiDT0yDbZ4RNaPO7l2GExB0HU9woDWSIrDoabnBM/+/n+k7xFur08ieZ0w3EO
QfeJYyU9C0MSU0yZ/zx0Yet/8uScKYzJSsMJnNMYHghiwO9/4x+DrOGgHCVOQBbOKBxh+HCLM4K6
CJynoseffCZtlMYAXSpconn84Lv0IvxtkTLOHFyuJaCzUw3m+Hu7SGGGF0iXePYzsrl47PygiEZf
7ATpWtZdXMMHSlDs97WSxN99SdYQyFfQpqHHoXsE0cZupGsFhqxPkyn6EGuYoAiHm8g2Ukb3/a+y
/pxCAW0D5weA7hze5tGAZnVt5eNgl88d7PQyOKQiqu4LW3FGrVUQR7G8nMRCLfm8TtHMMrdc/fny
kFEak6AACg5EPIUyGv3XWeYD+lq/9OrP8yFuEeLrR9ct28P7D/3HxHhAODHsAsttAdE/Pu4tgNpk
y2b1VCFKxFNAe86zn4M1G96Xui792tlE5VCr6KPB+nP1CWaFOo9p2S5J6dGxFWnWA45XxvfFMyx7
WYPETnssTEngW9rCmMd0NCB9Nw8e56SIYW42bdsKNGANUvI74GYj3e4EbWv1HbmfDPGtyrcJtMrZ
/dg4LzyeWx4w8F62iaBcBDL87QL24GrjJNTW33FfstmKWTir5QoaZ8uiWqCAz8NedLJDTRkyBbup
q+gkADdEvpjDUmCDMz+xAMvsp99pBxCuPzdfULC13Dr7+XoAYw7E6YL8T+x/6WIhIlS1yyBnpQ6F
6pidqlU+13DlWDAtV/Bj9BFtdEnCF9rzVITXUSLV9HWZdQixaqZFp3UQPRwOeXNJ/Sbb2W7jsb+b
ZEwRYaDwUv7w8cJMqcJQll6u2P7C+1KlFUuzXWhajCtt/ljR7sIu9EuOmnlWbUnhiuVhUU4w3A1t
4w83Xca/GVdJlXGCrJIEsDkcywTycrMqnQSHw3VGlshGj0I+A4UYTHmTeDcnFbIHKy1DxV/66Lrw
J6kfdKW/94YpUddqDDRpd25AVqh112KzMWNqRNEXVM4o+HOkJPS3oZMi/U+OAGX+lbq9Nxwil+bp
RQGqaN7rTKE6Sxpj7k/7CdtaNHfDSJ986ZCCiQwHuqHgASOl78wmjGx2mwwbhY9y7VYyzw+/XsCD
H8mr0iERfrYxzchgQD2q2vNZN8X6ECtK1AHLLaBBn3+kgcThYo16fkZd7HUQGtkgbojsAtJia5Zc
DbAJH3st+tBDZOWrJ5lwOM64P/mf4tdRdfN8ZOS0BRp/MI4qyU+rou2hOVuJ0N/oGLrwNOM/z7DI
OWh4PQ56vVxqrAeyn06O0zvwPNLh8qZSqBYHu8xx9HKRYL7YU0Ml6OluYpuaE5iqyeQDHYhLUbBT
scpDdBlAls5PTTnR4V4jppHx/R4HoxXdhoUJCmez0BMoRnLuasAQD/yEjt0ya3L43ewTLfISmZD+
dNE4EfKh2xqxDZ44sAdOgS0aBwMvU1Oh5Ulap3H5KSb1dwZ6mIPLp9Qk9myFPsOJEO0OwJbcXS2K
aTzSzNvzL8c+08/iigTJprUfBGzBOUQcB5btQoX5MPihw+NRqQJhtAZabOJi3GEn4X1Je5cf1sKZ
Ax4LZQs9xs1QMoL9NPYM5xIGes2BSgzcQ6Yml/GJTV8vUR1aD3cyrPj/BqF6NnCA5pf/idBxIcoA
PcM+n9t50YdHAq38MWucVm9pV+gPbU3XYiaQ1ej5h6IZPNwhKWszCkkdyG4+UNTtsvJiQNeeD2za
ruX5MO7p9ap2EL1WG5mLxfIOU1h4U7vJzDuReKkWgIOXqE+mpIDGu/NNY4cuXCwdGpYYo5qoXCx0
0GMEBZcrb54nln/Yoa+L/UA5wu0lUBhrHwitN6BYlpjaM3ENUs5JL2to/hF6I1jw6NMqHSi87Gz2
MmJGaWcWeAUjlQR1YD0VXWeMZ3nUBTwj8CvmpnHDtPYeqw5KYAFQO5vj+laUSI9Wn+quFlMI0jF1
x2LLQcxxs1VODMF8Hcu+FmLVE7ej5RrZvkoO+AH0XgzoJueYpSo/eoab6MN25p0FRkIL8ixtMiVJ
fK5BS1aAihMUbRZPmukjJVAjypo7JBb1utTwR9ZQ5KRNHp/V+Djyu8Ye+hbPLs/hqERGgFHaUCkG
BryaTMPqm0/d6FOz2GVVgzLJtrKgOiRIQ5YjnyUoKzBI+AUIVq6ZykgNO1PJkb8khWn4nWojfS7l
5lBO10JlOiJM3D7meJLgaBg/FEk4HQZGkb1g2apjQQ24nc31CbPfzN4ZxTtWelh0Cw+eIE7MV7tW
MfH8HJdcR8MsA275Eldhdh7KqvqSVapvWI4T1P3a4FJuZ86HOUwM95JuAsiOFUeU5x5kozBcoKTR
1i3SA+CKlpVp4MX+VIYN2civPIRTXw/OWDcoeO5zehWAV+isjI5x0mOk3aKCETpQrWhIRFuXLmRz
GzUTL5/WXP7zdpjHgCdGHNNglPBSDNjYGYJYLJ4wRdcrX/1a1mU66t/NLlZ89npJJx04+7V2P1x3
Btq6D9DDTcbYCVqBbQaRaAyCNcDImp3rhiC04e4nVH0/2QCss00n8lZRG1us2f+GXVXR3prlVNwJ
2xYZawjZx4aqvRzynV8PvXxCFqwxzlrgH+5FxJPiUFhRrf2WcubSTQ+qunh2s2Jpb8oaK8nHEVQ8
LXpge+YKe29Vn0nHo1CK5AsWIMDEXdBWuFKOOAV+AjkVIdYJz6PE0LzgWt1GoaKv0TBHaDMAd28W
3JcB7bvTmu7IoEP6pQVCv3KDGauNFdDcWX0V+Ay4tz49bTem8OTmk7EShT1HGG1Rc7Ui1mmEuKFK
uMmKdQCEYFk2Ii0WOgKRvaD+BkoXvWpf5RcjLUBUfwSVrw0yndNyF2d2UnPx+So47aj+AQl1lW2t
Ea8WNeBegK9iY9R2kIGcA7a3jr0iPkDHVRtUikY0Y0VlmntrtBJ7F8nJwilCgVdO10nkeMaVzOvS
ve+ph2b13kQcTjZbARliupsghKgLLEMq4wbIdAczv2JVryiL+e39EgxxpQVI/KCVeyQZ42VamUMg
wbFPKBhQjFdUrGlWhCWernntAJcL2qVrwu9WmYXVcwKnXxeQffBBP0TmOX2/7mluBwjgAPMx9yqq
Gk9DXEyv8PdRaWCxgQOvkef7wZeEtcmPJKwcRdexDvMey2rLw5fa3/qOcowYCRBeJrv6FX1TT418
62aMS6q+qxHFf64l1HFL6d2PsyeluwEa2UYD8RTicPlhHgKPaCxC5lbuWoSCWP+4YmZEUK2D7yLX
ChJEenM3oQ4fWy5wtkPi+vqEK9Ek4yhJjTmyoh2milhS6BeTY3i2NLFBSOrhz8nV4yVlxi2jKi+2
gbkG9C6jXe/VOvrz8Y3gTEGpaeFpYYHgX7/vmzL1v3jIjvAoljS0TXtsKGoNsm88jkmv64jsIYoz
Snukz4iCR5PYzUAhCp0joFpQWzj0qIdryWQHMXhzO1iVvzgH4doFIVFlk/EbJ3h+mrwocUlIvcnz
ylYfiGVhc0ePgBcJTZB+UgyQrAJ9c8L3mXjSNtY4UmDgC3ZMtwMCvPyuxvGWDzPxcmAvQfFBPH5P
L1Kfk7kLkL2gbQZSq95UqHda7aNohY5XRTRw2tiqb/3v49hU9c63gYqex3U2cC0qKXUsVUlwhnKd
CKXHCBFrX1k/IVBQBt+MhTXoMq9VUTdYBTKiOYBMWusx/JzhgCEhmOhyj4/YILfUrxvMtWrGMa8h
/qi1L0BIVSsLGh0DKTElETXSRSVJR9ED3R61spR+gr4zIIkc/jESS8MWWvXSWYhIgyrhE2u4qqW7
ya1qpulHQKSXYkq3npylnCLvS9GiM3z6Oo1cmJb1QPrXqzuAdRNv7GCWzBwBpaGZgbZKPozJ1TJm
ZiS+Djm+lvkBzaq4HE+QJ/CHO5QSdRRrLVIXn9oW2f/kRJqVDipM5DYIwUcbY1iF61XDYimp11nT
Oh3NNkAMLLeJUmI70tH8gLFp6x1MGXdDeLUojOLTcz8KTJ5nXly9DxynNXnVISfIxOzI1VukwR6R
gheUMP4gGlwdqFlIgX1JG0svMAdSUmPvGzsoiLPj19s1GQYIZ2sUiwlUdWeMKNB3Wh1vKtqS8zpC
tZjI2mQEsp/RElT8wL/Xf01U0i5XYwGaBisiGjncYUkS6NAw9/tYB/MIlPAwr9sjVx7zUvRjzaS2
HQdfee5MzhB/GzBFpAkPwAAl23XZsBYKINjEBNnObV29dovKhltQjlY8qE1cdKHVn/IBiGxvkHmb
mdseqyq+q1paXsGUQ6qLFYAqso0YalK+OBBp+zi0feqUqy7vYQeBSBhd59wdLZXDKKPJk/0saYAz
spn0yNhMa9IT0rmC8JLEk3lWs7fMZ85okz/BrZinYT/ZTpM/Dok1MSjRa+TTxeZArNEBJeRt00nk
BAa/MmIgh4LAYKLpTfZVxY3DTzE5C+YvhmFMT6guNcsVivqAFp0EJHO4GZI27oxD6Eunv/NhQvbG
GuI342+gU6Rjdj/UUVg7WTrJD0SrA/lY1qyPCOYEs6YdZQnXpxArYJo7A1Lmu0B49fLAqOsTd7Ea
0j2EkGU1djp/YDn5Hl9PaQ/2AR8rOZP9gwy8SSVbWIgs/QPcyoRUJQ+Jo163Hmw4HVqBUhHoFeI/
h2LPRg1DpxdGNer6kRE5s16SkGjH6tJ0J4RWGZBFZ9yewOLOX4Ol0FucbDmWFz40H204O2bxPkqq
qb/GIW/pTsJ+sopD2NnkFFxshkt8gDfGwNHpF3nNxwhXoVizz5pKR6KA9jjF1+Nr1ogmAl51J+Bp
cbG+IODv/XVH5cqGWhcPOgt8TSyAQOqHrhcYtfGaXTYj1qhCPGtO3SHMWOgkSSarf0wqFJq3qdXr
R++riZsQGzHAL2pLU9XN6QNSHOEPl5kVReNXH1iKaTSS9ZR3aEutfAN1IjoDiVPlj0496QwdgoM+
OcTU6UC3hJnOu7xfW/s3NSNY0gJyDiAo1FSOakaIqmP6jmTi9ylSOs8cwM0k3sZwZ0jdqw7RM6b0
/a88rqpRpsI7wHN1OQ+k83GdFeftKjSVr757/qi7N69LowgNXdn9u1+FPDExLjQMGNNQwd9WxDDL
kstAdeJ76kb6fKp910GxaeKw5ux6/7teqoG/148tSseBRU84wG30z65UZ1qwzYvc+T45JZissz4p
bVaip9yEbZi0JaqOCHgBtnrskQ7rKKIMRRMWa4kWIDpeQ647G4KUV589ryfzr94H1AydIoDuAK14
HvjNyE/vP/4fs4K0H2biCEo4pOP2sXbFhJO5isfAe1SoJPMcXFA6LeRyJYV6/6v+WHMOhWFBK4hO
EHIrx/VuwqjUrgigHkUSOv18iOYwGx/wSNFbBAlFet0fvNxxCwWgrxXgMAwojwo7uiBv10HbdE4Y
U79/lG6izyg1sdmu+pST/QZgsb6zIkG8TzAx8/OPAsBge8lph63I++9+PMx0TT1o1Lqrynb7Q0hn
rNQ0jCJ2vlGTIHWck4QqVVihQ5d88M7Ho2xDzedtNUs/oIN0XLzOCQxDB7Wwb4jHBfkFVi46NU8z
MrXDkNg6anz/1d4qZ9A08WiDhRZNXoR7CJr0q/+mSKIyEIfhCK6vregTJdvWifQxx6E4M69R2xQT
3Jo0nhOxDnIv4WZ8/wFeNE9+34GEWo4tTPxdgfLy6vbbJyBLTApLBtW3JjHnuNrSy1pyuEJVIrCU
fwlbhjbRobHvuvr8/lUUNzylS16lryruBQCWenBKlC75B6X/mV1co05KtrAUYcWV0OVjHUKDgOsW
jqvUyhWndTB6+rIcENNEHziJTDb+yuF0IhZRsFLnJ2tEugCyfk6JbgtWObXVSUprOcTUPoehyTWE
NRSHhdHaAVlMh0g+c+bLlNgGJrS+4qVsJY8VvBboO0J7Ts08t3XQhO7VS8RnWzpYjrJS2xibXTwy
/mGc4aZ2ag8T5oNnSZVTln1/+P9YcMBkkYdCawjy9Z9LuyezQD1umb/WUL2JWWOJ0mK9wfhERwC/
Stbvf6Xet28mnKNWvPRoUCMLgz9ksIICDEwXjl9FjCyPg1eT8PMLLwzs3PiEyQtPgAqp6EmiJivS
QaFRIIT5UaPo+M21yjVmi7i38No03o8u0cpvqpG5TL7mNeXPU9CPqry389Fuz+1OfSAVc3yCINjs
BQ6VIh9xttB9keb4bZv5aKiniey6b0Mjs+XBywK9LLJM6sjq/eG1j7Y0nx4GmG9DlqLz5vyhrh2P
k1kU1WDfV50yQ7x6LV/Fu5gyKpku1mXcDjCdoSA4FKdmxbqcPEc8kKx5CH1IyrqUYEh5dP9ejk5B
HGot4P3vzDQmQ0kCDoEn9F8SXdaaDF0GCJU2EzkZQl+XifOS7sjdgOYwL2fkHndRHAPG4lgZUGUl
q9Io5ebEMDhHC8hSKCV8IAh0NN6MgeBcwTKMDqTzZ8fU82IlSr+f7vsy0zdzVNOqgOoy1mTO74+3
c7Se9ZxyeCE8pDX0OEePGo5jLampWm50F7r1y3f1HqXTHLF8fTVx1HMEvfbeC0A6jEKFMSWL+9dP
7dDrCgFQPAbXcwNdzyQXlJx0dtlFVBSMHNzdct6xVX06WBLc1352ehKmbY5ED0kjAuKkJb8af3SL
dBMJ4QmbvbOE5sLvgF3rCceVl28xXrrjwWtpYrCogKqN4SV6JjOLqAV5kYGDv96oFglxMqPXFho7
krULgFUnz1FElQNujFWOlEDeH9Lw7fQFAaJKgW3aAJY87kJEyN7eCQ1vMISmjJ6KwQm+ZG3l2Tub
9ujBz0PpUuNP1C52J3E2hyle8NKNqkNp58XDEKcwdaqwh5LTxdjRGojvrHyIYvcR+Wt3VUwdeLgk
HOxDKrLrklbbE0Q1pNn91oDkSS/Hvxy8qD5LzLS74EZKFrL1ZMg3Bvy8zwt95OEUhj9qChJKsYtl
qpc/GAvqADBMJyB1nWivXG6lfOcWBpoA4P42Ss7Nlp548YB4sntaFDZdgkwqynk1plDZWlnFN1AT
3hlKUbBwEKBHGx1ybHBncz8/yqS2PHRU/IQSRtx14Oar6m6E0PiAXAVE4NBE9nxjULf7mveiey4M
2d76btcRFkU98qx9tqNNMMNFpV80radRpMaqd0vYR1W9VaMYKNgkWfa5R5aJqjkW35Br2/oO0ztK
Yq5lwD4zDHeNvNS1q9DfsXEu/WYFC3Ybvdevk8kvz2BNpVs3ndNXYdD/KGH19rBmQdBW5jDzCBVc
m0DhaEHUlH+CxourZ+ZruhJ2hPOwX9Swo/zW9O8/WH5vLqjXLwsAyulrnhjuOCKJFpfQrhXVM/zH
EozQZN5ZFfVVyM45zDSnJ/+L6/KaFmGQfxCP/bHyX14TrA4tGw7xY9gEFC+BRlFbPiMeTeLqgPOd
dqVjAXx7/yVfPulf1/DLW8KQAZ+DHh0X8nESOdllbg9gZZ6tsWbPOPAI1ApXYCvd4MyE9yA8rBsA
5IZcmYWHMgHqvmmxx17Ex1FMAfsCrOdftiB/TyujCe65bzvipL5Q+LwQvNiqKmFjKcu9NrVvAkqC
4XlFefYadTH7s8jIU1cWdFq5jvP40ikF69gISp/qTU4vzhpR/TdbMT9n2nsoa/oWEqxnPpqTctYL
8/dBLHQEwmNIdBhAGMS4ONzRxyGBZQTdBCh9eQbTyuAnqZPsnTorDtMyPVaWKL46hpg2vR3T9Gha
w4eFMHvV5v2Z8fRifjMzgQZrYtxjI2rHNX50oVh5BHGBgvFz3NM4oJzW5qsp9PCEwD1vUZvBLacD
AkYQfVJDlnR76hJR50lcDNLH2KwIYgPQd+wenGWmcNZG4luZUk9ft7lxkc5VcI556L5ySueOGmiB
IhGTtvJpjM3rRU20XbIaZ+RAiuCGsHGodyM6BrOfpZ+cQKZ7+LH4TMS1vCw9VSi0Bbv++1wk/T2i
ZPk1tFIuCH+yxp1jK4gVDv4Hd2MhkmydNCYvkExw/QcV0wII0IegEcKdeIsyd3iO3rz72aKqHa1o
OnjTB8tej93x2OKvSbrvk80Gxyq0PSVh5j2InpvU9T4ZjZM9yNSZIXI0lfnJGsklPvhG6y0hjFUV
kGaBugWP5ADBOxbztEy7aEuuzh9g0pEkMhwE56FnGmcUKrMdjQjFSe/F7bPEvOAhjSd1nqbCvDYG
4ezeX1ov8nlvX59Qk+MTyd8AJO4xGLAd4T+HcVX9iCcaDOTtdfStbheg9005e6vGtHMqHGUdFSg5
USvcZInvHRLgsBvqJEKsaXgipNXWfvAlxVBbl34poVdGh7CYn3aHxnEQwcL98yTGhgisPJrD46qb
LfvFIAlx/NYK63VYLp7cGwzLLsuVcSF8dDFhZQbG+YulyzyNXGeZhzJwPHJ74wSQ5uclbV4iSnRs
cGJvCi2vj/LOdqDp+QBVYN4Si3S38Hyrk6QsnHbVBsBlWIm0i9Y+Vb8rR6QVLVcQdfiiTfSVlF8U
8boD+3AxSqgnqzqFJrNm/GrrBHAKPuemH9ufVVunX/pqVD9diGSUeoYMmZb3Z+fP84eVIgDNAV1D
WPKPup5j0wmFbZPDdKU+sBLQwr6D8pjpGjJl5FTB89L10Qm8/e/zgAUg6NEBoskHj/FvFmyoIchc
fSiBUBt4G32BlOrKDtm4H8hMIXPwMiH+0ifFeYra2s5cBnHXtFW/Q3oMkXoRTV8TpI0l62Sx7j54
mH+zYUNX15Y5OsBaHiN2l7Ifh3rKsx9xYPq3GKB2N/AlUSahsHvGvdh/6iGbnUq3Kk+QkrEuFGI3
lNgLNV2lQRICSK7G4Tw1eucnyPnGW2HGkN9+8JRvcwC9x33wrgjY2mCmSSqPhmwoo7kUjdv/oOrd
xPdEFrhXUEmcV32H36rtDzk9pW7xQxR8vfon+mYBlg+RLce9A2XvwRNFDGFszO/t1kVOsecW2OFT
VjDccRas3YZ27+tE/5dncTfLH//7P4/PZVrhi0yS8qR+99GjkaSTtP9MtDg8jo9p+m/+k38wLTz3
LxQ9wR4TkRKZ+va/OMi++RcFYnYNyb7Hn7C5fnGQbfsvYguuAuCeLkLgmgj9i4NshX9BAEAlFJx2
QH1d/C0Osvd2NRI4OCEgdw2CxR4Q/V8dTf9WbaDkUSwZ3fPbrpOyX8ml7GYgSjzneilK/IXcuL1O
0gIF2iC375IkN25s0RASuAYZQpGG3rroIMBRACrGjeHj5y0MPGynQX6lhsXn+EjUQAka6vQqa8H9
oyKBGVUN23HXE15tJcDZc9sgWE9ENcK+yOc9gk75zZI5y0Hg8AqXC3VnbREI1ssd3UtDe05NiOhg
aNCp8RHo2PwISG5ON3HCsK0TWB3wkfMWqZLCbE7hKMvvvZ1kjxTB5ysjny30WbL569wu7Vrggxqs
0RFQP2AvWcgCFO5JTDn9Ok78a0sZiCbR7bLve2da8g9iuJcc4V8X7csU+OghM6toPSOLrs/Y36ag
pGCSGVHn3y6tI07AcnhbaU+tvwKGx0Z27EYFKyxixRVXj32OnTmvJv2w9tY4vONzn3CxkRbVJ2Lp
h4sl8pJPdu/Wz9yDxmdwIB2miNy8XpplF72n0EwMEy30USAIESet3PWdU1+GYXuvCgdpNzmeYyJk
39mJvUdc/zlr/Ob7b5vk6vXt3nAejipPIkQoXC9gLCnRtqZZ9PalJeWRODIlkVxdRl8tPfsx2PUv
NBSm/+fu3JrbxJI4/lVS+46Km7g87DzoYstOnIsnt3lSybYCSAgESALx6fd3ADkCO55MTmqXWnYf
pkaeBg59uvt0//vf7xWy82CyYJ8hw7mbmn600UcbYBoXmbGCVmVfqHdbhkrBHzKE1MmjAnedxwY0
dEf+KcGkLgHIaK89BVocH8b5N4aXwNvizD+TCtAv3SAIP1OyPIytdajOggiyCV9Jlcv1wbAmR4YK
TUt1g04bO/XwWi2Nh8jav8mZDzCjD2g4g50fv2HOaRUqjmtY2XJ9qm5d/2IY/BVuXcqHZpzfM9rS
AORj5PfQPhlXAJ+YWLljRtvcZ8oRLd8XgHyLWzbl+q19UNhM2TqYrY0Hla7llBg7teB4XJXg50zm
kkHfUewnQUBdqaLBUcuUg1MgeC+iqLil0mqRVoiC1c3GN5I3wCN0CNai7dIJE9q1ozzNrNFw6CYc
UWyNQmSWwU64DV6TglZvYK0q3juRdrgZrhNeTjf2Idhhv1zNjqm/csdMmdVv6Vgo3mU7jQUFmMZY
LaecgWpkbyrr8sPmkDMdzs+SO5dT2huTCv9Y9Yq/m43QsVmCZ578mchXakZ18DbausMAnPncO9jK
rc+s6Q87lwyOQm3uM5EgQF2bMQkk89GdNC7vc90px9lOELSa+dF/WDEt9O3W0ufXcOIkX+zEhPzL
D9XLxNl+LVxzPUn21ubTJkHK+pAOw9HqACNRKGZDxGK2kbrzymnGaOvpcQNdS6EKhioSNy68kMrx
xvTnwMOA912A3IH4RXA8XKfD7U6bDneKPg1UJkSPVgWcOekaOulKbWEhoXQfwLuSJkPIarbx/Fsc
OupXR9lknH617EuklMlb5n7ACbbZ+sTVBjPm7iJ1fUlrpcLs0MIVPE77vXVpHsu1PV07vvPOUcFe
T1/eup1mL7H8hqjr0mNiUeuiwNte/jzRMsUr0/kt7FqWMtlpgBWPaaL8uSpd3kBb6UBxk0z5uDoG
ROrDYutub8D/QOrlkCiDyI09CAdsmEC8uz5sFzR7M4PBTXLBbq2lcM5A6cxK66F2lQR75W9ONs+9
AA3NPJYFEouyVkd/onKdpZrv2behVe6mRPyQMm097yIBFJ6Osgg7Myfh+Z4oExPDnHRlalEWYvg2
xNZaztRr9p6BYT7GC6OwtTcWwK1rMHn7+UUSOvOPoc1ERvCPHkPLXl78Tg9Itfj0X9pUcAkfdbP7
7PkmDdLSzIe38V6Qz+RZNv+GNs+dGVCJkCJrUAoGz+JdaB8g+YGHOAAdEVlXzjY4XMdipknu6ulV
OMzTq9hOlI/gqdxLN4eYb5wm++hd6WSUoHXeP98AxoTtOM++gVPZ8okC8y6Dmv5KLUsHUp+kLN7v
zXwdXdoHOx1vV8NyVOgpZmi/n3/R6febKY7iXFPngueDUsRFmBnexTb0i79SKyov0/wwvwqOfjot
IztiIJWuF0uSltgrfWMqhzHEv9q0hMnzwojXgB/TWQaAIhnB/rW9Ck34iSL4PK6ICYr31dabu4r3
kM4V/zAFW8LjMYAKOsxUv6WZhxPKZmUcxq6e+A/qNisvVqoP2VCSH5YmAyqxIGJpVvb8eg8p1o0J
2VYAhQqWbxuktPCTCAODpJfMZmf42Vd7s7o34g1Dxj2/uKIeBOl1CqOSYob6G7pOssnQDou3HCnx
JS8rAkEi2+x72IAm0MhGzKBBUlOFg52wAVsNLorSwS010R1zy1U22KiyzTShJpfHOfyGtj/nBRiZ
7l0Qim0XFh34H0oNmzT1NtmVTy6OIVWr8DqBvxh2PLi21uODsgo2I8+LLnbJWmxXzVbvjiQfPomG
tTs9Nw/LfWCbyoSWxo09yXxHkDEQjt0caOaYco6GZ70wIyMchUY4Dy+Y/An7kssBbeZ4SjE5llsm
d5qbTwwX1gyeEhoRWEOAKyaW8oEs6zGfZHt1/wB8GxO5hrorZVb0rNDK7NJk10KoEoiQU3xXxmPt
vmTFejZU1ofjpNCDcuoaxy/adhtNjNihdKUefbBhKzaE60GtZq90Bm8BYrHvycFsJin45Gt41tUZ
tONHBcqLkqGhCeDhGx2Sd3fMID//M34g+AwlbRiOYC8wHI7/m9WXDOYKMFH0pHozn7ilGG8MrMEI
7m//QXFt7ZbpmyLASYv4WnUKXBVNRZO0pEpLr80e8tkCUjdeF0KMEcxngqYqT/nn+a4i1vd1+MQd
cLEms5+16KMHapn5GWbFi7gy7nxavY5jT7O269fKbifCH/cIPziY+WnpJerdJoyxq7tk40yOWHZ1
rESl9sYb5utr6Dmg9ffyOH4NIMiHlQ6qoq9aXAYO+rQvPwD+Bl2t2aviNiW2nDETzPVGGR0k33Tq
K+C0SmXKAM41dT0m13kjNS3zqXmAAczJLJqKLEb0jaB1QAsDQBpMcvXSyY5po8oIBi91wsze8Jtt
57e7GD7a8ZCwFYIO8Ol0Uq83b21747/XN3Y+xhm4rIwLBWK1kf5vTrbNi0wWu8W0mg/2Yb9Mj7fL
jDxrdhqtLH59HwfR7mP8a3/0sqBXy5+aTMZRhligdVauHqp64pdkhICOdvsHDuIm46PJt9JKDneF
uPDNYRxRHqh+hoJxgOVTif6a3+vD+dki/WgZXn7Dej1f/pvWG9zH8DaL7+AFcXR+/NcFauVn1qAj
4fsaGC7vSJlYpLKqq7sGEJQBdiMpTXe6uOob/vfX4IdZExrnNfIcP7MKHRlnq+DAtWaT5wCZUF0I
bGkCPBW2De6Lykd1kbnghj1aBfwyaRu5RbAHMHdZ4E7IDYgLJ3++CEASBxZ5IhLAzSr0bREIUS0e
WmoVTGMAwhPEBHnm+uqsgq4OOIgwxsas7U+PlICUuMjwyr2/OiDtIbZ8s+FRq3MtcNwBt7EgEUTj
qqt3WgA8UVoLdLSAIw/hX70XOmbRHg44zwE8oRxaXf8r19AxabXvvHr497/I2Bq1larBDI9e+x84
SJwDsCEyZgC6qwvlOtcFwNcDul4pN4nMWm0x+mUWSduY0qugDWp4HHi801uer4LLKqEn0NJAbSOu
egv2yC6AURbUSnJ2QRsARgf7zCjC6uq6SJcxr6oNQkHETFz92xE4sPqhfn1HQMrqiGIoE0Ufv/W5
LjjDAZlmMc+u+b13q4ASi6KAlC4wgZc0wBAzWy+CCD1aq0C45EDXAvNNrQtYz37ZBXhrQLdILYIh
amPAHhkf3H572yZkhsMJSG29PP0LmSnB1Z9EYieoTGEmWKwNP5+5Ey2yCpT7HKzid9/RLx14jvP5
Hx8h+dagbDUXIrrq6sQJIEUHkDhrgH57pwWEcCLPJ7UJTHsg+DaA6WPyxEVMfG4J6P0hWhao7+Zk
Vd+wR76RMF8g1eVWgWjRpV8FdF6tBR3fiF9kFZiyLRKp1dU3e/jcoPd/uhcMdUBFGcf/6BbauuBq
WAzRQec0i9C7HQGGV9otmCo7go/tntm98x3h6AN+AaEBA97JYvTLLoIdEfg7qR1hoPACL0JWpVb4
zsnBdgbCdQyBhtW/9y5CgHTflPaR+oB8CZk1SifV1V0FbQBTHw6kSWX2yCwK5gBZ52AMBzToGPbj
8bHjHGxSCTTWVeOUq63Qv2CZvmLZYJlDtDgMgHZqQqVOiOBYAxod2QanVEPvcos4cdF/KWcQdOIg
MXcCEGJ1dcJFx4AJmCQ0DLz1770zCICSRXuH3CpgFnWb0zhdHM8ZBI6Poomdjrzm4NQ7XQDKoEmH
S6QYDYErpABYXZ1wyTYHFh23QN7qRepfzYFxI9JZJXNQdfLQUFO/Zcc4ahrOQcx/ARN62jA9ixMA
EsqaBfIplJbQBKvxkN1Mgks+BWQqc0V7ahZsCgWyVoFMAgwGQ9Vsks0d20itYSAaLKnCVXfqUZhA
G68uvROGA8fEHoIJftYc4CAFGbUoPdW/9+4MqVMRkw0TTPGWVcdbswodJXDNAV1XJPXF9Kh+GQKO
Ta5sqCxiRXjIqMbX37ibTnLxnGABVbjxGqfQt1WAr7FWzF/PqREqAniEW0Q0P1ZX+wRN1Yl5BdDK
aE1msXfhgUFVrC5/SKwCZ0PYvMisNkFSxzM6KmVoDtA0rvXUJ0B4Iw1OEellYkU0oaMDFvkDVuYR
kNE7n6DbxC2SLtEk+KGXDaxhsxGenpyHAs4vAqTq6t0qoJvSNpFUEUsJxVB3B1h4TNIGNAU3y9M3
Y4iVljUDqMBQtNeTXn90++eJNGbH2IwDw0r0zwrSRSUdFFJVJnWEM2hev3NIqs4HNtlU3epf2sQd
SrtCCq1iHAo87LWKdwyAS4nRYAwMUJxaO3qnBODSVNmg0EDHcagchpt93nEGgHE4HuJu6A2vrt6p
Apu3CVh/PSDgkKjCe8H/sKgdE0BbCLNjmLBSXb1TAuAnoptaLmkEIg1WRTEzpP7InVUgHqIdmmED
4Buqq3dKQFVFFAalVgFcHgR0lJZO7qCzCgwMg6mNsrvobBRX/45JZPWkDYI5QA8AopoNCqezCjCG
DejyJjYWnZ39OiZqdBLxuHJawFBkh6IRCMVa1ztuQdNIKJEsgkqid7YAuIwu7RYdkDWCtgNYRXUh
8NwiugCZYWnAbzYeo952fcoYYRGlQ0N2AfUp+tibZEAnPsZO0tLOyO2KSKRnu0B0I8vugiG5IpEc
PvvK51pguQPm9cHTAV9ZddXHsR5pAeVFQXEjZwvAngDMxNI13r8THAktYFogCbNTHeHnLeJPLNVj
P8wYRoKHqhMmWGbPNcz86A9OHSBPf2+6PyocLy0erT8UJBL1vb83yvzRggFXfQlnP576FKr7NP95
84JPb9261+mtTv9yFizTRXrvQzNOE82xecy3iw3dNEwBvVtsFuftKfUZ+PuTPOG+ePz+fyP4+fGi
P+4T+jm5aQA/TfuBq7qO9AOna2b2LLLWUlRHIlnJ40UYfIvTKGg9dd37IS07DuN08RCfP3Vd3JCX
DAvQ/S643+9awqscgazwyTKEFSVdnkuuU7HSkhuKllfxt1fjmMbCu/ay1xhS2btcsOrBQ+t7NhBd
WcmXyzj12o/cVPJlJf+Yh0ZyS149LPyWAjYxo+wDX4VhEMVBe0fWzTLSoqOHYNGxIjVqRFpynLfV
om55lBX7+qltqgNTacEI2N+vj+c7sQFNyIp+E++hm+guswu+/HQz4dZ+zb3cLIKoZT0os4kITfaZ
bxbpMVxEDydJlTOvCwPyorNsce/vs+Vu19LpBrQmLT+4hzp90W41rbsn5EXjC7J419Lspn4qLzvL
Av6/3QatRa8Tcb9DerxPu6JF4VdadBztOsrdgNNlJb9d3qXd4exNN5C86MOi7bealjN5wfmr2WKz
zfyg7dabNNLvkH+9TLNly1I1wKbfIfxmWQT3LTeGcJH6+R3C/4rT9UlS3edXdTtKi4Znyn81XqQx
nrK9OWsk6O+5wWSx7u79+iQoK/6dH7RXvIZyS4tdh0Qk7VNNA3eQFp0uvW43f9W+LCv4/TKK4DA5
LDrHBKY0i64fWfG3fvywfHWVPfFtddlXVvyf8f4Hitjk0n/PDZ4qohBPYkpW/EdWfwl9eSukaGBS
8rKL9qmyaW+Vlftpt/BPby5sCsklUb+UFft5mW7wbCdBleS6HCQtOeBk01Hvpm1BVvSXBX6H6czt
rdn0SkkLX2a7V5+fe/gaNyMtP8juY6ZJtiI3o8ZpSss+xvCWeq2vWfdOvSz5uUzTI3XG0/zTiRzl
uf+snVwTf3EfLhfpH/8BAAD//w==</cx:binary>
              </cx:geoCache>
            </cx:geography>
          </cx:layoutPr>
          <cx:valueColors>
            <cx:minColor>
              <a:schemeClr val="accent1">
                <a:lumMod val="20000"/>
                <a:lumOff val="80000"/>
              </a:schemeClr>
            </cx:minColor>
            <cx:midColor>
              <a:schemeClr val="accent1">
                <a:lumMod val="60000"/>
                <a:lumOff val="40000"/>
              </a:schemeClr>
            </cx:midColor>
            <cx:maxColor>
              <a:schemeClr val="accent1">
                <a:lumMod val="50000"/>
              </a:schemeClr>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3.emf"/><Relationship Id="rId12" Type="http://schemas.microsoft.com/office/2014/relationships/chartEx" Target="../charts/chartEx1.xml"/><Relationship Id="rId17" Type="http://schemas.openxmlformats.org/officeDocument/2006/relationships/image" Target="../media/image6.png"/><Relationship Id="rId2" Type="http://schemas.openxmlformats.org/officeDocument/2006/relationships/chart" Target="../charts/chart2.xml"/><Relationship Id="rId16" Type="http://schemas.openxmlformats.org/officeDocument/2006/relationships/hyperlink" Target="#Sheet5!A1"/><Relationship Id="rId20" Type="http://schemas.openxmlformats.org/officeDocument/2006/relationships/hyperlink" Target="#Analysis!A1"/><Relationship Id="rId1" Type="http://schemas.openxmlformats.org/officeDocument/2006/relationships/chart" Target="../charts/chart1.xml"/><Relationship Id="rId6" Type="http://schemas.openxmlformats.org/officeDocument/2006/relationships/image" Target="../media/image2.emf"/><Relationship Id="rId11" Type="http://schemas.openxmlformats.org/officeDocument/2006/relationships/chart" Target="../charts/chart7.xml"/><Relationship Id="rId5" Type="http://schemas.openxmlformats.org/officeDocument/2006/relationships/image" Target="../media/image1.emf"/><Relationship Id="rId15" Type="http://schemas.openxmlformats.org/officeDocument/2006/relationships/image" Target="../media/image5.png"/><Relationship Id="rId10" Type="http://schemas.openxmlformats.org/officeDocument/2006/relationships/chart" Target="../charts/chart6.xml"/><Relationship Id="rId19" Type="http://schemas.openxmlformats.org/officeDocument/2006/relationships/hyperlink" Target="#Dataset!A1"/><Relationship Id="rId4" Type="http://schemas.openxmlformats.org/officeDocument/2006/relationships/chart" Target="../charts/chart4.xml"/><Relationship Id="rId9" Type="http://schemas.openxmlformats.org/officeDocument/2006/relationships/chart" Target="../charts/chart5.xml"/><Relationship Id="rId1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14</xdr:col>
      <xdr:colOff>581025</xdr:colOff>
      <xdr:row>12</xdr:row>
      <xdr:rowOff>76200</xdr:rowOff>
    </xdr:from>
    <xdr:to>
      <xdr:col>16</xdr:col>
      <xdr:colOff>238125</xdr:colOff>
      <xdr:row>26</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E9FA562-53CF-3F3B-7E2F-8C3CA81CA47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91800" y="23622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398318</xdr:colOff>
      <xdr:row>52</xdr:row>
      <xdr:rowOff>169720</xdr:rowOff>
    </xdr:to>
    <xdr:sp macro="" textlink="">
      <xdr:nvSpPr>
        <xdr:cNvPr id="3" name="Rectangle 2">
          <a:extLst>
            <a:ext uri="{FF2B5EF4-FFF2-40B4-BE49-F238E27FC236}">
              <a16:creationId xmlns:a16="http://schemas.microsoft.com/office/drawing/2014/main" id="{2169272F-07D4-CFEF-7ADE-4DEDB97054F8}"/>
            </a:ext>
          </a:extLst>
        </xdr:cNvPr>
        <xdr:cNvSpPr/>
      </xdr:nvSpPr>
      <xdr:spPr>
        <a:xfrm>
          <a:off x="0" y="0"/>
          <a:ext cx="24037636" cy="1007572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377830</xdr:colOff>
      <xdr:row>1</xdr:row>
      <xdr:rowOff>107765</xdr:rowOff>
    </xdr:from>
    <xdr:to>
      <xdr:col>29</xdr:col>
      <xdr:colOff>51954</xdr:colOff>
      <xdr:row>51</xdr:row>
      <xdr:rowOff>17318</xdr:rowOff>
    </xdr:to>
    <xdr:sp macro="" textlink="">
      <xdr:nvSpPr>
        <xdr:cNvPr id="4" name="Rectangle 3">
          <a:extLst>
            <a:ext uri="{FF2B5EF4-FFF2-40B4-BE49-F238E27FC236}">
              <a16:creationId xmlns:a16="http://schemas.microsoft.com/office/drawing/2014/main" id="{DCE4F611-32DF-E932-1D25-CFC40B0A8DC9}"/>
            </a:ext>
          </a:extLst>
        </xdr:cNvPr>
        <xdr:cNvSpPr/>
      </xdr:nvSpPr>
      <xdr:spPr>
        <a:xfrm>
          <a:off x="1590103" y="298265"/>
          <a:ext cx="16039806" cy="943455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225136</xdr:colOff>
      <xdr:row>2</xdr:row>
      <xdr:rowOff>113375</xdr:rowOff>
    </xdr:from>
    <xdr:to>
      <xdr:col>27</xdr:col>
      <xdr:colOff>415635</xdr:colOff>
      <xdr:row>47</xdr:row>
      <xdr:rowOff>12641</xdr:rowOff>
    </xdr:to>
    <xdr:sp macro="" textlink="">
      <xdr:nvSpPr>
        <xdr:cNvPr id="5" name="Rectangle: Rounded Corners 4">
          <a:extLst>
            <a:ext uri="{FF2B5EF4-FFF2-40B4-BE49-F238E27FC236}">
              <a16:creationId xmlns:a16="http://schemas.microsoft.com/office/drawing/2014/main" id="{74F8F030-9513-52E2-6E56-E049A5640BF7}"/>
            </a:ext>
          </a:extLst>
        </xdr:cNvPr>
        <xdr:cNvSpPr/>
      </xdr:nvSpPr>
      <xdr:spPr>
        <a:xfrm>
          <a:off x="3255818" y="494375"/>
          <a:ext cx="13525499" cy="8471766"/>
        </a:xfrm>
        <a:prstGeom prst="roundRect">
          <a:avLst>
            <a:gd name="adj" fmla="val 358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450273</xdr:colOff>
      <xdr:row>4</xdr:row>
      <xdr:rowOff>65810</xdr:rowOff>
    </xdr:from>
    <xdr:to>
      <xdr:col>27</xdr:col>
      <xdr:colOff>225136</xdr:colOff>
      <xdr:row>17</xdr:row>
      <xdr:rowOff>32881</xdr:rowOff>
    </xdr:to>
    <xdr:sp macro="" textlink="">
      <xdr:nvSpPr>
        <xdr:cNvPr id="6" name="Rectangle: Rounded Corners 5">
          <a:extLst>
            <a:ext uri="{FF2B5EF4-FFF2-40B4-BE49-F238E27FC236}">
              <a16:creationId xmlns:a16="http://schemas.microsoft.com/office/drawing/2014/main" id="{45378054-79D6-86E9-4CDE-38FD66FD68D0}"/>
            </a:ext>
          </a:extLst>
        </xdr:cNvPr>
        <xdr:cNvSpPr/>
      </xdr:nvSpPr>
      <xdr:spPr>
        <a:xfrm>
          <a:off x="3480955" y="827810"/>
          <a:ext cx="13109863" cy="2443571"/>
        </a:xfrm>
        <a:prstGeom prst="roundRect">
          <a:avLst>
            <a:gd name="adj" fmla="val 8334"/>
          </a:avLst>
        </a:prstGeom>
        <a:solidFill>
          <a:srgbClr val="15608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93909</xdr:colOff>
      <xdr:row>6</xdr:row>
      <xdr:rowOff>32882</xdr:rowOff>
    </xdr:from>
    <xdr:to>
      <xdr:col>11</xdr:col>
      <xdr:colOff>134156</xdr:colOff>
      <xdr:row>16</xdr:row>
      <xdr:rowOff>86544</xdr:rowOff>
    </xdr:to>
    <xdr:sp macro="" textlink="">
      <xdr:nvSpPr>
        <xdr:cNvPr id="7" name="Rectangle 6">
          <a:extLst>
            <a:ext uri="{FF2B5EF4-FFF2-40B4-BE49-F238E27FC236}">
              <a16:creationId xmlns:a16="http://schemas.microsoft.com/office/drawing/2014/main" id="{5E150804-A415-0517-FACB-AC276FD4D7CB}"/>
            </a:ext>
          </a:extLst>
        </xdr:cNvPr>
        <xdr:cNvSpPr/>
      </xdr:nvSpPr>
      <xdr:spPr>
        <a:xfrm>
          <a:off x="3730727" y="1175882"/>
          <a:ext cx="3070929" cy="195866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187818</xdr:colOff>
      <xdr:row>6</xdr:row>
      <xdr:rowOff>15564</xdr:rowOff>
    </xdr:from>
    <xdr:to>
      <xdr:col>16</xdr:col>
      <xdr:colOff>228065</xdr:colOff>
      <xdr:row>16</xdr:row>
      <xdr:rowOff>69226</xdr:rowOff>
    </xdr:to>
    <xdr:sp macro="" textlink="">
      <xdr:nvSpPr>
        <xdr:cNvPr id="18" name="Rectangle 17">
          <a:extLst>
            <a:ext uri="{FF2B5EF4-FFF2-40B4-BE49-F238E27FC236}">
              <a16:creationId xmlns:a16="http://schemas.microsoft.com/office/drawing/2014/main" id="{AEBBE8BB-A0C8-4C60-A825-9E0A9EE6E4C2}"/>
            </a:ext>
          </a:extLst>
        </xdr:cNvPr>
        <xdr:cNvSpPr/>
      </xdr:nvSpPr>
      <xdr:spPr>
        <a:xfrm>
          <a:off x="6855318" y="1158564"/>
          <a:ext cx="3070929" cy="19586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434474</xdr:colOff>
      <xdr:row>6</xdr:row>
      <xdr:rowOff>24297</xdr:rowOff>
    </xdr:from>
    <xdr:to>
      <xdr:col>26</xdr:col>
      <xdr:colOff>460959</xdr:colOff>
      <xdr:row>16</xdr:row>
      <xdr:rowOff>77959</xdr:rowOff>
    </xdr:to>
    <xdr:sp macro="" textlink="">
      <xdr:nvSpPr>
        <xdr:cNvPr id="19" name="Rectangle 18">
          <a:extLst>
            <a:ext uri="{FF2B5EF4-FFF2-40B4-BE49-F238E27FC236}">
              <a16:creationId xmlns:a16="http://schemas.microsoft.com/office/drawing/2014/main" id="{25716692-E57F-47E4-88E6-57D6F600FC22}"/>
            </a:ext>
          </a:extLst>
        </xdr:cNvPr>
        <xdr:cNvSpPr/>
      </xdr:nvSpPr>
      <xdr:spPr>
        <a:xfrm>
          <a:off x="13163338" y="1167297"/>
          <a:ext cx="3057166" cy="19586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284792</xdr:colOff>
      <xdr:row>6</xdr:row>
      <xdr:rowOff>15710</xdr:rowOff>
    </xdr:from>
    <xdr:to>
      <xdr:col>21</xdr:col>
      <xdr:colOff>377748</xdr:colOff>
      <xdr:row>16</xdr:row>
      <xdr:rowOff>69372</xdr:rowOff>
    </xdr:to>
    <xdr:sp macro="" textlink="">
      <xdr:nvSpPr>
        <xdr:cNvPr id="20" name="Rectangle 19">
          <a:extLst>
            <a:ext uri="{FF2B5EF4-FFF2-40B4-BE49-F238E27FC236}">
              <a16:creationId xmlns:a16="http://schemas.microsoft.com/office/drawing/2014/main" id="{6C5AD26B-3718-4F55-B70F-A6655D1197A4}"/>
            </a:ext>
          </a:extLst>
        </xdr:cNvPr>
        <xdr:cNvSpPr/>
      </xdr:nvSpPr>
      <xdr:spPr>
        <a:xfrm>
          <a:off x="9982974" y="1158710"/>
          <a:ext cx="3123638" cy="19586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450273</xdr:colOff>
      <xdr:row>17</xdr:row>
      <xdr:rowOff>144881</xdr:rowOff>
    </xdr:from>
    <xdr:to>
      <xdr:col>16</xdr:col>
      <xdr:colOff>350923</xdr:colOff>
      <xdr:row>31</xdr:row>
      <xdr:rowOff>91219</xdr:rowOff>
    </xdr:to>
    <xdr:sp macro="" textlink="">
      <xdr:nvSpPr>
        <xdr:cNvPr id="23" name="Rectangle: Rounded Corners 22">
          <a:extLst>
            <a:ext uri="{FF2B5EF4-FFF2-40B4-BE49-F238E27FC236}">
              <a16:creationId xmlns:a16="http://schemas.microsoft.com/office/drawing/2014/main" id="{93013627-DCC2-4390-A33C-9DBFC0400EF3}"/>
            </a:ext>
          </a:extLst>
        </xdr:cNvPr>
        <xdr:cNvSpPr/>
      </xdr:nvSpPr>
      <xdr:spPr>
        <a:xfrm>
          <a:off x="3480955" y="3383381"/>
          <a:ext cx="6568150" cy="2613338"/>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432954</xdr:colOff>
      <xdr:row>32</xdr:row>
      <xdr:rowOff>10923</xdr:rowOff>
    </xdr:from>
    <xdr:to>
      <xdr:col>16</xdr:col>
      <xdr:colOff>367632</xdr:colOff>
      <xdr:row>45</xdr:row>
      <xdr:rowOff>144874</xdr:rowOff>
    </xdr:to>
    <xdr:sp macro="" textlink="">
      <xdr:nvSpPr>
        <xdr:cNvPr id="24" name="Rectangle: Rounded Corners 23">
          <a:extLst>
            <a:ext uri="{FF2B5EF4-FFF2-40B4-BE49-F238E27FC236}">
              <a16:creationId xmlns:a16="http://schemas.microsoft.com/office/drawing/2014/main" id="{677F3F56-BFD2-4B71-BA4F-B754ADB6D21C}"/>
            </a:ext>
          </a:extLst>
        </xdr:cNvPr>
        <xdr:cNvSpPr/>
      </xdr:nvSpPr>
      <xdr:spPr>
        <a:xfrm>
          <a:off x="3463636" y="6106923"/>
          <a:ext cx="6602178" cy="2610451"/>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z</a:t>
          </a:r>
        </a:p>
      </xdr:txBody>
    </xdr:sp>
    <xdr:clientData/>
  </xdr:twoCellAnchor>
  <xdr:twoCellAnchor>
    <xdr:from>
      <xdr:col>16</xdr:col>
      <xdr:colOff>418370</xdr:colOff>
      <xdr:row>17</xdr:row>
      <xdr:rowOff>162533</xdr:rowOff>
    </xdr:from>
    <xdr:to>
      <xdr:col>27</xdr:col>
      <xdr:colOff>225135</xdr:colOff>
      <xdr:row>31</xdr:row>
      <xdr:rowOff>108871</xdr:rowOff>
    </xdr:to>
    <xdr:sp macro="" textlink="">
      <xdr:nvSpPr>
        <xdr:cNvPr id="25" name="Rectangle: Rounded Corners 24">
          <a:extLst>
            <a:ext uri="{FF2B5EF4-FFF2-40B4-BE49-F238E27FC236}">
              <a16:creationId xmlns:a16="http://schemas.microsoft.com/office/drawing/2014/main" id="{1F4DE7A4-96E5-4A41-AE8E-BA1957530D2D}"/>
            </a:ext>
          </a:extLst>
        </xdr:cNvPr>
        <xdr:cNvSpPr/>
      </xdr:nvSpPr>
      <xdr:spPr>
        <a:xfrm>
          <a:off x="10116552" y="3401033"/>
          <a:ext cx="6474265" cy="2613338"/>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16</xdr:col>
      <xdr:colOff>417765</xdr:colOff>
      <xdr:row>31</xdr:row>
      <xdr:rowOff>161318</xdr:rowOff>
    </xdr:from>
    <xdr:to>
      <xdr:col>27</xdr:col>
      <xdr:colOff>225136</xdr:colOff>
      <xdr:row>45</xdr:row>
      <xdr:rowOff>186431</xdr:rowOff>
    </xdr:to>
    <xdr:sp macro="" textlink="">
      <xdr:nvSpPr>
        <xdr:cNvPr id="26" name="Rectangle: Rounded Corners 25">
          <a:extLst>
            <a:ext uri="{FF2B5EF4-FFF2-40B4-BE49-F238E27FC236}">
              <a16:creationId xmlns:a16="http://schemas.microsoft.com/office/drawing/2014/main" id="{2A0E6A36-9CAB-4C73-A960-37B9F5414CB1}"/>
            </a:ext>
          </a:extLst>
        </xdr:cNvPr>
        <xdr:cNvSpPr/>
      </xdr:nvSpPr>
      <xdr:spPr>
        <a:xfrm>
          <a:off x="10115947" y="6066818"/>
          <a:ext cx="6474871" cy="2692113"/>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211120</xdr:colOff>
      <xdr:row>6</xdr:row>
      <xdr:rowOff>56888</xdr:rowOff>
    </xdr:from>
    <xdr:to>
      <xdr:col>13</xdr:col>
      <xdr:colOff>201594</xdr:colOff>
      <xdr:row>7</xdr:row>
      <xdr:rowOff>145454</xdr:rowOff>
    </xdr:to>
    <xdr:sp macro="" textlink="">
      <xdr:nvSpPr>
        <xdr:cNvPr id="2" name="TextBox 1">
          <a:extLst>
            <a:ext uri="{FF2B5EF4-FFF2-40B4-BE49-F238E27FC236}">
              <a16:creationId xmlns:a16="http://schemas.microsoft.com/office/drawing/2014/main" id="{31F55A35-032B-47A4-BBBF-BAAFBA166F5B}"/>
            </a:ext>
          </a:extLst>
        </xdr:cNvPr>
        <xdr:cNvSpPr txBox="1"/>
      </xdr:nvSpPr>
      <xdr:spPr>
        <a:xfrm>
          <a:off x="6878620" y="1199888"/>
          <a:ext cx="1202747"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13</xdr:col>
      <xdr:colOff>114366</xdr:colOff>
      <xdr:row>7</xdr:row>
      <xdr:rowOff>78779</xdr:rowOff>
    </xdr:from>
    <xdr:to>
      <xdr:col>14</xdr:col>
      <xdr:colOff>239694</xdr:colOff>
      <xdr:row>8</xdr:row>
      <xdr:rowOff>180713</xdr:rowOff>
    </xdr:to>
    <xdr:sp macro="" textlink="">
      <xdr:nvSpPr>
        <xdr:cNvPr id="8" name="TextBox 7">
          <a:extLst>
            <a:ext uri="{FF2B5EF4-FFF2-40B4-BE49-F238E27FC236}">
              <a16:creationId xmlns:a16="http://schemas.microsoft.com/office/drawing/2014/main" id="{76F2E30A-960A-4B00-94E3-8E3ADF0308F9}"/>
            </a:ext>
          </a:extLst>
        </xdr:cNvPr>
        <xdr:cNvSpPr txBox="1"/>
      </xdr:nvSpPr>
      <xdr:spPr>
        <a:xfrm>
          <a:off x="7994139" y="1412279"/>
          <a:ext cx="731464" cy="29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effectLst/>
          </a:endParaRPr>
        </a:p>
      </xdr:txBody>
    </xdr:sp>
    <xdr:clientData/>
  </xdr:twoCellAnchor>
  <xdr:twoCellAnchor>
    <xdr:from>
      <xdr:col>16</xdr:col>
      <xdr:colOff>325278</xdr:colOff>
      <xdr:row>6</xdr:row>
      <xdr:rowOff>39716</xdr:rowOff>
    </xdr:from>
    <xdr:to>
      <xdr:col>18</xdr:col>
      <xdr:colOff>10952</xdr:colOff>
      <xdr:row>7</xdr:row>
      <xdr:rowOff>128282</xdr:rowOff>
    </xdr:to>
    <xdr:sp macro="" textlink="">
      <xdr:nvSpPr>
        <xdr:cNvPr id="9" name="TextBox 8">
          <a:extLst>
            <a:ext uri="{FF2B5EF4-FFF2-40B4-BE49-F238E27FC236}">
              <a16:creationId xmlns:a16="http://schemas.microsoft.com/office/drawing/2014/main" id="{21ABEF89-5D8D-4A97-984B-62DAD2BB79CC}"/>
            </a:ext>
          </a:extLst>
        </xdr:cNvPr>
        <xdr:cNvSpPr txBox="1"/>
      </xdr:nvSpPr>
      <xdr:spPr>
        <a:xfrm>
          <a:off x="10023460" y="1182716"/>
          <a:ext cx="897947"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6</xdr:col>
      <xdr:colOff>106618</xdr:colOff>
      <xdr:row>6</xdr:row>
      <xdr:rowOff>56888</xdr:rowOff>
    </xdr:from>
    <xdr:to>
      <xdr:col>7</xdr:col>
      <xdr:colOff>239967</xdr:colOff>
      <xdr:row>7</xdr:row>
      <xdr:rowOff>145454</xdr:rowOff>
    </xdr:to>
    <xdr:sp macro="" textlink="">
      <xdr:nvSpPr>
        <xdr:cNvPr id="11" name="TextBox 10">
          <a:extLst>
            <a:ext uri="{FF2B5EF4-FFF2-40B4-BE49-F238E27FC236}">
              <a16:creationId xmlns:a16="http://schemas.microsoft.com/office/drawing/2014/main" id="{0F2F5638-A8CD-4BA6-8F1D-CAFC8C53B983}"/>
            </a:ext>
          </a:extLst>
        </xdr:cNvPr>
        <xdr:cNvSpPr txBox="1"/>
      </xdr:nvSpPr>
      <xdr:spPr>
        <a:xfrm>
          <a:off x="3743436" y="1199888"/>
          <a:ext cx="739486"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6</xdr:col>
      <xdr:colOff>187785</xdr:colOff>
      <xdr:row>10</xdr:row>
      <xdr:rowOff>117764</xdr:rowOff>
    </xdr:from>
    <xdr:to>
      <xdr:col>7</xdr:col>
      <xdr:colOff>138545</xdr:colOff>
      <xdr:row>11</xdr:row>
      <xdr:rowOff>146075</xdr:rowOff>
    </xdr:to>
    <xdr:sp macro="" textlink="">
      <xdr:nvSpPr>
        <xdr:cNvPr id="12" name="TextBox 11">
          <a:extLst>
            <a:ext uri="{FF2B5EF4-FFF2-40B4-BE49-F238E27FC236}">
              <a16:creationId xmlns:a16="http://schemas.microsoft.com/office/drawing/2014/main" id="{0C4CB505-C289-48CC-A984-DE7DD7F8A838}"/>
            </a:ext>
          </a:extLst>
        </xdr:cNvPr>
        <xdr:cNvSpPr txBox="1"/>
      </xdr:nvSpPr>
      <xdr:spPr>
        <a:xfrm>
          <a:off x="3824603" y="2022764"/>
          <a:ext cx="556897" cy="218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21</xdr:col>
      <xdr:colOff>465195</xdr:colOff>
      <xdr:row>6</xdr:row>
      <xdr:rowOff>48303</xdr:rowOff>
    </xdr:from>
    <xdr:to>
      <xdr:col>23</xdr:col>
      <xdr:colOff>560443</xdr:colOff>
      <xdr:row>7</xdr:row>
      <xdr:rowOff>136869</xdr:rowOff>
    </xdr:to>
    <xdr:sp macro="" textlink="">
      <xdr:nvSpPr>
        <xdr:cNvPr id="13" name="TextBox 12">
          <a:extLst>
            <a:ext uri="{FF2B5EF4-FFF2-40B4-BE49-F238E27FC236}">
              <a16:creationId xmlns:a16="http://schemas.microsoft.com/office/drawing/2014/main" id="{E4D692E7-E7FE-4B9C-ABF2-FDDAAC740E33}"/>
            </a:ext>
          </a:extLst>
        </xdr:cNvPr>
        <xdr:cNvSpPr txBox="1"/>
      </xdr:nvSpPr>
      <xdr:spPr>
        <a:xfrm>
          <a:off x="13194059" y="1191303"/>
          <a:ext cx="1307520"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21</xdr:col>
      <xdr:colOff>514551</xdr:colOff>
      <xdr:row>10</xdr:row>
      <xdr:rowOff>52876</xdr:rowOff>
    </xdr:from>
    <xdr:to>
      <xdr:col>23</xdr:col>
      <xdr:colOff>46322</xdr:colOff>
      <xdr:row>11</xdr:row>
      <xdr:rowOff>154810</xdr:rowOff>
    </xdr:to>
    <xdr:sp macro="" textlink="">
      <xdr:nvSpPr>
        <xdr:cNvPr id="14" name="TextBox 13">
          <a:extLst>
            <a:ext uri="{FF2B5EF4-FFF2-40B4-BE49-F238E27FC236}">
              <a16:creationId xmlns:a16="http://schemas.microsoft.com/office/drawing/2014/main" id="{893143F6-507D-4960-98C7-5E7636FEC3C2}"/>
            </a:ext>
          </a:extLst>
        </xdr:cNvPr>
        <xdr:cNvSpPr txBox="1"/>
      </xdr:nvSpPr>
      <xdr:spPr>
        <a:xfrm>
          <a:off x="13243415" y="1957876"/>
          <a:ext cx="744043" cy="29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6</xdr:col>
      <xdr:colOff>183183</xdr:colOff>
      <xdr:row>7</xdr:row>
      <xdr:rowOff>172646</xdr:rowOff>
    </xdr:from>
    <xdr:to>
      <xdr:col>8</xdr:col>
      <xdr:colOff>242453</xdr:colOff>
      <xdr:row>10</xdr:row>
      <xdr:rowOff>31175</xdr:rowOff>
    </xdr:to>
    <xdr:sp macro="" textlink="Analysis!A4">
      <xdr:nvSpPr>
        <xdr:cNvPr id="17" name="TextBox 16">
          <a:extLst>
            <a:ext uri="{FF2B5EF4-FFF2-40B4-BE49-F238E27FC236}">
              <a16:creationId xmlns:a16="http://schemas.microsoft.com/office/drawing/2014/main" id="{E54788FC-7FE4-492B-BACB-8CBEDEBF9A40}"/>
            </a:ext>
          </a:extLst>
        </xdr:cNvPr>
        <xdr:cNvSpPr txBox="1"/>
      </xdr:nvSpPr>
      <xdr:spPr>
        <a:xfrm>
          <a:off x="3820001" y="1506146"/>
          <a:ext cx="1271543" cy="43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2237F9-5694-4B39-947C-6766137C97CE}" type="TxLink">
            <a:rPr lang="en-US" sz="2400" b="1" i="0" u="none" strike="noStrike" spc="110">
              <a:solidFill>
                <a:schemeClr val="bg1"/>
              </a:solidFill>
              <a:latin typeface="Aptos Narrow"/>
            </a:rPr>
            <a:pPr/>
            <a:t>$2.30 M</a:t>
          </a:fld>
          <a:endParaRPr lang="en-US" sz="2400" b="1" spc="110">
            <a:solidFill>
              <a:schemeClr val="bg1"/>
            </a:solidFill>
          </a:endParaRPr>
        </a:p>
      </xdr:txBody>
    </xdr:sp>
    <xdr:clientData/>
  </xdr:twoCellAnchor>
  <xdr:twoCellAnchor>
    <xdr:from>
      <xdr:col>11</xdr:col>
      <xdr:colOff>137687</xdr:colOff>
      <xdr:row>7</xdr:row>
      <xdr:rowOff>96686</xdr:rowOff>
    </xdr:from>
    <xdr:to>
      <xdr:col>13</xdr:col>
      <xdr:colOff>121227</xdr:colOff>
      <xdr:row>9</xdr:row>
      <xdr:rowOff>83130</xdr:rowOff>
    </xdr:to>
    <xdr:sp macro="" textlink="Analysis!E4">
      <xdr:nvSpPr>
        <xdr:cNvPr id="21" name="TextBox 20">
          <a:extLst>
            <a:ext uri="{FF2B5EF4-FFF2-40B4-BE49-F238E27FC236}">
              <a16:creationId xmlns:a16="http://schemas.microsoft.com/office/drawing/2014/main" id="{11D4D089-5516-4A8D-B39D-84EC68184B0B}"/>
            </a:ext>
          </a:extLst>
        </xdr:cNvPr>
        <xdr:cNvSpPr txBox="1"/>
      </xdr:nvSpPr>
      <xdr:spPr>
        <a:xfrm>
          <a:off x="6805187" y="1430186"/>
          <a:ext cx="1195813" cy="367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28D6CA-3C26-4E7C-9F0D-5AF68DFFEFD7}" type="TxLink">
            <a:rPr lang="en-US" sz="2400" b="1" i="0" u="none" strike="noStrike" spc="110">
              <a:solidFill>
                <a:schemeClr val="accent1"/>
              </a:solidFill>
              <a:latin typeface="Aptos Narrow"/>
              <a:ea typeface="+mn-ea"/>
              <a:cs typeface="+mn-cs"/>
            </a:rPr>
            <a:pPr marL="0" indent="0"/>
            <a:t> 37,873 </a:t>
          </a:fld>
          <a:endParaRPr lang="en-US" sz="2400" b="1" i="0" u="none" strike="noStrike" spc="110">
            <a:solidFill>
              <a:schemeClr val="accent1"/>
            </a:solidFill>
            <a:latin typeface="Aptos Narrow"/>
            <a:ea typeface="+mn-ea"/>
            <a:cs typeface="+mn-cs"/>
          </a:endParaRPr>
        </a:p>
      </xdr:txBody>
    </xdr:sp>
    <xdr:clientData/>
  </xdr:twoCellAnchor>
  <xdr:twoCellAnchor>
    <xdr:from>
      <xdr:col>16</xdr:col>
      <xdr:colOff>229190</xdr:colOff>
      <xdr:row>7</xdr:row>
      <xdr:rowOff>79368</xdr:rowOff>
    </xdr:from>
    <xdr:to>
      <xdr:col>18</xdr:col>
      <xdr:colOff>121226</xdr:colOff>
      <xdr:row>9</xdr:row>
      <xdr:rowOff>117619</xdr:rowOff>
    </xdr:to>
    <xdr:sp macro="" textlink="Analysis!C4">
      <xdr:nvSpPr>
        <xdr:cNvPr id="22" name="TextBox 21">
          <a:extLst>
            <a:ext uri="{FF2B5EF4-FFF2-40B4-BE49-F238E27FC236}">
              <a16:creationId xmlns:a16="http://schemas.microsoft.com/office/drawing/2014/main" id="{8CDB319D-8416-4D33-8928-0BB7C6DD0FBE}"/>
            </a:ext>
          </a:extLst>
        </xdr:cNvPr>
        <xdr:cNvSpPr txBox="1"/>
      </xdr:nvSpPr>
      <xdr:spPr>
        <a:xfrm>
          <a:off x="9927372" y="1412868"/>
          <a:ext cx="1104309" cy="4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64AC04F-E741-4070-AB41-476BFFC90FB4}" type="TxLink">
            <a:rPr lang="en-US" sz="2400" b="1" i="0" u="none" strike="noStrike" spc="110">
              <a:solidFill>
                <a:schemeClr val="accent1"/>
              </a:solidFill>
              <a:latin typeface="Aptos Narrow"/>
              <a:ea typeface="+mn-ea"/>
              <a:cs typeface="+mn-cs"/>
            </a:rPr>
            <a:pPr marL="0" indent="0"/>
            <a:t> 5,009 </a:t>
          </a:fld>
          <a:endParaRPr lang="en-US" sz="2400" b="1" i="0" u="none" strike="noStrike" spc="110">
            <a:solidFill>
              <a:schemeClr val="accent1"/>
            </a:solidFill>
            <a:latin typeface="Aptos Narrow"/>
            <a:ea typeface="+mn-ea"/>
            <a:cs typeface="+mn-cs"/>
          </a:endParaRPr>
        </a:p>
      </xdr:txBody>
    </xdr:sp>
    <xdr:clientData/>
  </xdr:twoCellAnchor>
  <xdr:twoCellAnchor>
    <xdr:from>
      <xdr:col>21</xdr:col>
      <xdr:colOff>442676</xdr:colOff>
      <xdr:row>7</xdr:row>
      <xdr:rowOff>96687</xdr:rowOff>
    </xdr:from>
    <xdr:to>
      <xdr:col>23</xdr:col>
      <xdr:colOff>536863</xdr:colOff>
      <xdr:row>10</xdr:row>
      <xdr:rowOff>5124</xdr:rowOff>
    </xdr:to>
    <xdr:sp macro="" textlink="Analysis!D4">
      <xdr:nvSpPr>
        <xdr:cNvPr id="27" name="TextBox 26">
          <a:extLst>
            <a:ext uri="{FF2B5EF4-FFF2-40B4-BE49-F238E27FC236}">
              <a16:creationId xmlns:a16="http://schemas.microsoft.com/office/drawing/2014/main" id="{04174A4E-A56E-4CAE-B598-0ECE5EA6E5A6}"/>
            </a:ext>
          </a:extLst>
        </xdr:cNvPr>
        <xdr:cNvSpPr txBox="1"/>
      </xdr:nvSpPr>
      <xdr:spPr>
        <a:xfrm>
          <a:off x="13171540" y="1430187"/>
          <a:ext cx="1306459" cy="479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B6A74A-64B5-443A-80F1-33F7C67030D8}" type="TxLink">
            <a:rPr lang="en-US" sz="2400" b="1" i="0" u="none" strike="noStrike" spc="110">
              <a:solidFill>
                <a:schemeClr val="accent1"/>
              </a:solidFill>
              <a:latin typeface="Aptos Narrow"/>
              <a:ea typeface="+mn-ea"/>
              <a:cs typeface="+mn-cs"/>
            </a:rPr>
            <a:pPr marL="0" indent="0"/>
            <a:t>15.62%</a:t>
          </a:fld>
          <a:endParaRPr lang="en-US" sz="2400" b="1" i="0" u="none" strike="noStrike" spc="110">
            <a:solidFill>
              <a:schemeClr val="accent1"/>
            </a:solidFill>
            <a:latin typeface="Aptos Narrow"/>
            <a:ea typeface="+mn-ea"/>
            <a:cs typeface="+mn-cs"/>
          </a:endParaRPr>
        </a:p>
      </xdr:txBody>
    </xdr:sp>
    <xdr:clientData/>
  </xdr:twoCellAnchor>
  <xdr:twoCellAnchor>
    <xdr:from>
      <xdr:col>11</xdr:col>
      <xdr:colOff>222455</xdr:colOff>
      <xdr:row>10</xdr:row>
      <xdr:rowOff>31175</xdr:rowOff>
    </xdr:from>
    <xdr:to>
      <xdr:col>12</xdr:col>
      <xdr:colOff>121228</xdr:colOff>
      <xdr:row>11</xdr:row>
      <xdr:rowOff>173403</xdr:rowOff>
    </xdr:to>
    <xdr:sp macro="" textlink="">
      <xdr:nvSpPr>
        <xdr:cNvPr id="29" name="TextBox 28">
          <a:extLst>
            <a:ext uri="{FF2B5EF4-FFF2-40B4-BE49-F238E27FC236}">
              <a16:creationId xmlns:a16="http://schemas.microsoft.com/office/drawing/2014/main" id="{1CE67E9B-ABD5-4D60-8D2A-9557B7662B70}"/>
            </a:ext>
          </a:extLst>
        </xdr:cNvPr>
        <xdr:cNvSpPr txBox="1"/>
      </xdr:nvSpPr>
      <xdr:spPr>
        <a:xfrm>
          <a:off x="6889955" y="1936175"/>
          <a:ext cx="504909" cy="33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7</xdr:col>
      <xdr:colOff>207818</xdr:colOff>
      <xdr:row>9</xdr:row>
      <xdr:rowOff>107765</xdr:rowOff>
    </xdr:from>
    <xdr:to>
      <xdr:col>11</xdr:col>
      <xdr:colOff>182135</xdr:colOff>
      <xdr:row>16</xdr:row>
      <xdr:rowOff>74428</xdr:rowOff>
    </xdr:to>
    <xdr:graphicFrame macro="">
      <xdr:nvGraphicFramePr>
        <xdr:cNvPr id="30" name="Chart 29">
          <a:extLst>
            <a:ext uri="{FF2B5EF4-FFF2-40B4-BE49-F238E27FC236}">
              <a16:creationId xmlns:a16="http://schemas.microsoft.com/office/drawing/2014/main" id="{46A6148F-B184-4641-83E6-5E2698577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309045</xdr:colOff>
      <xdr:row>9</xdr:row>
      <xdr:rowOff>15565</xdr:rowOff>
    </xdr:from>
    <xdr:to>
      <xdr:col>21</xdr:col>
      <xdr:colOff>280227</xdr:colOff>
      <xdr:row>15</xdr:row>
      <xdr:rowOff>171013</xdr:rowOff>
    </xdr:to>
    <xdr:graphicFrame macro="">
      <xdr:nvGraphicFramePr>
        <xdr:cNvPr id="31" name="Chart 30">
          <a:extLst>
            <a:ext uri="{FF2B5EF4-FFF2-40B4-BE49-F238E27FC236}">
              <a16:creationId xmlns:a16="http://schemas.microsoft.com/office/drawing/2014/main" id="{1FD3AB10-869D-43BD-9647-14F52A50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170501</xdr:colOff>
      <xdr:row>9</xdr:row>
      <xdr:rowOff>32882</xdr:rowOff>
    </xdr:from>
    <xdr:to>
      <xdr:col>16</xdr:col>
      <xdr:colOff>141683</xdr:colOff>
      <xdr:row>15</xdr:row>
      <xdr:rowOff>188330</xdr:rowOff>
    </xdr:to>
    <xdr:graphicFrame macro="">
      <xdr:nvGraphicFramePr>
        <xdr:cNvPr id="32" name="Chart 31">
          <a:extLst>
            <a:ext uri="{FF2B5EF4-FFF2-40B4-BE49-F238E27FC236}">
              <a16:creationId xmlns:a16="http://schemas.microsoft.com/office/drawing/2014/main" id="{002958F8-6370-4A7D-95BA-AD4907D75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319428</xdr:colOff>
      <xdr:row>10</xdr:row>
      <xdr:rowOff>50346</xdr:rowOff>
    </xdr:from>
    <xdr:to>
      <xdr:col>17</xdr:col>
      <xdr:colOff>452777</xdr:colOff>
      <xdr:row>11</xdr:row>
      <xdr:rowOff>145596</xdr:rowOff>
    </xdr:to>
    <xdr:sp macro="" textlink="">
      <xdr:nvSpPr>
        <xdr:cNvPr id="33" name="TextBox 32">
          <a:extLst>
            <a:ext uri="{FF2B5EF4-FFF2-40B4-BE49-F238E27FC236}">
              <a16:creationId xmlns:a16="http://schemas.microsoft.com/office/drawing/2014/main" id="{7872EADB-3A96-4849-B4D2-3629D6B972F1}"/>
            </a:ext>
          </a:extLst>
        </xdr:cNvPr>
        <xdr:cNvSpPr txBox="1"/>
      </xdr:nvSpPr>
      <xdr:spPr>
        <a:xfrm>
          <a:off x="10017610" y="1955346"/>
          <a:ext cx="73948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22</xdr:col>
      <xdr:colOff>347883</xdr:colOff>
      <xdr:row>8</xdr:row>
      <xdr:rowOff>180161</xdr:rowOff>
    </xdr:from>
    <xdr:to>
      <xdr:col>26</xdr:col>
      <xdr:colOff>319066</xdr:colOff>
      <xdr:row>15</xdr:row>
      <xdr:rowOff>145109</xdr:rowOff>
    </xdr:to>
    <xdr:graphicFrame macro="">
      <xdr:nvGraphicFramePr>
        <xdr:cNvPr id="34" name="Chart 33">
          <a:extLst>
            <a:ext uri="{FF2B5EF4-FFF2-40B4-BE49-F238E27FC236}">
              <a16:creationId xmlns:a16="http://schemas.microsoft.com/office/drawing/2014/main" id="{5AF0EC78-79C5-4C4E-BBC7-9ED395348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222539</xdr:colOff>
          <xdr:row>10</xdr:row>
          <xdr:rowOff>156732</xdr:rowOff>
        </xdr:from>
        <xdr:to>
          <xdr:col>9</xdr:col>
          <xdr:colOff>317371</xdr:colOff>
          <xdr:row>12</xdr:row>
          <xdr:rowOff>13856</xdr:rowOff>
        </xdr:to>
        <xdr:pic>
          <xdr:nvPicPr>
            <xdr:cNvPr id="36" name="Picture 35">
              <a:extLst>
                <a:ext uri="{FF2B5EF4-FFF2-40B4-BE49-F238E27FC236}">
                  <a16:creationId xmlns:a16="http://schemas.microsoft.com/office/drawing/2014/main" id="{59437B20-39D7-F699-0C9C-88412078E010}"/>
                </a:ext>
              </a:extLst>
            </xdr:cNvPr>
            <xdr:cNvPicPr>
              <a:picLocks noChangeAspect="1" noChangeArrowheads="1"/>
              <a:extLst>
                <a:ext uri="{84589F7E-364E-4C9E-8A38-B11213B215E9}">
                  <a14:cameraTool cellRange="Analysis!$O$5" spid="_x0000_s1306"/>
                </a:ext>
              </a:extLst>
            </xdr:cNvPicPr>
          </xdr:nvPicPr>
          <xdr:blipFill>
            <a:blip xmlns:r="http://schemas.openxmlformats.org/officeDocument/2006/relationships" r:embed="rId5"/>
            <a:srcRect/>
            <a:stretch>
              <a:fillRect/>
            </a:stretch>
          </xdr:blipFill>
          <xdr:spPr bwMode="auto">
            <a:xfrm>
              <a:off x="4465494" y="2061732"/>
              <a:ext cx="1307104" cy="23812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54552</xdr:colOff>
          <xdr:row>10</xdr:row>
          <xdr:rowOff>48493</xdr:rowOff>
        </xdr:from>
        <xdr:to>
          <xdr:col>13</xdr:col>
          <xdr:colOff>422774</xdr:colOff>
          <xdr:row>11</xdr:row>
          <xdr:rowOff>95737</xdr:rowOff>
        </xdr:to>
        <xdr:pic>
          <xdr:nvPicPr>
            <xdr:cNvPr id="37" name="Picture 36">
              <a:extLst>
                <a:ext uri="{FF2B5EF4-FFF2-40B4-BE49-F238E27FC236}">
                  <a16:creationId xmlns:a16="http://schemas.microsoft.com/office/drawing/2014/main" id="{F115C054-5FF7-6AEA-B002-C707E0066149}"/>
                </a:ext>
              </a:extLst>
            </xdr:cNvPr>
            <xdr:cNvPicPr>
              <a:picLocks noChangeAspect="1" noChangeArrowheads="1"/>
              <a:extLst>
                <a:ext uri="{84589F7E-364E-4C9E-8A38-B11213B215E9}">
                  <a14:cameraTool cellRange="Analysis!$P$5" spid="_x0000_s1307"/>
                </a:ext>
              </a:extLst>
            </xdr:cNvPicPr>
          </xdr:nvPicPr>
          <xdr:blipFill>
            <a:blip xmlns:r="http://schemas.openxmlformats.org/officeDocument/2006/relationships" r:embed="rId6"/>
            <a:srcRect/>
            <a:stretch>
              <a:fillRect/>
            </a:stretch>
          </xdr:blipFill>
          <xdr:spPr bwMode="auto">
            <a:xfrm>
              <a:off x="7328188" y="1953493"/>
              <a:ext cx="974359" cy="23774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142876</xdr:colOff>
          <xdr:row>10</xdr:row>
          <xdr:rowOff>48492</xdr:rowOff>
        </xdr:from>
        <xdr:to>
          <xdr:col>18</xdr:col>
          <xdr:colOff>584879</xdr:colOff>
          <xdr:row>11</xdr:row>
          <xdr:rowOff>95736</xdr:rowOff>
        </xdr:to>
        <xdr:pic>
          <xdr:nvPicPr>
            <xdr:cNvPr id="38" name="Picture 37">
              <a:extLst>
                <a:ext uri="{FF2B5EF4-FFF2-40B4-BE49-F238E27FC236}">
                  <a16:creationId xmlns:a16="http://schemas.microsoft.com/office/drawing/2014/main" id="{7B99CAD5-1FC5-1772-7B7D-85EA157D0FF3}"/>
                </a:ext>
              </a:extLst>
            </xdr:cNvPr>
            <xdr:cNvPicPr>
              <a:picLocks noChangeAspect="1" noChangeArrowheads="1"/>
              <a:extLst>
                <a:ext uri="{84589F7E-364E-4C9E-8A38-B11213B215E9}">
                  <a14:cameraTool cellRange="Analysis!$Q$5" spid="_x0000_s1308"/>
                </a:ext>
              </a:extLst>
            </xdr:cNvPicPr>
          </xdr:nvPicPr>
          <xdr:blipFill>
            <a:blip xmlns:r="http://schemas.openxmlformats.org/officeDocument/2006/relationships" r:embed="rId7"/>
            <a:srcRect/>
            <a:stretch>
              <a:fillRect/>
            </a:stretch>
          </xdr:blipFill>
          <xdr:spPr bwMode="auto">
            <a:xfrm>
              <a:off x="10447194" y="1953492"/>
              <a:ext cx="1048140" cy="23774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275359</xdr:colOff>
          <xdr:row>10</xdr:row>
          <xdr:rowOff>48493</xdr:rowOff>
        </xdr:from>
        <xdr:to>
          <xdr:col>24</xdr:col>
          <xdr:colOff>6745</xdr:colOff>
          <xdr:row>11</xdr:row>
          <xdr:rowOff>95737</xdr:rowOff>
        </xdr:to>
        <xdr:pic>
          <xdr:nvPicPr>
            <xdr:cNvPr id="39" name="Picture 38">
              <a:extLst>
                <a:ext uri="{FF2B5EF4-FFF2-40B4-BE49-F238E27FC236}">
                  <a16:creationId xmlns:a16="http://schemas.microsoft.com/office/drawing/2014/main" id="{C78F18CB-3E3E-CF4E-7364-009C1074E735}"/>
                </a:ext>
              </a:extLst>
            </xdr:cNvPr>
            <xdr:cNvPicPr>
              <a:picLocks noChangeAspect="1" noChangeArrowheads="1"/>
              <a:extLst>
                <a:ext uri="{84589F7E-364E-4C9E-8A38-B11213B215E9}">
                  <a14:cameraTool cellRange="Analysis!$R$5" spid="_x0000_s1309"/>
                </a:ext>
              </a:extLst>
            </xdr:cNvPicPr>
          </xdr:nvPicPr>
          <xdr:blipFill>
            <a:blip xmlns:r="http://schemas.openxmlformats.org/officeDocument/2006/relationships" r:embed="rId8"/>
            <a:srcRect/>
            <a:stretch>
              <a:fillRect/>
            </a:stretch>
          </xdr:blipFill>
          <xdr:spPr bwMode="auto">
            <a:xfrm>
              <a:off x="13610359" y="1953493"/>
              <a:ext cx="943659" cy="237744"/>
            </a:xfrm>
            <a:prstGeom prst="rect">
              <a:avLst/>
            </a:prstGeom>
            <a:noFill/>
            <a:ln w="9525">
              <a:noFill/>
              <a:miter lim="800000"/>
              <a:headEnd/>
              <a:tailEnd/>
            </a:ln>
          </xdr:spPr>
        </xdr:pic>
        <xdr:clientData/>
      </xdr:twoCellAnchor>
    </mc:Choice>
    <mc:Fallback/>
  </mc:AlternateContent>
  <xdr:twoCellAnchor>
    <xdr:from>
      <xdr:col>5</xdr:col>
      <xdr:colOff>398317</xdr:colOff>
      <xdr:row>17</xdr:row>
      <xdr:rowOff>23653</xdr:rowOff>
    </xdr:from>
    <xdr:to>
      <xdr:col>16</xdr:col>
      <xdr:colOff>173181</xdr:colOff>
      <xdr:row>31</xdr:row>
      <xdr:rowOff>99853</xdr:rowOff>
    </xdr:to>
    <xdr:graphicFrame macro="">
      <xdr:nvGraphicFramePr>
        <xdr:cNvPr id="10" name="Chart 9">
          <a:extLst>
            <a:ext uri="{FF2B5EF4-FFF2-40B4-BE49-F238E27FC236}">
              <a16:creationId xmlns:a16="http://schemas.microsoft.com/office/drawing/2014/main" id="{79A5945E-95A7-415D-8BD0-F0F079758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297145</xdr:colOff>
      <xdr:row>31</xdr:row>
      <xdr:rowOff>169718</xdr:rowOff>
    </xdr:from>
    <xdr:to>
      <xdr:col>11</xdr:col>
      <xdr:colOff>415637</xdr:colOff>
      <xdr:row>45</xdr:row>
      <xdr:rowOff>13855</xdr:rowOff>
    </xdr:to>
    <xdr:graphicFrame macro="">
      <xdr:nvGraphicFramePr>
        <xdr:cNvPr id="15" name="Chart 14">
          <a:extLst>
            <a:ext uri="{FF2B5EF4-FFF2-40B4-BE49-F238E27FC236}">
              <a16:creationId xmlns:a16="http://schemas.microsoft.com/office/drawing/2014/main" id="{ED99BCEC-873A-488E-9106-F0917EAC1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20535</xdr:colOff>
      <xdr:row>32</xdr:row>
      <xdr:rowOff>10923</xdr:rowOff>
    </xdr:from>
    <xdr:to>
      <xdr:col>16</xdr:col>
      <xdr:colOff>311726</xdr:colOff>
      <xdr:row>46</xdr:row>
      <xdr:rowOff>87123</xdr:rowOff>
    </xdr:to>
    <xdr:graphicFrame macro="">
      <xdr:nvGraphicFramePr>
        <xdr:cNvPr id="16" name="Chart 15">
          <a:extLst>
            <a:ext uri="{FF2B5EF4-FFF2-40B4-BE49-F238E27FC236}">
              <a16:creationId xmlns:a16="http://schemas.microsoft.com/office/drawing/2014/main" id="{08B19DD8-4883-4BCA-9B3F-F2B0B24BD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2129</xdr:colOff>
      <xdr:row>31</xdr:row>
      <xdr:rowOff>5455</xdr:rowOff>
    </xdr:from>
    <xdr:to>
      <xdr:col>27</xdr:col>
      <xdr:colOff>329046</xdr:colOff>
      <xdr:row>45</xdr:row>
      <xdr:rowOff>13857</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A2A9C9C0-88C8-40F1-89E6-7A2C62C461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2803729" y="5910955"/>
              <a:ext cx="3984517" cy="26754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365810</xdr:colOff>
      <xdr:row>31</xdr:row>
      <xdr:rowOff>187037</xdr:rowOff>
    </xdr:from>
    <xdr:to>
      <xdr:col>23</xdr:col>
      <xdr:colOff>484909</xdr:colOff>
      <xdr:row>46</xdr:row>
      <xdr:rowOff>187038</xdr:rowOff>
    </xdr:to>
    <xdr:graphicFrame macro="">
      <xdr:nvGraphicFramePr>
        <xdr:cNvPr id="35" name="Chart 34">
          <a:extLst>
            <a:ext uri="{FF2B5EF4-FFF2-40B4-BE49-F238E27FC236}">
              <a16:creationId xmlns:a16="http://schemas.microsoft.com/office/drawing/2014/main" id="{75C946C2-AEEC-43E3-BB32-6A9BB2C5A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418371</xdr:colOff>
      <xdr:row>17</xdr:row>
      <xdr:rowOff>162533</xdr:rowOff>
    </xdr:from>
    <xdr:to>
      <xdr:col>26</xdr:col>
      <xdr:colOff>571500</xdr:colOff>
      <xdr:row>31</xdr:row>
      <xdr:rowOff>48493</xdr:rowOff>
    </xdr:to>
    <xdr:graphicFrame macro="">
      <xdr:nvGraphicFramePr>
        <xdr:cNvPr id="40" name="Chart 39">
          <a:extLst>
            <a:ext uri="{FF2B5EF4-FFF2-40B4-BE49-F238E27FC236}">
              <a16:creationId xmlns:a16="http://schemas.microsoft.com/office/drawing/2014/main" id="{B5410852-D38C-4B22-811A-07E6AF22D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259774</xdr:colOff>
      <xdr:row>47</xdr:row>
      <xdr:rowOff>114300</xdr:rowOff>
    </xdr:from>
    <xdr:to>
      <xdr:col>27</xdr:col>
      <xdr:colOff>294410</xdr:colOff>
      <xdr:row>50</xdr:row>
      <xdr:rowOff>121227</xdr:rowOff>
    </xdr:to>
    <xdr:sp macro="" textlink="">
      <xdr:nvSpPr>
        <xdr:cNvPr id="43" name="Rectangle: Rounded Corners 42">
          <a:extLst>
            <a:ext uri="{FF2B5EF4-FFF2-40B4-BE49-F238E27FC236}">
              <a16:creationId xmlns:a16="http://schemas.microsoft.com/office/drawing/2014/main" id="{26AB14EF-B324-460C-80F2-B37C73E2585F}"/>
            </a:ext>
          </a:extLst>
        </xdr:cNvPr>
        <xdr:cNvSpPr/>
      </xdr:nvSpPr>
      <xdr:spPr>
        <a:xfrm>
          <a:off x="3290456" y="9067800"/>
          <a:ext cx="13369636" cy="578427"/>
        </a:xfrm>
        <a:prstGeom prst="roundRect">
          <a:avLst>
            <a:gd name="adj" fmla="val 8334"/>
          </a:avLst>
        </a:prstGeom>
        <a:solidFill>
          <a:srgbClr val="15608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100739</xdr:colOff>
      <xdr:row>48</xdr:row>
      <xdr:rowOff>131472</xdr:rowOff>
    </xdr:from>
    <xdr:to>
      <xdr:col>6</xdr:col>
      <xdr:colOff>283619</xdr:colOff>
      <xdr:row>49</xdr:row>
      <xdr:rowOff>117168</xdr:rowOff>
    </xdr:to>
    <xdr:pic>
      <xdr:nvPicPr>
        <xdr:cNvPr id="42" name="Picture 41">
          <a:extLst>
            <a:ext uri="{FF2B5EF4-FFF2-40B4-BE49-F238E27FC236}">
              <a16:creationId xmlns:a16="http://schemas.microsoft.com/office/drawing/2014/main" id="{F1BD67BB-C572-474E-B4C3-46487A68B6C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737557" y="9275472"/>
          <a:ext cx="182880" cy="176196"/>
        </a:xfrm>
        <a:prstGeom prst="rect">
          <a:avLst/>
        </a:prstGeom>
      </xdr:spPr>
    </xdr:pic>
    <xdr:clientData/>
  </xdr:twoCellAnchor>
  <xdr:twoCellAnchor>
    <xdr:from>
      <xdr:col>6</xdr:col>
      <xdr:colOff>297202</xdr:colOff>
      <xdr:row>48</xdr:row>
      <xdr:rowOff>90446</xdr:rowOff>
    </xdr:from>
    <xdr:to>
      <xdr:col>8</xdr:col>
      <xdr:colOff>288087</xdr:colOff>
      <xdr:row>50</xdr:row>
      <xdr:rowOff>137068</xdr:rowOff>
    </xdr:to>
    <xdr:sp macro="" textlink="">
      <xdr:nvSpPr>
        <xdr:cNvPr id="41" name="TextBox 40">
          <a:extLst>
            <a:ext uri="{FF2B5EF4-FFF2-40B4-BE49-F238E27FC236}">
              <a16:creationId xmlns:a16="http://schemas.microsoft.com/office/drawing/2014/main" id="{2E6B58B2-B7C8-40F4-8A1F-0101EF81454D}"/>
            </a:ext>
          </a:extLst>
        </xdr:cNvPr>
        <xdr:cNvSpPr txBox="1"/>
      </xdr:nvSpPr>
      <xdr:spPr>
        <a:xfrm>
          <a:off x="3934020" y="9234446"/>
          <a:ext cx="1203158" cy="427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xdr:from>
      <xdr:col>5</xdr:col>
      <xdr:colOff>467592</xdr:colOff>
      <xdr:row>48</xdr:row>
      <xdr:rowOff>10391</xdr:rowOff>
    </xdr:from>
    <xdr:to>
      <xdr:col>8</xdr:col>
      <xdr:colOff>358669</xdr:colOff>
      <xdr:row>50</xdr:row>
      <xdr:rowOff>44647</xdr:rowOff>
    </xdr:to>
    <xdr:sp macro="" textlink="">
      <xdr:nvSpPr>
        <xdr:cNvPr id="44" name="Rectangle: Rounded Corners 43">
          <a:hlinkClick xmlns:r="http://schemas.openxmlformats.org/officeDocument/2006/relationships" r:id="rId16"/>
          <a:extLst>
            <a:ext uri="{FF2B5EF4-FFF2-40B4-BE49-F238E27FC236}">
              <a16:creationId xmlns:a16="http://schemas.microsoft.com/office/drawing/2014/main" id="{B8097661-D4CA-42EB-B508-834A2764E096}"/>
            </a:ext>
          </a:extLst>
        </xdr:cNvPr>
        <xdr:cNvSpPr/>
      </xdr:nvSpPr>
      <xdr:spPr>
        <a:xfrm>
          <a:off x="3498274" y="9154391"/>
          <a:ext cx="1709486" cy="415256"/>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404282</xdr:colOff>
      <xdr:row>48</xdr:row>
      <xdr:rowOff>79664</xdr:rowOff>
    </xdr:from>
    <xdr:to>
      <xdr:col>11</xdr:col>
      <xdr:colOff>396081</xdr:colOff>
      <xdr:row>50</xdr:row>
      <xdr:rowOff>138869</xdr:rowOff>
    </xdr:to>
    <xdr:sp macro="" textlink="">
      <xdr:nvSpPr>
        <xdr:cNvPr id="45" name="TextBox 44">
          <a:extLst>
            <a:ext uri="{FF2B5EF4-FFF2-40B4-BE49-F238E27FC236}">
              <a16:creationId xmlns:a16="http://schemas.microsoft.com/office/drawing/2014/main" id="{7946C1B2-0DB6-41F8-95D1-9A708847EDD2}"/>
            </a:ext>
          </a:extLst>
        </xdr:cNvPr>
        <xdr:cNvSpPr txBox="1"/>
      </xdr:nvSpPr>
      <xdr:spPr>
        <a:xfrm>
          <a:off x="5859509" y="9223664"/>
          <a:ext cx="1204072" cy="44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editAs="oneCell">
    <xdr:from>
      <xdr:col>9</xdr:col>
      <xdr:colOff>207819</xdr:colOff>
      <xdr:row>48</xdr:row>
      <xdr:rowOff>146339</xdr:rowOff>
    </xdr:from>
    <xdr:to>
      <xdr:col>9</xdr:col>
      <xdr:colOff>390699</xdr:colOff>
      <xdr:row>49</xdr:row>
      <xdr:rowOff>134984</xdr:rowOff>
    </xdr:to>
    <xdr:pic>
      <xdr:nvPicPr>
        <xdr:cNvPr id="46" name="Picture 45">
          <a:extLst>
            <a:ext uri="{FF2B5EF4-FFF2-40B4-BE49-F238E27FC236}">
              <a16:creationId xmlns:a16="http://schemas.microsoft.com/office/drawing/2014/main" id="{60E93B56-7349-400B-B599-77FB6054C60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663046" y="9290339"/>
          <a:ext cx="182880" cy="179145"/>
        </a:xfrm>
        <a:prstGeom prst="rect">
          <a:avLst/>
        </a:prstGeom>
      </xdr:spPr>
    </xdr:pic>
    <xdr:clientData/>
  </xdr:twoCellAnchor>
  <xdr:twoCellAnchor>
    <xdr:from>
      <xdr:col>12</xdr:col>
      <xdr:colOff>421601</xdr:colOff>
      <xdr:row>48</xdr:row>
      <xdr:rowOff>79663</xdr:rowOff>
    </xdr:from>
    <xdr:to>
      <xdr:col>14</xdr:col>
      <xdr:colOff>413400</xdr:colOff>
      <xdr:row>50</xdr:row>
      <xdr:rowOff>135132</xdr:rowOff>
    </xdr:to>
    <xdr:sp macro="" textlink="">
      <xdr:nvSpPr>
        <xdr:cNvPr id="47" name="TextBox 46">
          <a:extLst>
            <a:ext uri="{FF2B5EF4-FFF2-40B4-BE49-F238E27FC236}">
              <a16:creationId xmlns:a16="http://schemas.microsoft.com/office/drawing/2014/main" id="{4C9F7086-AA29-4B8B-A3DF-2C6DC071EE6A}"/>
            </a:ext>
          </a:extLst>
        </xdr:cNvPr>
        <xdr:cNvSpPr txBox="1"/>
      </xdr:nvSpPr>
      <xdr:spPr>
        <a:xfrm>
          <a:off x="7695237" y="9223663"/>
          <a:ext cx="1204072" cy="436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editAs="oneCell">
    <xdr:from>
      <xdr:col>12</xdr:col>
      <xdr:colOff>225138</xdr:colOff>
      <xdr:row>48</xdr:row>
      <xdr:rowOff>149728</xdr:rowOff>
    </xdr:from>
    <xdr:to>
      <xdr:col>12</xdr:col>
      <xdr:colOff>408018</xdr:colOff>
      <xdr:row>49</xdr:row>
      <xdr:rowOff>138372</xdr:rowOff>
    </xdr:to>
    <xdr:pic>
      <xdr:nvPicPr>
        <xdr:cNvPr id="48" name="Picture 47">
          <a:extLst>
            <a:ext uri="{FF2B5EF4-FFF2-40B4-BE49-F238E27FC236}">
              <a16:creationId xmlns:a16="http://schemas.microsoft.com/office/drawing/2014/main" id="{07F70F29-BB40-4DB2-ACD5-C2775389A25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498774" y="9293728"/>
          <a:ext cx="182880" cy="179144"/>
        </a:xfrm>
        <a:prstGeom prst="rect">
          <a:avLst/>
        </a:prstGeom>
      </xdr:spPr>
    </xdr:pic>
    <xdr:clientData/>
  </xdr:twoCellAnchor>
  <xdr:twoCellAnchor>
    <xdr:from>
      <xdr:col>11</xdr:col>
      <xdr:colOff>481446</xdr:colOff>
      <xdr:row>48</xdr:row>
      <xdr:rowOff>24245</xdr:rowOff>
    </xdr:from>
    <xdr:to>
      <xdr:col>14</xdr:col>
      <xdr:colOff>372523</xdr:colOff>
      <xdr:row>50</xdr:row>
      <xdr:rowOff>58501</xdr:rowOff>
    </xdr:to>
    <xdr:sp macro="" textlink="">
      <xdr:nvSpPr>
        <xdr:cNvPr id="49" name="Rectangle: Rounded Corners 48">
          <a:hlinkClick xmlns:r="http://schemas.openxmlformats.org/officeDocument/2006/relationships" r:id="rId19"/>
          <a:extLst>
            <a:ext uri="{FF2B5EF4-FFF2-40B4-BE49-F238E27FC236}">
              <a16:creationId xmlns:a16="http://schemas.microsoft.com/office/drawing/2014/main" id="{99BA4304-694F-47AE-9822-65A0A289DB0D}"/>
            </a:ext>
          </a:extLst>
        </xdr:cNvPr>
        <xdr:cNvSpPr/>
      </xdr:nvSpPr>
      <xdr:spPr>
        <a:xfrm>
          <a:off x="7148946" y="9168245"/>
          <a:ext cx="1709486" cy="415256"/>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477983</xdr:colOff>
      <xdr:row>48</xdr:row>
      <xdr:rowOff>20783</xdr:rowOff>
    </xdr:from>
    <xdr:to>
      <xdr:col>11</xdr:col>
      <xdr:colOff>369060</xdr:colOff>
      <xdr:row>50</xdr:row>
      <xdr:rowOff>55039</xdr:rowOff>
    </xdr:to>
    <xdr:sp macro="" textlink="">
      <xdr:nvSpPr>
        <xdr:cNvPr id="50" name="Rectangle: Rounded Corners 49">
          <a:hlinkClick xmlns:r="http://schemas.openxmlformats.org/officeDocument/2006/relationships" r:id="rId20"/>
          <a:extLst>
            <a:ext uri="{FF2B5EF4-FFF2-40B4-BE49-F238E27FC236}">
              <a16:creationId xmlns:a16="http://schemas.microsoft.com/office/drawing/2014/main" id="{0CD5A985-509F-4129-8E91-15EC9E9E3BD5}"/>
            </a:ext>
          </a:extLst>
        </xdr:cNvPr>
        <xdr:cNvSpPr/>
      </xdr:nvSpPr>
      <xdr:spPr>
        <a:xfrm>
          <a:off x="5327074" y="9164783"/>
          <a:ext cx="1709486" cy="415256"/>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30324076" backgroundQuery="1" createdVersion="8" refreshedVersion="8" minRefreshableVersion="3" recordCount="0" supportSubquery="1" supportAdvancedDrill="1" xr:uid="{02743E86-05BC-4FF5-9750-F630124D954A}">
  <cacheSource type="external" connectionId="2"/>
  <cacheFields count="2">
    <cacheField name="[Calendar].[Month].[Month]" caption="Month" numFmtId="0" hierarchy="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Jul]"/>
            <x15:cachedUniqueName index="7" name="[Calendar].[Month].&amp;[Aug]"/>
            <x15:cachedUniqueName index="8" name="[Calendar].[Month].&amp;[Sep]"/>
            <x15:cachedUniqueName index="9" name="[Calendar].[Month].&amp;[Oct]"/>
            <x15:cachedUniqueName index="10" name="[Calendar].[Month].&amp;[Nov]"/>
            <x15:cachedUniqueName index="11" name="[Calendar].[Month].&amp;[Dec]"/>
          </x15:cachedUniqueNames>
        </ext>
      </extLst>
    </cacheField>
    <cacheField name="[Measures].[Total Orders]" caption="Total Orders" numFmtId="0" hierarchy="34" level="32767"/>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318287" backgroundQuery="1" createdVersion="8" refreshedVersion="8" minRefreshableVersion="3" recordCount="0" supportSubquery="1" supportAdvancedDrill="1" xr:uid="{210363B7-BDE7-4C2A-975D-83119250CF14}">
  <cacheSource type="external" connectionId="2"/>
  <cacheFields count="5">
    <cacheField name="[Measures].[Total Revenue]" caption="Total Revenue" numFmtId="0" hierarchy="32" level="32767"/>
    <cacheField name="[Measures].[Profit generated]" caption="Profit generated" numFmtId="0" hierarchy="33" level="32767"/>
    <cacheField name="[Measures].[Total Orders]" caption="Total Orders" numFmtId="0" hierarchy="34" level="32767"/>
    <cacheField name="[Measures].[Avg Discount]" caption="Avg Discount" numFmtId="0" hierarchy="35" level="32767"/>
    <cacheField name="[Measures].[Total quantity]" caption="Total quantity" numFmtId="0" hierarchy="36" level="32767"/>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4"/>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34722225" backgroundQuery="1" createdVersion="8" refreshedVersion="8" minRefreshableVersion="3" recordCount="0" supportSubquery="1" supportAdvancedDrill="1" xr:uid="{6D6F9769-070D-42F5-8FA6-DF8E76F53F00}">
  <cacheSource type="external" connectionId="2"/>
  <cacheFields count="2">
    <cacheField name="[Calendar].[Month].[Month]" caption="Month" numFmtId="0" hierarchy="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Jul]"/>
            <x15:cachedUniqueName index="7" name="[Calendar].[Month].&amp;[Aug]"/>
            <x15:cachedUniqueName index="8" name="[Calendar].[Month].&amp;[Sep]"/>
            <x15:cachedUniqueName index="9" name="[Calendar].[Month].&amp;[Oct]"/>
            <x15:cachedUniqueName index="10" name="[Calendar].[Month].&amp;[Nov]"/>
            <x15:cachedUniqueName index="11" name="[Calendar].[Month].&amp;[Dec]"/>
          </x15:cachedUniqueNames>
        </ext>
      </extLst>
    </cacheField>
    <cacheField name="[Measures].[Sum of Quantity]" caption="Sum of Quantity" numFmtId="0" hierarchy="46" level="32767"/>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36574073" backgroundQuery="1" createdVersion="8" refreshedVersion="8" minRefreshableVersion="3" recordCount="0" supportSubquery="1" supportAdvancedDrill="1" xr:uid="{B1D9DBEE-E18B-4B51-B9C8-032021099863}">
  <cacheSource type="external" connectionId="2"/>
  <cacheFields count="2">
    <cacheField name="[Calendar].[Month].[Month]" caption="Month" numFmtId="0" hierarchy="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Jul]"/>
            <x15:cachedUniqueName index="7" name="[Calendar].[Month].&amp;[Aug]"/>
            <x15:cachedUniqueName index="8" name="[Calendar].[Month].&amp;[Sep]"/>
            <x15:cachedUniqueName index="9" name="[Calendar].[Month].&amp;[Oct]"/>
            <x15:cachedUniqueName index="10" name="[Calendar].[Month].&amp;[Nov]"/>
            <x15:cachedUniqueName index="11" name="[Calendar].[Month].&amp;[Dec]"/>
          </x15:cachedUniqueNames>
        </ext>
      </extLst>
    </cacheField>
    <cacheField name="[Measures].[Avg Discount]" caption="Avg Discount" numFmtId="0" hierarchy="35" level="32767"/>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37962966" backgroundQuery="1" createdVersion="8" refreshedVersion="8" minRefreshableVersion="3" recordCount="0" supportSubquery="1" supportAdvancedDrill="1" xr:uid="{85EC3E17-842A-47AC-A1A9-720FC71274AE}">
  <cacheSource type="external" connectionId="2"/>
  <cacheFields count="2">
    <cacheField name="[Measures].[Total Revenue]" caption="Total Revenue" numFmtId="0" hierarchy="32" level="32767"/>
    <cacheField name="[Calendar].[Month].[Month]" caption="Month" numFmtId="0" hierarchy="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Jul]"/>
            <x15:cachedUniqueName index="7" name="[Calendar].[Month].&amp;[Aug]"/>
            <x15:cachedUniqueName index="8" name="[Calendar].[Month].&amp;[Sep]"/>
            <x15:cachedUniqueName index="9" name="[Calendar].[Month].&amp;[Oct]"/>
            <x15:cachedUniqueName index="10" name="[Calendar].[Month].&amp;[Nov]"/>
            <x15:cachedUniqueName index="11" name="[Calendar].[Month].&amp;[Dec]"/>
          </x15:cachedUniqueNames>
        </ext>
      </extLst>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4050926" backgroundQuery="1" createdVersion="8" refreshedVersion="8" minRefreshableVersion="3" recordCount="0" supportSubquery="1" supportAdvancedDrill="1" xr:uid="{1FBAC7E4-89F2-4172-9427-3A9A7D696318}">
  <cacheSource type="external" connectionId="2"/>
  <cacheFields count="4">
    <cacheField name="[Measures].[Total Revenue]" caption="Total Revenue" numFmtId="0" hierarchy="32" level="32767"/>
    <cacheField name="[Calendar].[Month].[Month]" caption="Month" numFmtId="0" hierarchy="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Jul]"/>
            <x15:cachedUniqueName index="7" name="[Calendar].[Month].&amp;[Aug]"/>
            <x15:cachedUniqueName index="8" name="[Calendar].[Month].&amp;[Sep]"/>
            <x15:cachedUniqueName index="9" name="[Calendar].[Month].&amp;[Oct]"/>
            <x15:cachedUniqueName index="10" name="[Calendar].[Month].&amp;[Nov]"/>
            <x15:cachedUniqueName index="11" name="[Calendar].[Month].&amp;[Dec]"/>
          </x15:cachedUniqueNames>
        </ext>
      </extLst>
    </cacheField>
    <cacheField name="[Measures].[Total Revenue PY]" caption="Total Revenue PY" numFmtId="0" hierarchy="41" level="32767"/>
    <cacheField name="[Calendar].[Year].[Year]" caption="Year" numFmtId="0" hierarchy="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oneField="1">
      <fieldsUsage count="1">
        <fieldUsage x="2"/>
      </fieldsUsage>
    </cacheHierarchy>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45254632" backgroundQuery="1" createdVersion="8" refreshedVersion="8" minRefreshableVersion="3" recordCount="0" supportSubquery="1" supportAdvancedDrill="1" xr:uid="{109E4C2A-0FA3-48BB-B834-4D238D6043EA}">
  <cacheSource type="external" connectionId="2"/>
  <cacheFields count="3">
    <cacheField name="[Measures].[Total Revenue]" caption="Total Revenue" numFmtId="0" hierarchy="32" level="32767"/>
    <cacheField name="[Calendar].[Year].[Year]" caption="Year" numFmtId="0" hierarchy="2" level="1">
      <sharedItems containsSemiMixedTypes="0" containsNonDate="0" containsString="0"/>
    </cacheField>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46643518" backgroundQuery="1" createdVersion="8" refreshedVersion="8" minRefreshableVersion="3" recordCount="0" supportSubquery="1" supportAdvancedDrill="1" xr:uid="{07147B8D-CE3D-4DF6-BE3D-43BEA27B7647}">
  <cacheSource type="external" connectionId="2"/>
  <cacheFields count="5">
    <cacheField name="[Measures].[Total Revenue]" caption="Total Revenue" numFmtId="0" hierarchy="32" level="32767"/>
    <cacheField name="[Calendar].[Year].[Year]" caption="Year" numFmtId="0" hierarchy="2" level="1">
      <sharedItems containsSemiMixedTypes="0" containsNonDate="0" containsString="0"/>
    </cacheField>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9022233796" backgroundQuery="1" createdVersion="8" refreshedVersion="8" minRefreshableVersion="3" recordCount="0" supportSubquery="1" supportAdvancedDrill="1" xr:uid="{1B6CC024-3FAF-4040-A6E8-DD3CA26AC857}">
  <cacheSource type="external" connectionId="2"/>
  <cacheFields count="3">
    <cacheField name="[Measures].[Total Revenue]" caption="Total Revenue" numFmtId="0" hierarchy="32" level="32767"/>
    <cacheField name="[Calendar].[Year].[Year]" caption="Year" numFmtId="0" hierarchy="2" level="1">
      <sharedItems containsSemiMixedTypes="0" containsNonDate="0" containsString="0"/>
    </cacheField>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96327777777" backgroundQuery="1" createdVersion="8" refreshedVersion="8" minRefreshableVersion="3" recordCount="0" supportSubquery="1" supportAdvancedDrill="1" xr:uid="{1E586540-4450-4B49-A5E0-EF5DE2C7986E}">
  <cacheSource type="external" connectionId="2"/>
  <cacheFields count="3">
    <cacheField name="[Measures].[Total Revenue]" caption="Total Revenue" numFmtId="0" hierarchy="32" level="32767"/>
    <cacheField name="[Calendar].[Year].[Year]" caption="Year" numFmtId="0" hierarchy="2" level="1">
      <sharedItems containsSemiMixedTypes="0" containsNonDate="0" containsString="0"/>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20.503080787035" backgroundQuery="1" createdVersion="8" refreshedVersion="8" minRefreshableVersion="3" recordCount="0" supportSubquery="1" supportAdvancedDrill="1" xr:uid="{72176992-57EA-4A56-9425-DB07C9F121D6}">
  <cacheSource type="external" connectionId="2"/>
  <cacheFields count="5">
    <cacheField name="[Measures].[Revenue YOY kpi]" caption="Revenue YOY kpi" numFmtId="0" hierarchy="37" level="32767"/>
    <cacheField name="[Measures].[Quantity YOY kpi]" caption="Quantity YOY kpi" numFmtId="0" hierarchy="38" level="32767"/>
    <cacheField name="[Measures].[Total Orders YOY Kpi]" caption="Total Orders YOY Kpi" numFmtId="0" hierarchy="39" level="32767"/>
    <cacheField name="[Measures].[Discount YOY Kpi]" caption="Discount YOY Kpi" numFmtId="0" hierarchy="40" level="32767"/>
    <cacheField name="[Calendar].[Year].[Year]" caption="Year" numFmtId="0" hierarchy="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kpi]" caption="Quantity YOY kpi" measure="1" displayFolder="" measureGroup="Table1" count="0" oneField="1">
      <fieldsUsage count="1">
        <fieldUsage x="1"/>
      </fieldsUsage>
    </cacheHierarchy>
    <cacheHierarchy uniqueName="[Measures].[Total Orders YOY Kpi]" caption="Total Orders YOY Kpi" measure="1" displayFolder="" measureGroup="Table1" count="0" oneField="1">
      <fieldsUsage count="1">
        <fieldUsage x="2"/>
      </fieldsUsage>
    </cacheHierarchy>
    <cacheHierarchy uniqueName="[Measures].[Discount YOY Kpi]" caption="Discount YOY Kpi" measure="1" displayFolder="" measureGroup="Table1" count="0" oneField="1">
      <fieldsUsage count="1">
        <fieldUsage x="3"/>
      </fieldsUsage>
    </cacheHierarchy>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20.503085532408" backgroundQuery="1" createdVersion="8" refreshedVersion="8" minRefreshableVersion="3" recordCount="0" supportSubquery="1" supportAdvancedDrill="1" xr:uid="{6B7E6D77-8241-44D4-AB14-760B0FE1A876}">
  <cacheSource type="external" connectionId="2"/>
  <cacheFields count="2">
    <cacheField name="[Calendar].[Year].[Year]" caption="Year" numFmtId="0" hierarchy="2" level="1">
      <sharedItems containsSemiMixedTypes="0" containsNonDate="0" containsString="0"/>
    </cacheField>
    <cacheField name="[Measures].[Location Summary]" caption="Location Summary" numFmtId="0" hierarchy="42" level="32767"/>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oneField="1">
      <fieldsUsage count="1">
        <fieldUsage x="1"/>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_001" refreshedDate="46108.536547685188" backgroundQuery="1" createdVersion="3" refreshedVersion="8" minRefreshableVersion="3" recordCount="0" supportSubquery="1" supportAdvancedDrill="1" xr:uid="{F4D61013-07E3-4D33-A4FC-0F461EFBB0AD}">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9054563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25587-F3F5-43A6-8D64-9228D9C37F90}" name="PivotTable12" cacheId="11" applyNumberFormats="0" applyBorderFormats="0" applyFontFormats="0" applyPatternFormats="0" applyAlignmentFormats="0" applyWidthHeightFormats="1" dataCaption="Values" tag="28f6b017-75a5-426b-9a45-f1df909ac474" updatedVersion="8" minRefreshableVersion="3" useAutoFormatting="1" itemPrintTitles="1" createdVersion="8" indent="0" outline="1" outlineData="1" multipleFieldFilters="0">
  <location ref="O2:R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2">
    <format dxfId="1">
      <pivotArea outline="0" collapsedLevelsAreSubtotals="1" fieldPosition="0"/>
    </format>
    <format dxfId="0">
      <pivotArea outline="0" collapsedLevelsAreSubtotals="1" fieldPosition="0"/>
    </format>
  </formats>
  <conditionalFormats count="3">
    <conditionalFormat priority="15">
      <pivotAreas count="1">
        <pivotArea type="data" outline="0" collapsedLevelsAreSubtotals="1" fieldPosition="0"/>
      </pivotAreas>
    </conditionalFormat>
    <conditionalFormat priority="14">
      <pivotAreas count="1">
        <pivotArea type="data" outline="0" collapsedLevelsAreSubtotals="1" fieldPosition="0"/>
      </pivotAreas>
    </conditionalFormat>
    <conditionalFormat priority="13">
      <pivotAreas count="1">
        <pivotArea type="data" outline="0" collapsedLevelsAreSubtotals="1" fieldPosition="0"/>
      </pivotAreas>
    </conditionalFormat>
  </conditionalFormats>
  <pivotHierarchies count="47">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136DFE-A7BE-407D-9D05-C9EC8A55B0CA}" name="PivotTable8" cacheId="10" applyNumberFormats="0" applyBorderFormats="0" applyFontFormats="0" applyPatternFormats="0" applyAlignmentFormats="0" applyWidthHeightFormats="1" dataCaption="Values" tag="4709df61-e7a7-4c92-9667-864b8a5636ca" updatedVersion="8" minRefreshableVersion="3" preserveFormatting="0" subtotalHiddenItems="1" rowGrandTotals="0" colGrandTotals="0" itemPrintTitles="1" createdVersion="8" indent="0" outline="1" outlineData="1" multipleFieldFilters="0" chartFormat="6">
  <location ref="D45:E48"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3">
    <i>
      <x v="2"/>
    </i>
    <i>
      <x v="1"/>
    </i>
    <i>
      <x/>
    </i>
  </rowItems>
  <colItems count="1">
    <i/>
  </colItems>
  <dataFields count="1">
    <dataField fld="0" subtotal="count"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s>
  <pivotHierarchies count="47">
    <pivotHierarchy dragToData="1"/>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FC86A6-59B3-400E-93DE-3C35CDB46E6B}" name="PivotTable5" cacheId="4" applyNumberFormats="0" applyBorderFormats="0" applyFontFormats="0" applyPatternFormats="0" applyAlignmentFormats="0" applyWidthHeightFormats="1" dataCaption="Values" tag="1aa515d1-0210-4560-b78a-c59a6c3c7059" updatedVersion="8" minRefreshableVersion="3" preserveFormatting="0" subtotalHiddenItems="1" rowGrandTotals="0" colGrandTotals="0" itemPrintTitles="1" createdVersion="8" indent="0" outline="1" outlineData="1" multipleFieldFilters="0" chartFormat="3">
  <location ref="K9:L2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4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7AA4E-BF22-4AD4-8E60-5CA9D202D7D0}" name="  " cacheId="5" applyNumberFormats="0" applyBorderFormats="0" applyFontFormats="0" applyPatternFormats="0" applyAlignmentFormats="0" applyWidthHeightFormats="1" dataCaption="Values" tag="c26c8ff8-62ab-4105-a64d-b1047fa5f204" updatedVersion="8" minRefreshableVersion="3" preserveFormatting="0" subtotalHiddenItems="1" rowGrandTotals="0" colGrandTotals="0" itemPrintTitles="1" createdVersion="8" indent="0" outline="1" outlineData="1" multipleFieldFilters="0" chartFormat="5">
  <location ref="A9:B21"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CBE9F8-B36D-433F-BC09-0B824F28A414}" name="PivotTable6" cacheId="6" applyNumberFormats="0" applyBorderFormats="0" applyFontFormats="0" applyPatternFormats="0" applyAlignmentFormats="0" applyWidthHeightFormats="1" dataCaption="Values" tag="e654165e-faef-4558-ad9b-17a77bbd8f30" updatedVersion="8" minRefreshableVersion="3" preserveFormatting="0" subtotalHiddenItems="1" rowGrandTotals="0" colGrandTotals="0" itemPrintTitles="1" createdVersion="8" indent="0" outline="1" outlineData="1" multipleFieldFilters="0" chartFormat="6">
  <location ref="A29:C41"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7">
    <pivotHierarchy dragToData="1"/>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DAD41C-7E04-456C-B6DB-D38E72755080}" name="PivotTable4" cacheId="3" applyNumberFormats="0" applyBorderFormats="0" applyFontFormats="0" applyPatternFormats="0" applyAlignmentFormats="0" applyWidthHeightFormats="1" dataCaption="Values" tag="19287a4e-d21a-4fd8-a43d-a68cdff3ab21" updatedVersion="8" minRefreshableVersion="3" preserveFormatting="0" subtotalHiddenItems="1" rowGrandTotals="0" colGrandTotals="0" itemPrintTitles="1" createdVersion="8" indent="0" outline="1" outlineData="1" multipleFieldFilters="0" chartFormat="3">
  <location ref="H9:I2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name="Sum of Quantity" fld="1"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4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50B7B6-FA5E-42D7-89C7-86C909999B53}" name="PivotTable3" cacheId="1" applyNumberFormats="0" applyBorderFormats="0" applyFontFormats="0" applyPatternFormats="0" applyAlignmentFormats="0" applyWidthHeightFormats="1" dataCaption="Values" tag="d3dc9da4-ec98-4af5-a0ce-07174aeb4a5f" updatedVersion="8" minRefreshableVersion="3" preserveFormatting="0" subtotalHiddenItems="1" rowGrandTotals="0" colGrandTotals="0" itemPrintTitles="1" createdVersion="8" indent="0" outline="1" outlineData="1" multipleFieldFilters="0" chartFormat="4">
  <location ref="E9:F2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4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4C730E-4756-4E10-B74C-02DF96BD99BD}" name="PivotTable14" cacheId="12" applyNumberFormats="0" applyBorderFormats="0" applyFontFormats="0" applyPatternFormats="0" applyAlignmentFormats="0" applyWidthHeightFormats="1" dataCaption="Values" tag="1ffaf3df-636b-42e5-96a6-5329c71d8f08" updatedVersion="8" minRefreshableVersion="3" useAutoFormatting="1" itemPrintTitles="1" createdVersion="8" indent="0" outline="1" outlineData="1" multipleFieldFilters="0">
  <location ref="T2:T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formats count="2">
    <format dxfId="3">
      <pivotArea outline="0" collapsedLevelsAreSubtotals="1" fieldPosition="0"/>
    </format>
    <format dxfId="2">
      <pivotArea outline="0" collapsedLevelsAreSubtotals="1" fieldPosition="0"/>
    </format>
  </formats>
  <conditionalFormats count="3">
    <conditionalFormat priority="3">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s>
  <pivotHierarchies count="47">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A2F4A2-965B-4D6A-8319-5DB6038470A5}" name="PivotTable1" cacheId="2" applyNumberFormats="0" applyBorderFormats="0" applyFontFormats="0" applyPatternFormats="0" applyAlignmentFormats="0" applyWidthHeightFormats="1" dataCaption="Values" tag="64ec6b18-07c8-451c-a7fb-529b5ad73242"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166"/>
    <dataField fld="3" subtotal="count" baseField="0" baseItem="0" numFmtId="10"/>
    <dataField fld="4" subtotal="count" baseField="0" baseItem="0" numFmtId="166"/>
  </dataFields>
  <formats count="4">
    <format dxfId="7">
      <pivotArea outline="0" collapsedLevelsAreSubtotals="1" fieldPosition="0">
        <references count="1">
          <reference field="4294967294" count="2" selected="0">
            <x v="0"/>
            <x v="1"/>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4"/>
          </reference>
        </references>
      </pivotArea>
    </format>
    <format dxfId="4">
      <pivotArea outline="0" collapsedLevelsAreSubtotals="1" fieldPosition="0">
        <references count="1">
          <reference field="4294967294" count="1" selected="0">
            <x v="3"/>
          </reference>
        </references>
      </pivotArea>
    </format>
  </formats>
  <pivotHierarchies count="4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by dann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5507E3-02C1-4AB5-AD9C-0D85BFCB1556}" name="PivotTable9" cacheId="7" applyNumberFormats="0" applyBorderFormats="0" applyFontFormats="0" applyPatternFormats="0" applyAlignmentFormats="0" applyWidthHeightFormats="1" dataCaption="Values" tag="b839c498-aa1a-42cc-9e2b-74361b87275f" updatedVersion="8" minRefreshableVersion="3" preserveFormatting="0" subtotalHiddenItems="1" rowGrandTotals="0" colGrandTotals="0" itemPrintTitles="1" createdVersion="8" indent="0" outline="1" outlineData="1" multipleFieldFilters="0">
  <location ref="A53:B102"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s>
  <rowFields count="1">
    <field x="2"/>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fld="0" subtotal="count" baseField="0" baseItem="0" numFmtId="165"/>
  </dataFields>
  <pivotHierarchies count="47">
    <pivotHierarchy dragToData="1"/>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AE8828-6E15-4A78-A349-A3DC87C2DC34}" name="PivotTable10" cacheId="8" applyNumberFormats="0" applyBorderFormats="0" applyFontFormats="0" applyPatternFormats="0" applyAlignmentFormats="0" applyWidthHeightFormats="1" dataCaption="Values" tag="5f932805-e6bf-4264-bd89-67dd95c1e7a6" updatedVersion="8" minRefreshableVersion="3" preserveFormatting="0" subtotalHiddenItems="1" rowGrandTotals="0" colGrandTotals="0" itemPrintTitles="1" createdVersion="8" indent="0" outline="1" outlineData="1" multipleFieldFilters="0" chartFormat="5">
  <location ref="F54:I59" firstHeaderRow="1" firstDataRow="2" firstDataCol="1"/>
  <pivotFields count="5">
    <pivotField dataField="1" subtotalTop="0" showAll="0" defaultSubtotal="0"/>
    <pivotField allDrilled="1" subtotalTop="0" showAll="0" dataSourceSort="1" defaultSubtotal="0" defaultAttributeDrillState="1"/>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4" count="1" selected="0">
              <x v="0"/>
            </reference>
          </references>
        </pivotArea>
      </autoSortScope>
    </pivotField>
    <pivotField axis="axisCol" allDrilled="1" subtotalTop="0" showAll="0" dataSourceSort="1" defaultSubtotal="0" defaultAttributeDrillState="1">
      <items count="3">
        <item x="0"/>
        <item x="1"/>
        <item x="2"/>
      </items>
    </pivotField>
  </pivotFields>
  <rowFields count="1">
    <field x="3"/>
  </rowFields>
  <rowItems count="4">
    <i>
      <x v="2"/>
    </i>
    <i>
      <x/>
    </i>
    <i>
      <x v="1"/>
    </i>
    <i>
      <x v="3"/>
    </i>
  </rowItems>
  <colFields count="1">
    <field x="4"/>
  </colFields>
  <colItems count="3">
    <i>
      <x/>
    </i>
    <i>
      <x v="1"/>
    </i>
    <i>
      <x v="2"/>
    </i>
  </colItems>
  <dataFields count="1">
    <dataField fld="0" subtotal="count" baseField="0" baseItem="0" numFmtId="165"/>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Hierarchies count="47">
    <pivotHierarchy dragToData="1"/>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6A8B54-9E47-43A8-AA85-712E7A89EEB5}" name="PivotTable7" cacheId="9" applyNumberFormats="0" applyBorderFormats="0" applyFontFormats="0" applyPatternFormats="0" applyAlignmentFormats="0" applyWidthHeightFormats="1" dataCaption="Values" tag="aa2acd61-3e4b-4b55-90a2-a68225991652" updatedVersion="8" minRefreshableVersion="3" preserveFormatting="0" subtotalHiddenItems="1" rowGrandTotals="0" colGrandTotals="0" itemPrintTitles="1" createdVersion="8" indent="0" outline="1" outlineData="1" multipleFieldFilters="0" chartFormat="3">
  <location ref="A45:B48"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3">
    <i>
      <x v="1"/>
    </i>
    <i>
      <x/>
    </i>
    <i>
      <x v="2"/>
    </i>
  </rowItems>
  <colItems count="1">
    <i/>
  </colItems>
  <dataFields count="1">
    <dataField fld="0" subtotal="count"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7">
    <pivotHierarchy dragToData="1"/>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3AD23C-5F44-4587-835E-762AB7291521}" sourceName="[Calendar].[Year]">
  <pivotTables>
    <pivotTable tabId="6" name="PivotTable12"/>
    <pivotTable tabId="6" name="PivotTable14"/>
  </pivotTables>
  <data>
    <olap pivotCacheId="905456342">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mp;[201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1C2F964-0446-4C8A-BB6F-F6854AAD389C}" cache="Slicer_Year" caption="Yea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1C6F99-998F-4279-9E01-06AA2C4D76AA}" name="Table1" displayName="Table1" ref="A1:X9995" totalsRowShown="0" headerRowDxfId="40" dataDxfId="39" tableBorderDxfId="38">
  <autoFilter ref="A1:X9995" xr:uid="{AA1C6F99-998F-4279-9E01-06AA2C4D76AA}"/>
  <tableColumns count="24">
    <tableColumn id="1" xr3:uid="{AB97B9AB-C867-467D-B5D6-41F0F166F0B8}" name="Row ID" dataDxfId="37"/>
    <tableColumn id="2" xr3:uid="{9DD70E33-3DB1-4626-9A5E-4D11C2CD2FDD}" name="Order ID" dataDxfId="36"/>
    <tableColumn id="3" xr3:uid="{71B7EAA6-C9BA-45EF-B89F-FDAF380B9605}" name="Order Date" dataDxfId="35"/>
    <tableColumn id="4" xr3:uid="{305B981A-3D4B-49A9-880B-C17767350570}" name="Ship Date" dataDxfId="34"/>
    <tableColumn id="5" xr3:uid="{4D03FA25-25F7-4F92-9529-C0A7CDDE5CE1}" name="Ship Mode" dataDxfId="33"/>
    <tableColumn id="6" xr3:uid="{86606064-F4A6-4564-9E4D-F34FA9F89080}" name="Customer ID" dataDxfId="32"/>
    <tableColumn id="7" xr3:uid="{59D97B2C-6F61-4D29-8E83-09CEC72FB94C}" name="Customer Name" dataDxfId="31"/>
    <tableColumn id="8" xr3:uid="{BB3FAA8C-D324-479D-817A-5A60135D71D6}" name="Segment" dataDxfId="30"/>
    <tableColumn id="9" xr3:uid="{43509A6B-72D9-465E-B495-C8DA058D4256}" name="Country" dataDxfId="29"/>
    <tableColumn id="10" xr3:uid="{129F5332-6582-4991-BA12-2109DE5A5770}" name="City" dataDxfId="28"/>
    <tableColumn id="11" xr3:uid="{7EF7B54E-D4D0-41ED-B7D7-73116718A4E9}" name="State" dataDxfId="27"/>
    <tableColumn id="12" xr3:uid="{361B4083-D43E-4BBC-A0F7-BA0CFD5E2E96}" name="Region" dataDxfId="26"/>
    <tableColumn id="13" xr3:uid="{8C8F8F53-8055-4FF2-8F3C-470F2C253EB5}" name="Product ID" dataDxfId="25"/>
    <tableColumn id="14" xr3:uid="{31FBE171-7832-4682-A9CB-B261A09C520F}" name="Category" dataDxfId="24"/>
    <tableColumn id="15" xr3:uid="{5D37B24D-9FA2-4C27-BFBD-63BCA5CBC2A8}" name="Sub-Category" dataDxfId="23"/>
    <tableColumn id="16" xr3:uid="{78A95FDB-564E-449C-AD80-24E5A5EDE885}" name="Product Name" dataDxfId="22"/>
    <tableColumn id="17" xr3:uid="{DB92380F-86F6-4303-9833-98154C56B73E}" name="Sales" dataDxfId="21"/>
    <tableColumn id="18" xr3:uid="{668DDEA3-BE20-4F24-A4FB-8004E2EE69F2}" name="Quantity" dataDxfId="20"/>
    <tableColumn id="19" xr3:uid="{2B6D5F93-CD53-40CB-A465-1F9A3E50B2F5}" name="Discount" dataDxfId="19"/>
    <tableColumn id="20" xr3:uid="{CBA397BF-E8F5-4A42-A27E-1B2FCF2F874D}" name=" Discounted Unit Price" dataDxfId="18"/>
    <tableColumn id="21" xr3:uid="{8A648A0E-4A86-4C4D-846A-7A0CD18C90D8}" name="Profit" dataDxfId="17"/>
    <tableColumn id="22" xr3:uid="{7FD69331-0531-434B-83AC-B03F77DA470C}" name="Profit Margin" dataDxfId="16"/>
    <tableColumn id="23" xr3:uid="{DA602243-528D-4F1B-937F-2CA3D30C5DF5}" name="Lead Time" dataDxfId="15"/>
    <tableColumn id="24" xr3:uid="{FD8BE8B5-42E0-4503-B7C2-5D07F3EEEC0D}" name="Delivery Status"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topLeftCell="Q9995" zoomScale="95" zoomScaleNormal="95" workbookViewId="0">
      <selection activeCell="U2" sqref="U2:U9995"/>
    </sheetView>
  </sheetViews>
  <sheetFormatPr defaultRowHeight="15" x14ac:dyDescent="0.25"/>
  <cols>
    <col min="1" max="1" width="9.140625" customWidth="1"/>
    <col min="2" max="2" width="15.42578125" bestFit="1" customWidth="1"/>
    <col min="3" max="4" width="29.42578125" style="1" bestFit="1" customWidth="1"/>
    <col min="5" max="5" width="14.42578125" bestFit="1" customWidth="1"/>
    <col min="6" max="6" width="14"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9" customWidth="1"/>
    <col min="13" max="13" width="17" bestFit="1" customWidth="1"/>
    <col min="14" max="14" width="14.28515625" bestFit="1" customWidth="1"/>
    <col min="15" max="15" width="14.7109375" customWidth="1"/>
    <col min="16" max="16" width="117.28515625" bestFit="1" customWidth="1"/>
    <col min="17" max="17" width="10.7109375" bestFit="1" customWidth="1"/>
    <col min="18" max="18" width="10.42578125" customWidth="1"/>
    <col min="19" max="19" width="10.85546875" customWidth="1"/>
    <col min="20" max="20" width="22.5703125" customWidth="1"/>
    <col min="21" max="21" width="11.28515625" bestFit="1" customWidth="1"/>
    <col min="22" max="22" width="14.28515625" customWidth="1"/>
    <col min="23" max="23" width="11.85546875" customWidth="1"/>
    <col min="24" max="24" width="16.28515625" customWidth="1"/>
  </cols>
  <sheetData>
    <row r="1" spans="1:24" x14ac:dyDescent="0.2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2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25">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x14ac:dyDescent="0.2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25">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x14ac:dyDescent="0.2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25">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x14ac:dyDescent="0.2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25">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x14ac:dyDescent="0.2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25">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x14ac:dyDescent="0.2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25">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x14ac:dyDescent="0.2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25">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x14ac:dyDescent="0.2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25">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x14ac:dyDescent="0.2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25">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x14ac:dyDescent="0.2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25">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x14ac:dyDescent="0.2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25">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x14ac:dyDescent="0.2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25">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x14ac:dyDescent="0.2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25">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x14ac:dyDescent="0.2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25">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x14ac:dyDescent="0.2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25">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x14ac:dyDescent="0.2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25">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x14ac:dyDescent="0.2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25">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x14ac:dyDescent="0.2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25">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x14ac:dyDescent="0.2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25">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x14ac:dyDescent="0.2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25">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x14ac:dyDescent="0.2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25">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x14ac:dyDescent="0.2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25">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x14ac:dyDescent="0.2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25">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x14ac:dyDescent="0.2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25">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x14ac:dyDescent="0.2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25">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x14ac:dyDescent="0.2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25">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x14ac:dyDescent="0.2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25">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x14ac:dyDescent="0.2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25">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x14ac:dyDescent="0.2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25">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x14ac:dyDescent="0.2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25">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x14ac:dyDescent="0.2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25">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x14ac:dyDescent="0.2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25">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x14ac:dyDescent="0.2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25">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x14ac:dyDescent="0.2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25">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x14ac:dyDescent="0.2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25">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x14ac:dyDescent="0.2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25">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x14ac:dyDescent="0.2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25">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x14ac:dyDescent="0.2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25">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x14ac:dyDescent="0.2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25">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x14ac:dyDescent="0.2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25">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x14ac:dyDescent="0.2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25">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x14ac:dyDescent="0.2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25">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x14ac:dyDescent="0.2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25">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x14ac:dyDescent="0.2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25">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x14ac:dyDescent="0.2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25">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x14ac:dyDescent="0.2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25">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x14ac:dyDescent="0.2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25">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x14ac:dyDescent="0.2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25">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x14ac:dyDescent="0.2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25">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x14ac:dyDescent="0.2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25">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x14ac:dyDescent="0.2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25">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x14ac:dyDescent="0.2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25">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x14ac:dyDescent="0.2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25">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x14ac:dyDescent="0.2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25">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x14ac:dyDescent="0.2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25">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x14ac:dyDescent="0.2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25">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x14ac:dyDescent="0.2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25">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x14ac:dyDescent="0.2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25">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x14ac:dyDescent="0.2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25">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x14ac:dyDescent="0.2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25">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x14ac:dyDescent="0.2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25">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x14ac:dyDescent="0.2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25">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x14ac:dyDescent="0.2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25">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x14ac:dyDescent="0.2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25">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x14ac:dyDescent="0.2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25">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x14ac:dyDescent="0.2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25">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x14ac:dyDescent="0.2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25">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x14ac:dyDescent="0.2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25">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x14ac:dyDescent="0.2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25">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x14ac:dyDescent="0.2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25">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x14ac:dyDescent="0.2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25">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x14ac:dyDescent="0.2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25">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x14ac:dyDescent="0.2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25">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x14ac:dyDescent="0.2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25">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x14ac:dyDescent="0.2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25">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x14ac:dyDescent="0.2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25">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x14ac:dyDescent="0.2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25">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x14ac:dyDescent="0.2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25">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x14ac:dyDescent="0.2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25">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x14ac:dyDescent="0.2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25">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x14ac:dyDescent="0.2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25">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x14ac:dyDescent="0.2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25">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x14ac:dyDescent="0.2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25">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x14ac:dyDescent="0.2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25">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x14ac:dyDescent="0.2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25">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x14ac:dyDescent="0.2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25">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x14ac:dyDescent="0.2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25">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x14ac:dyDescent="0.2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25">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x14ac:dyDescent="0.2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25">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x14ac:dyDescent="0.2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25">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x14ac:dyDescent="0.2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25">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x14ac:dyDescent="0.2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25">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x14ac:dyDescent="0.2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25">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x14ac:dyDescent="0.2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25">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x14ac:dyDescent="0.2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25">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x14ac:dyDescent="0.2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25">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x14ac:dyDescent="0.2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25">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x14ac:dyDescent="0.2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25">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x14ac:dyDescent="0.2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25">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x14ac:dyDescent="0.2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25">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x14ac:dyDescent="0.2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25">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x14ac:dyDescent="0.2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25">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x14ac:dyDescent="0.2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25">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x14ac:dyDescent="0.2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25">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x14ac:dyDescent="0.2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25">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x14ac:dyDescent="0.2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25">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x14ac:dyDescent="0.2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25">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x14ac:dyDescent="0.2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25">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x14ac:dyDescent="0.2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25">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x14ac:dyDescent="0.2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25">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x14ac:dyDescent="0.2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25">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x14ac:dyDescent="0.2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25">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x14ac:dyDescent="0.2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25">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x14ac:dyDescent="0.2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25">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x14ac:dyDescent="0.2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25">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x14ac:dyDescent="0.2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25">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x14ac:dyDescent="0.2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25">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x14ac:dyDescent="0.2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25">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x14ac:dyDescent="0.2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25">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x14ac:dyDescent="0.2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25">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x14ac:dyDescent="0.2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25">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x14ac:dyDescent="0.2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25">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x14ac:dyDescent="0.2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25">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x14ac:dyDescent="0.2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25">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x14ac:dyDescent="0.2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25">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x14ac:dyDescent="0.2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25">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x14ac:dyDescent="0.2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25">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x14ac:dyDescent="0.2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25">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x14ac:dyDescent="0.2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25">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x14ac:dyDescent="0.2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25">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x14ac:dyDescent="0.2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25">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x14ac:dyDescent="0.2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25">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x14ac:dyDescent="0.2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25">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x14ac:dyDescent="0.2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25">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x14ac:dyDescent="0.2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25">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x14ac:dyDescent="0.2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25">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x14ac:dyDescent="0.2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25">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x14ac:dyDescent="0.2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25">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x14ac:dyDescent="0.2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25">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x14ac:dyDescent="0.2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25">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x14ac:dyDescent="0.2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25">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x14ac:dyDescent="0.2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25">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x14ac:dyDescent="0.2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25">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x14ac:dyDescent="0.2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25">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x14ac:dyDescent="0.2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25">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x14ac:dyDescent="0.2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25">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x14ac:dyDescent="0.2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25">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x14ac:dyDescent="0.2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25">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x14ac:dyDescent="0.2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25">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x14ac:dyDescent="0.2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25">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x14ac:dyDescent="0.2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25">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x14ac:dyDescent="0.2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25">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x14ac:dyDescent="0.2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25">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x14ac:dyDescent="0.2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25">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x14ac:dyDescent="0.2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25">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x14ac:dyDescent="0.2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25">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x14ac:dyDescent="0.2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25">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x14ac:dyDescent="0.2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25">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x14ac:dyDescent="0.2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25">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x14ac:dyDescent="0.2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25">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x14ac:dyDescent="0.2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25">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x14ac:dyDescent="0.2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25">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x14ac:dyDescent="0.2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25">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x14ac:dyDescent="0.2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25">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x14ac:dyDescent="0.2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25">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x14ac:dyDescent="0.2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25">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x14ac:dyDescent="0.2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25">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x14ac:dyDescent="0.2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25">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x14ac:dyDescent="0.2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25">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x14ac:dyDescent="0.2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25">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x14ac:dyDescent="0.2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25">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x14ac:dyDescent="0.2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25">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x14ac:dyDescent="0.2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25">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x14ac:dyDescent="0.2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25">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x14ac:dyDescent="0.2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25">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x14ac:dyDescent="0.2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25">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x14ac:dyDescent="0.2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25">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x14ac:dyDescent="0.2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25">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x14ac:dyDescent="0.2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25">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x14ac:dyDescent="0.2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25">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x14ac:dyDescent="0.2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25">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x14ac:dyDescent="0.2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25">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x14ac:dyDescent="0.2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25">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x14ac:dyDescent="0.2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25">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x14ac:dyDescent="0.2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25">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x14ac:dyDescent="0.2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25">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x14ac:dyDescent="0.2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25">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x14ac:dyDescent="0.2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25">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x14ac:dyDescent="0.2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25">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x14ac:dyDescent="0.2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25">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x14ac:dyDescent="0.2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25">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x14ac:dyDescent="0.2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25">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x14ac:dyDescent="0.2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25">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x14ac:dyDescent="0.2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25">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x14ac:dyDescent="0.2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25">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x14ac:dyDescent="0.2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25">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x14ac:dyDescent="0.2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25">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x14ac:dyDescent="0.2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25">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x14ac:dyDescent="0.2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25">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x14ac:dyDescent="0.2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25">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x14ac:dyDescent="0.2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25">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x14ac:dyDescent="0.2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25">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x14ac:dyDescent="0.2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25">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x14ac:dyDescent="0.2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25">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x14ac:dyDescent="0.2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25">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x14ac:dyDescent="0.2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25">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x14ac:dyDescent="0.2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25">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x14ac:dyDescent="0.2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25">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x14ac:dyDescent="0.2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25">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x14ac:dyDescent="0.2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25">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x14ac:dyDescent="0.2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25">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x14ac:dyDescent="0.2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25">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x14ac:dyDescent="0.2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25">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x14ac:dyDescent="0.2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25">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x14ac:dyDescent="0.2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25">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x14ac:dyDescent="0.2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25">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x14ac:dyDescent="0.2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25">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x14ac:dyDescent="0.2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25">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x14ac:dyDescent="0.2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25">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x14ac:dyDescent="0.2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25">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x14ac:dyDescent="0.2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25">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x14ac:dyDescent="0.2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25">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x14ac:dyDescent="0.2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25">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x14ac:dyDescent="0.2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25">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x14ac:dyDescent="0.2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25">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x14ac:dyDescent="0.2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25">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x14ac:dyDescent="0.2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25">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x14ac:dyDescent="0.2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25">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x14ac:dyDescent="0.2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25">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x14ac:dyDescent="0.2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25">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x14ac:dyDescent="0.2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25">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x14ac:dyDescent="0.2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25">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x14ac:dyDescent="0.2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25">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x14ac:dyDescent="0.2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25">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x14ac:dyDescent="0.2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25">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x14ac:dyDescent="0.2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25">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x14ac:dyDescent="0.2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25">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x14ac:dyDescent="0.2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25">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x14ac:dyDescent="0.2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25">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x14ac:dyDescent="0.2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25">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x14ac:dyDescent="0.2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25">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x14ac:dyDescent="0.2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25">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x14ac:dyDescent="0.2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25">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x14ac:dyDescent="0.2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25">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x14ac:dyDescent="0.2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25">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x14ac:dyDescent="0.2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25">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x14ac:dyDescent="0.2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25">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x14ac:dyDescent="0.2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25">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x14ac:dyDescent="0.2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25">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x14ac:dyDescent="0.2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25">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x14ac:dyDescent="0.2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25">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x14ac:dyDescent="0.2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25">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x14ac:dyDescent="0.2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25">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x14ac:dyDescent="0.2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25">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x14ac:dyDescent="0.2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25">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x14ac:dyDescent="0.2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25">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x14ac:dyDescent="0.2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25">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x14ac:dyDescent="0.2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25">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x14ac:dyDescent="0.2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25">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x14ac:dyDescent="0.2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25">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x14ac:dyDescent="0.2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25">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x14ac:dyDescent="0.2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25">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x14ac:dyDescent="0.2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25">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x14ac:dyDescent="0.2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25">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x14ac:dyDescent="0.2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25">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x14ac:dyDescent="0.2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25">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x14ac:dyDescent="0.2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25">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x14ac:dyDescent="0.2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25">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x14ac:dyDescent="0.2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25">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x14ac:dyDescent="0.2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25">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x14ac:dyDescent="0.2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25">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x14ac:dyDescent="0.2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25">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x14ac:dyDescent="0.2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25">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x14ac:dyDescent="0.2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25">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x14ac:dyDescent="0.2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25">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x14ac:dyDescent="0.2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25">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x14ac:dyDescent="0.2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25">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x14ac:dyDescent="0.2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25">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x14ac:dyDescent="0.2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25">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x14ac:dyDescent="0.2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25">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x14ac:dyDescent="0.2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25">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x14ac:dyDescent="0.2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25">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x14ac:dyDescent="0.2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25">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x14ac:dyDescent="0.2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25">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x14ac:dyDescent="0.2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25">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x14ac:dyDescent="0.2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25">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x14ac:dyDescent="0.2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25">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x14ac:dyDescent="0.2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25">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x14ac:dyDescent="0.2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25">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x14ac:dyDescent="0.2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25">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x14ac:dyDescent="0.2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25">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x14ac:dyDescent="0.2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25">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x14ac:dyDescent="0.2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25">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x14ac:dyDescent="0.2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25">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x14ac:dyDescent="0.2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25">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x14ac:dyDescent="0.2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25">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x14ac:dyDescent="0.2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25">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x14ac:dyDescent="0.2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25">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x14ac:dyDescent="0.2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25">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x14ac:dyDescent="0.2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25">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x14ac:dyDescent="0.2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25">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x14ac:dyDescent="0.2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25">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x14ac:dyDescent="0.2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25">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x14ac:dyDescent="0.2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25">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x14ac:dyDescent="0.2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25">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x14ac:dyDescent="0.2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25">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x14ac:dyDescent="0.2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25">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x14ac:dyDescent="0.2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25">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x14ac:dyDescent="0.2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25">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x14ac:dyDescent="0.2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25">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x14ac:dyDescent="0.2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25">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x14ac:dyDescent="0.2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25">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x14ac:dyDescent="0.2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25">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x14ac:dyDescent="0.2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25">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x14ac:dyDescent="0.2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25">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x14ac:dyDescent="0.2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25">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x14ac:dyDescent="0.2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25">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x14ac:dyDescent="0.2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25">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x14ac:dyDescent="0.2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25">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x14ac:dyDescent="0.2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25">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x14ac:dyDescent="0.2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25">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x14ac:dyDescent="0.2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25">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x14ac:dyDescent="0.2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25">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x14ac:dyDescent="0.2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25">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x14ac:dyDescent="0.2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25">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x14ac:dyDescent="0.2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25">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x14ac:dyDescent="0.2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25">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x14ac:dyDescent="0.2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25">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x14ac:dyDescent="0.2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25">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x14ac:dyDescent="0.2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25">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x14ac:dyDescent="0.2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25">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x14ac:dyDescent="0.2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25">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x14ac:dyDescent="0.2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25">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x14ac:dyDescent="0.2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25">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x14ac:dyDescent="0.2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25">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x14ac:dyDescent="0.2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25">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x14ac:dyDescent="0.2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25">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x14ac:dyDescent="0.2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25">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x14ac:dyDescent="0.2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25">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x14ac:dyDescent="0.2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25">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x14ac:dyDescent="0.2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25">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x14ac:dyDescent="0.2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25">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x14ac:dyDescent="0.2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25">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x14ac:dyDescent="0.2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25">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x14ac:dyDescent="0.2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25">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x14ac:dyDescent="0.2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25">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x14ac:dyDescent="0.2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25">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x14ac:dyDescent="0.2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25">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x14ac:dyDescent="0.2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25">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x14ac:dyDescent="0.2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25">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x14ac:dyDescent="0.2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25">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x14ac:dyDescent="0.2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25">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x14ac:dyDescent="0.2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25">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x14ac:dyDescent="0.2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25">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x14ac:dyDescent="0.2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25">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x14ac:dyDescent="0.2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25">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x14ac:dyDescent="0.2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25">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x14ac:dyDescent="0.2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25">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x14ac:dyDescent="0.2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25">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x14ac:dyDescent="0.2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25">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x14ac:dyDescent="0.2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25">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x14ac:dyDescent="0.2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25">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x14ac:dyDescent="0.2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25">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x14ac:dyDescent="0.2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25">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x14ac:dyDescent="0.2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25">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x14ac:dyDescent="0.2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25">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x14ac:dyDescent="0.2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25">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x14ac:dyDescent="0.2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25">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x14ac:dyDescent="0.2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25">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x14ac:dyDescent="0.2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25">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x14ac:dyDescent="0.2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25">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x14ac:dyDescent="0.2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25">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x14ac:dyDescent="0.2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25">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x14ac:dyDescent="0.2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25">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x14ac:dyDescent="0.2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25">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x14ac:dyDescent="0.2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25">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x14ac:dyDescent="0.2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25">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x14ac:dyDescent="0.2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25">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x14ac:dyDescent="0.2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25">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x14ac:dyDescent="0.2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25">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x14ac:dyDescent="0.2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25">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x14ac:dyDescent="0.2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25">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x14ac:dyDescent="0.2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25">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x14ac:dyDescent="0.2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25">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x14ac:dyDescent="0.2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25">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x14ac:dyDescent="0.2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25">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x14ac:dyDescent="0.2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25">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x14ac:dyDescent="0.2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25">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x14ac:dyDescent="0.2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25">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x14ac:dyDescent="0.2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25">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x14ac:dyDescent="0.2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25">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x14ac:dyDescent="0.2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25">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x14ac:dyDescent="0.2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25">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x14ac:dyDescent="0.2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25">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x14ac:dyDescent="0.2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25">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x14ac:dyDescent="0.2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25">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x14ac:dyDescent="0.2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25">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x14ac:dyDescent="0.2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25">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x14ac:dyDescent="0.2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25">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x14ac:dyDescent="0.2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25">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x14ac:dyDescent="0.2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25">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x14ac:dyDescent="0.2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25">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x14ac:dyDescent="0.2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25">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x14ac:dyDescent="0.2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25">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x14ac:dyDescent="0.2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25">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x14ac:dyDescent="0.2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25">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x14ac:dyDescent="0.2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25">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x14ac:dyDescent="0.2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25">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x14ac:dyDescent="0.2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25">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x14ac:dyDescent="0.2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25">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x14ac:dyDescent="0.2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25">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x14ac:dyDescent="0.2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25">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x14ac:dyDescent="0.2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25">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x14ac:dyDescent="0.2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25">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x14ac:dyDescent="0.2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25">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x14ac:dyDescent="0.2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25">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x14ac:dyDescent="0.2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25">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x14ac:dyDescent="0.2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25">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x14ac:dyDescent="0.2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25">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x14ac:dyDescent="0.2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25">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x14ac:dyDescent="0.2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25">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x14ac:dyDescent="0.2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25">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x14ac:dyDescent="0.2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25">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x14ac:dyDescent="0.2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25">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x14ac:dyDescent="0.2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25">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x14ac:dyDescent="0.2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25">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x14ac:dyDescent="0.2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25">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x14ac:dyDescent="0.2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25">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x14ac:dyDescent="0.2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25">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x14ac:dyDescent="0.2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25">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x14ac:dyDescent="0.2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25">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x14ac:dyDescent="0.2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25">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x14ac:dyDescent="0.2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25">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x14ac:dyDescent="0.2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25">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x14ac:dyDescent="0.2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25">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x14ac:dyDescent="0.2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25">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x14ac:dyDescent="0.2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25">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x14ac:dyDescent="0.2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25">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x14ac:dyDescent="0.2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25">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x14ac:dyDescent="0.2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25">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x14ac:dyDescent="0.2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25">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x14ac:dyDescent="0.2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25">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x14ac:dyDescent="0.2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25">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x14ac:dyDescent="0.2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25">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x14ac:dyDescent="0.2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25">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x14ac:dyDescent="0.2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25">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x14ac:dyDescent="0.2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25">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x14ac:dyDescent="0.2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25">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x14ac:dyDescent="0.2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25">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x14ac:dyDescent="0.2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25">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x14ac:dyDescent="0.2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25">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x14ac:dyDescent="0.2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25">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x14ac:dyDescent="0.2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25">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x14ac:dyDescent="0.2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25">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x14ac:dyDescent="0.2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25">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x14ac:dyDescent="0.2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25">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x14ac:dyDescent="0.2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25">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x14ac:dyDescent="0.2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25">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x14ac:dyDescent="0.2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25">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x14ac:dyDescent="0.2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25">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x14ac:dyDescent="0.2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25">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x14ac:dyDescent="0.2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25">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x14ac:dyDescent="0.2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25">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x14ac:dyDescent="0.2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25">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x14ac:dyDescent="0.2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25">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x14ac:dyDescent="0.2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25">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x14ac:dyDescent="0.2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25">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x14ac:dyDescent="0.2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25">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x14ac:dyDescent="0.2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25">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x14ac:dyDescent="0.2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25">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x14ac:dyDescent="0.2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25">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x14ac:dyDescent="0.2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25">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x14ac:dyDescent="0.2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25">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x14ac:dyDescent="0.2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25">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x14ac:dyDescent="0.2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25">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x14ac:dyDescent="0.2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25">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x14ac:dyDescent="0.2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25">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x14ac:dyDescent="0.2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25">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x14ac:dyDescent="0.2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25">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x14ac:dyDescent="0.2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25">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x14ac:dyDescent="0.2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25">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x14ac:dyDescent="0.2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25">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x14ac:dyDescent="0.2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25">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x14ac:dyDescent="0.2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25">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x14ac:dyDescent="0.2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25">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x14ac:dyDescent="0.2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25">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x14ac:dyDescent="0.2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25">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x14ac:dyDescent="0.2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25">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x14ac:dyDescent="0.2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25">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x14ac:dyDescent="0.2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25">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x14ac:dyDescent="0.2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25">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x14ac:dyDescent="0.2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25">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x14ac:dyDescent="0.2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25">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x14ac:dyDescent="0.2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25">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x14ac:dyDescent="0.2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25">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x14ac:dyDescent="0.2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25">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x14ac:dyDescent="0.2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25">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x14ac:dyDescent="0.2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25">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x14ac:dyDescent="0.2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25">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x14ac:dyDescent="0.2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25">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x14ac:dyDescent="0.2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25">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x14ac:dyDescent="0.2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25">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x14ac:dyDescent="0.2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25">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x14ac:dyDescent="0.2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25">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x14ac:dyDescent="0.2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25">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x14ac:dyDescent="0.2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25">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x14ac:dyDescent="0.2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25">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x14ac:dyDescent="0.2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25">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x14ac:dyDescent="0.2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25">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x14ac:dyDescent="0.2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25">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x14ac:dyDescent="0.2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25">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x14ac:dyDescent="0.2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25">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x14ac:dyDescent="0.2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25">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x14ac:dyDescent="0.2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25">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x14ac:dyDescent="0.2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25">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x14ac:dyDescent="0.2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25">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x14ac:dyDescent="0.2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25">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x14ac:dyDescent="0.2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25">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x14ac:dyDescent="0.2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25">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x14ac:dyDescent="0.2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25">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x14ac:dyDescent="0.2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25">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x14ac:dyDescent="0.2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25">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x14ac:dyDescent="0.2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25">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x14ac:dyDescent="0.2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25">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x14ac:dyDescent="0.2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25">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x14ac:dyDescent="0.2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25">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x14ac:dyDescent="0.2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25">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x14ac:dyDescent="0.2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25">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x14ac:dyDescent="0.2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25">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x14ac:dyDescent="0.2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25">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x14ac:dyDescent="0.2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25">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x14ac:dyDescent="0.2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25">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x14ac:dyDescent="0.2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25">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x14ac:dyDescent="0.2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25">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x14ac:dyDescent="0.2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25">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x14ac:dyDescent="0.2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25">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x14ac:dyDescent="0.2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25">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x14ac:dyDescent="0.2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25">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x14ac:dyDescent="0.2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25">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x14ac:dyDescent="0.2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25">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x14ac:dyDescent="0.2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25">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x14ac:dyDescent="0.2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25">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x14ac:dyDescent="0.2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25">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x14ac:dyDescent="0.2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25">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x14ac:dyDescent="0.2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25">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x14ac:dyDescent="0.2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25">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x14ac:dyDescent="0.2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25">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x14ac:dyDescent="0.2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25">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x14ac:dyDescent="0.2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25">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x14ac:dyDescent="0.2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25">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x14ac:dyDescent="0.2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25">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x14ac:dyDescent="0.2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25">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x14ac:dyDescent="0.2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25">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x14ac:dyDescent="0.2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25">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x14ac:dyDescent="0.2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25">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x14ac:dyDescent="0.2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25">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x14ac:dyDescent="0.2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25">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x14ac:dyDescent="0.2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25">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x14ac:dyDescent="0.2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25">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x14ac:dyDescent="0.2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25">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x14ac:dyDescent="0.2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25">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x14ac:dyDescent="0.2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25">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x14ac:dyDescent="0.2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25">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x14ac:dyDescent="0.2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25">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x14ac:dyDescent="0.2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25">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x14ac:dyDescent="0.2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25">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x14ac:dyDescent="0.2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25">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x14ac:dyDescent="0.2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25">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x14ac:dyDescent="0.2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25">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x14ac:dyDescent="0.2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25">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x14ac:dyDescent="0.2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25">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x14ac:dyDescent="0.2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25">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x14ac:dyDescent="0.2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25">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x14ac:dyDescent="0.2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25">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x14ac:dyDescent="0.2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25">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x14ac:dyDescent="0.2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25">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x14ac:dyDescent="0.2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25">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x14ac:dyDescent="0.2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25">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x14ac:dyDescent="0.2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25">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x14ac:dyDescent="0.2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25">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x14ac:dyDescent="0.2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25">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x14ac:dyDescent="0.2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25">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x14ac:dyDescent="0.2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25">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x14ac:dyDescent="0.2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25">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x14ac:dyDescent="0.2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25">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x14ac:dyDescent="0.2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25">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x14ac:dyDescent="0.2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25">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x14ac:dyDescent="0.2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25">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x14ac:dyDescent="0.2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25">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x14ac:dyDescent="0.2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25">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x14ac:dyDescent="0.2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25">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x14ac:dyDescent="0.2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25">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x14ac:dyDescent="0.2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25">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x14ac:dyDescent="0.2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25">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x14ac:dyDescent="0.2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25">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x14ac:dyDescent="0.2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25">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x14ac:dyDescent="0.2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25">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x14ac:dyDescent="0.2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25">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x14ac:dyDescent="0.2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25">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x14ac:dyDescent="0.2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25">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x14ac:dyDescent="0.2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25">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x14ac:dyDescent="0.2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25">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x14ac:dyDescent="0.2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25">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x14ac:dyDescent="0.2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25">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x14ac:dyDescent="0.2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25">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x14ac:dyDescent="0.2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25">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x14ac:dyDescent="0.2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25">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x14ac:dyDescent="0.2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25">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x14ac:dyDescent="0.2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25">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x14ac:dyDescent="0.2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25">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x14ac:dyDescent="0.2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25">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x14ac:dyDescent="0.2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25">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x14ac:dyDescent="0.2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25">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x14ac:dyDescent="0.2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25">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x14ac:dyDescent="0.2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25">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x14ac:dyDescent="0.2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25">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x14ac:dyDescent="0.2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25">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x14ac:dyDescent="0.2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25">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x14ac:dyDescent="0.2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25">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x14ac:dyDescent="0.2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25">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x14ac:dyDescent="0.2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25">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x14ac:dyDescent="0.2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25">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x14ac:dyDescent="0.2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25">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x14ac:dyDescent="0.2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25">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x14ac:dyDescent="0.2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25">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x14ac:dyDescent="0.2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25">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x14ac:dyDescent="0.2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25">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x14ac:dyDescent="0.2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25">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x14ac:dyDescent="0.2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25">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x14ac:dyDescent="0.2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25">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x14ac:dyDescent="0.2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25">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x14ac:dyDescent="0.2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25">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x14ac:dyDescent="0.2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25">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x14ac:dyDescent="0.2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25">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x14ac:dyDescent="0.2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25">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x14ac:dyDescent="0.2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25">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x14ac:dyDescent="0.2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25">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x14ac:dyDescent="0.2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25">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x14ac:dyDescent="0.2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25">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x14ac:dyDescent="0.2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25">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x14ac:dyDescent="0.2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25">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x14ac:dyDescent="0.2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25">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x14ac:dyDescent="0.2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25">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x14ac:dyDescent="0.2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25">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x14ac:dyDescent="0.2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25">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x14ac:dyDescent="0.2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25">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x14ac:dyDescent="0.2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25">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x14ac:dyDescent="0.2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25">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x14ac:dyDescent="0.2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25">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x14ac:dyDescent="0.2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25">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x14ac:dyDescent="0.2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25">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x14ac:dyDescent="0.2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25">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x14ac:dyDescent="0.2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25">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x14ac:dyDescent="0.2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25">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x14ac:dyDescent="0.2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25">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x14ac:dyDescent="0.2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25">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x14ac:dyDescent="0.2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25">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x14ac:dyDescent="0.2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25">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x14ac:dyDescent="0.2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25">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x14ac:dyDescent="0.2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25">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x14ac:dyDescent="0.2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25">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x14ac:dyDescent="0.2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25">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x14ac:dyDescent="0.2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25">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x14ac:dyDescent="0.2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25">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x14ac:dyDescent="0.2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25">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x14ac:dyDescent="0.2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25">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x14ac:dyDescent="0.2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25">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x14ac:dyDescent="0.2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25">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x14ac:dyDescent="0.2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25">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x14ac:dyDescent="0.2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25">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x14ac:dyDescent="0.2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25">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x14ac:dyDescent="0.2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25">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x14ac:dyDescent="0.2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25">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x14ac:dyDescent="0.2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25">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x14ac:dyDescent="0.2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25">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x14ac:dyDescent="0.2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25">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x14ac:dyDescent="0.2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25">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x14ac:dyDescent="0.2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25">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x14ac:dyDescent="0.2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25">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x14ac:dyDescent="0.2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25">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x14ac:dyDescent="0.2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25">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x14ac:dyDescent="0.2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25">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x14ac:dyDescent="0.2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25">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x14ac:dyDescent="0.2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25">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x14ac:dyDescent="0.2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25">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x14ac:dyDescent="0.2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25">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x14ac:dyDescent="0.2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25">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x14ac:dyDescent="0.2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25">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x14ac:dyDescent="0.2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25">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x14ac:dyDescent="0.2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25">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x14ac:dyDescent="0.2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25">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x14ac:dyDescent="0.2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25">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x14ac:dyDescent="0.2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25">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x14ac:dyDescent="0.2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25">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x14ac:dyDescent="0.2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25">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x14ac:dyDescent="0.2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25">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x14ac:dyDescent="0.2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25">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x14ac:dyDescent="0.2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25">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x14ac:dyDescent="0.2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25">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x14ac:dyDescent="0.2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25">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x14ac:dyDescent="0.2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25">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x14ac:dyDescent="0.2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25">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x14ac:dyDescent="0.2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25">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x14ac:dyDescent="0.2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25">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x14ac:dyDescent="0.2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25">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x14ac:dyDescent="0.2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25">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x14ac:dyDescent="0.2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25">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x14ac:dyDescent="0.2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25">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x14ac:dyDescent="0.2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25">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x14ac:dyDescent="0.2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25">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x14ac:dyDescent="0.2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25">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x14ac:dyDescent="0.2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25">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x14ac:dyDescent="0.2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25">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x14ac:dyDescent="0.2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25">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x14ac:dyDescent="0.2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25">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x14ac:dyDescent="0.2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25">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x14ac:dyDescent="0.2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25">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x14ac:dyDescent="0.2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25">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x14ac:dyDescent="0.2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25">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x14ac:dyDescent="0.2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25">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x14ac:dyDescent="0.2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25">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x14ac:dyDescent="0.2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25">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x14ac:dyDescent="0.2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25">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x14ac:dyDescent="0.2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25">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x14ac:dyDescent="0.2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25">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x14ac:dyDescent="0.2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25">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x14ac:dyDescent="0.2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25">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x14ac:dyDescent="0.2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25">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x14ac:dyDescent="0.2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25">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x14ac:dyDescent="0.2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25">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x14ac:dyDescent="0.2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25">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x14ac:dyDescent="0.2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25">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x14ac:dyDescent="0.2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25">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x14ac:dyDescent="0.2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25">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x14ac:dyDescent="0.2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25">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x14ac:dyDescent="0.2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25">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x14ac:dyDescent="0.2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25">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x14ac:dyDescent="0.2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25">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x14ac:dyDescent="0.2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25">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x14ac:dyDescent="0.2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25">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x14ac:dyDescent="0.2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25">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x14ac:dyDescent="0.2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25">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x14ac:dyDescent="0.2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25">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x14ac:dyDescent="0.2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25">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x14ac:dyDescent="0.2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25">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x14ac:dyDescent="0.2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25">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x14ac:dyDescent="0.2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25">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x14ac:dyDescent="0.2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25">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x14ac:dyDescent="0.2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25">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x14ac:dyDescent="0.2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25">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x14ac:dyDescent="0.2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25">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x14ac:dyDescent="0.2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25">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x14ac:dyDescent="0.2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25">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x14ac:dyDescent="0.2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25">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x14ac:dyDescent="0.2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25">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x14ac:dyDescent="0.2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25">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x14ac:dyDescent="0.2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25">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x14ac:dyDescent="0.2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25">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x14ac:dyDescent="0.2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25">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x14ac:dyDescent="0.2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25">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x14ac:dyDescent="0.2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25">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x14ac:dyDescent="0.2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25">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x14ac:dyDescent="0.2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25">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x14ac:dyDescent="0.2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25">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x14ac:dyDescent="0.2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25">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x14ac:dyDescent="0.2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25">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x14ac:dyDescent="0.2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25">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x14ac:dyDescent="0.2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25">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x14ac:dyDescent="0.2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25">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x14ac:dyDescent="0.2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25">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x14ac:dyDescent="0.2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25">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x14ac:dyDescent="0.2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25">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x14ac:dyDescent="0.2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25">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x14ac:dyDescent="0.2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25">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x14ac:dyDescent="0.2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25">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x14ac:dyDescent="0.2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25">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x14ac:dyDescent="0.2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25">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x14ac:dyDescent="0.2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25">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x14ac:dyDescent="0.2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25">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x14ac:dyDescent="0.2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25">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x14ac:dyDescent="0.2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25">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x14ac:dyDescent="0.2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25">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x14ac:dyDescent="0.2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25">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x14ac:dyDescent="0.2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25">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x14ac:dyDescent="0.2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25">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x14ac:dyDescent="0.2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25">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x14ac:dyDescent="0.2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25">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x14ac:dyDescent="0.2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25">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x14ac:dyDescent="0.2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25">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x14ac:dyDescent="0.2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25">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x14ac:dyDescent="0.2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25">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x14ac:dyDescent="0.2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25">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x14ac:dyDescent="0.2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25">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x14ac:dyDescent="0.2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25">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x14ac:dyDescent="0.2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25">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x14ac:dyDescent="0.2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25">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x14ac:dyDescent="0.2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25">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x14ac:dyDescent="0.2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25">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x14ac:dyDescent="0.2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25">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x14ac:dyDescent="0.2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25">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x14ac:dyDescent="0.2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25">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x14ac:dyDescent="0.2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25">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x14ac:dyDescent="0.2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25">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x14ac:dyDescent="0.2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25">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x14ac:dyDescent="0.2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25">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x14ac:dyDescent="0.2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25">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x14ac:dyDescent="0.2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25">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x14ac:dyDescent="0.2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25">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x14ac:dyDescent="0.2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25">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x14ac:dyDescent="0.2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25">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x14ac:dyDescent="0.2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25">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x14ac:dyDescent="0.2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25">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x14ac:dyDescent="0.2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25">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x14ac:dyDescent="0.2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25">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x14ac:dyDescent="0.2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25">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x14ac:dyDescent="0.2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25">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x14ac:dyDescent="0.2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25">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x14ac:dyDescent="0.2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25">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x14ac:dyDescent="0.2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25">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x14ac:dyDescent="0.2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25">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x14ac:dyDescent="0.2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25">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x14ac:dyDescent="0.2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25">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x14ac:dyDescent="0.2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25">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x14ac:dyDescent="0.2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25">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x14ac:dyDescent="0.2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25">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x14ac:dyDescent="0.2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25">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x14ac:dyDescent="0.2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25">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x14ac:dyDescent="0.2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25">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x14ac:dyDescent="0.2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25">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x14ac:dyDescent="0.2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25">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x14ac:dyDescent="0.2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25">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x14ac:dyDescent="0.2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25">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x14ac:dyDescent="0.2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25">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x14ac:dyDescent="0.2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25">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x14ac:dyDescent="0.2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25">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x14ac:dyDescent="0.2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25">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x14ac:dyDescent="0.2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25">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x14ac:dyDescent="0.2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25">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x14ac:dyDescent="0.2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25">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x14ac:dyDescent="0.2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25">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x14ac:dyDescent="0.2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25">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x14ac:dyDescent="0.2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25">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x14ac:dyDescent="0.2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25">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x14ac:dyDescent="0.2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25">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x14ac:dyDescent="0.2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25">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x14ac:dyDescent="0.2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25">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x14ac:dyDescent="0.2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25">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x14ac:dyDescent="0.2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25">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x14ac:dyDescent="0.2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25">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x14ac:dyDescent="0.2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25">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x14ac:dyDescent="0.2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25">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x14ac:dyDescent="0.2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25">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x14ac:dyDescent="0.2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25">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x14ac:dyDescent="0.2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25">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x14ac:dyDescent="0.2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25">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x14ac:dyDescent="0.2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25">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x14ac:dyDescent="0.2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25">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x14ac:dyDescent="0.2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25">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x14ac:dyDescent="0.2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25">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x14ac:dyDescent="0.2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25">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x14ac:dyDescent="0.2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25">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x14ac:dyDescent="0.2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25">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x14ac:dyDescent="0.2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25">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x14ac:dyDescent="0.2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25">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x14ac:dyDescent="0.2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25">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x14ac:dyDescent="0.2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25">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x14ac:dyDescent="0.2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25">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x14ac:dyDescent="0.2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25">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x14ac:dyDescent="0.2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25">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x14ac:dyDescent="0.2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25">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x14ac:dyDescent="0.2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25">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x14ac:dyDescent="0.2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25">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x14ac:dyDescent="0.2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25">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x14ac:dyDescent="0.2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25">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x14ac:dyDescent="0.2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25">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x14ac:dyDescent="0.2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25">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x14ac:dyDescent="0.2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25">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x14ac:dyDescent="0.2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25">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x14ac:dyDescent="0.2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25">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x14ac:dyDescent="0.2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25">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x14ac:dyDescent="0.2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25">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x14ac:dyDescent="0.2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25">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x14ac:dyDescent="0.2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25">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x14ac:dyDescent="0.2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25">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x14ac:dyDescent="0.2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25">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x14ac:dyDescent="0.2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25">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x14ac:dyDescent="0.2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25">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x14ac:dyDescent="0.2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25">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x14ac:dyDescent="0.2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25">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x14ac:dyDescent="0.2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25">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x14ac:dyDescent="0.2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25">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x14ac:dyDescent="0.2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25">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x14ac:dyDescent="0.2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25">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x14ac:dyDescent="0.2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25">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x14ac:dyDescent="0.2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25">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x14ac:dyDescent="0.2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25">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x14ac:dyDescent="0.2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25">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x14ac:dyDescent="0.2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25">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x14ac:dyDescent="0.2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25">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x14ac:dyDescent="0.2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25">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x14ac:dyDescent="0.2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25">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x14ac:dyDescent="0.2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25">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x14ac:dyDescent="0.2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25">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x14ac:dyDescent="0.2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25">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x14ac:dyDescent="0.2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25">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x14ac:dyDescent="0.2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25">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x14ac:dyDescent="0.2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25">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x14ac:dyDescent="0.2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25">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x14ac:dyDescent="0.2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25">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x14ac:dyDescent="0.2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25">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x14ac:dyDescent="0.2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25">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x14ac:dyDescent="0.2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25">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x14ac:dyDescent="0.2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25">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x14ac:dyDescent="0.2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25">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x14ac:dyDescent="0.2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25">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x14ac:dyDescent="0.2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25">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x14ac:dyDescent="0.2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25">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x14ac:dyDescent="0.2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25">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x14ac:dyDescent="0.2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25">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x14ac:dyDescent="0.2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25">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x14ac:dyDescent="0.2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25">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x14ac:dyDescent="0.2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25">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x14ac:dyDescent="0.2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25">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x14ac:dyDescent="0.2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25">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x14ac:dyDescent="0.2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25">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x14ac:dyDescent="0.2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25">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x14ac:dyDescent="0.2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25">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x14ac:dyDescent="0.2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25">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x14ac:dyDescent="0.2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25">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x14ac:dyDescent="0.2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25">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x14ac:dyDescent="0.2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25">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x14ac:dyDescent="0.2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25">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x14ac:dyDescent="0.2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25">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x14ac:dyDescent="0.2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25">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x14ac:dyDescent="0.2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25">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x14ac:dyDescent="0.2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25">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x14ac:dyDescent="0.2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25">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x14ac:dyDescent="0.2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25">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x14ac:dyDescent="0.2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25">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x14ac:dyDescent="0.2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25">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x14ac:dyDescent="0.2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25">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x14ac:dyDescent="0.2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25">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x14ac:dyDescent="0.2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25">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x14ac:dyDescent="0.2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25">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x14ac:dyDescent="0.2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25">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x14ac:dyDescent="0.2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25">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x14ac:dyDescent="0.2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25">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x14ac:dyDescent="0.2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25">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x14ac:dyDescent="0.2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25">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x14ac:dyDescent="0.2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25">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x14ac:dyDescent="0.2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25">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x14ac:dyDescent="0.2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25">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x14ac:dyDescent="0.2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25">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x14ac:dyDescent="0.2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25">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x14ac:dyDescent="0.2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25">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x14ac:dyDescent="0.2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25">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x14ac:dyDescent="0.2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25">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x14ac:dyDescent="0.2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25">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x14ac:dyDescent="0.2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25">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x14ac:dyDescent="0.2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25">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x14ac:dyDescent="0.2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25">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x14ac:dyDescent="0.2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25">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x14ac:dyDescent="0.2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25">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x14ac:dyDescent="0.2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25">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x14ac:dyDescent="0.2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25">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x14ac:dyDescent="0.2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25">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x14ac:dyDescent="0.2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25">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x14ac:dyDescent="0.2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25">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x14ac:dyDescent="0.2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25">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x14ac:dyDescent="0.2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25">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x14ac:dyDescent="0.2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25">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x14ac:dyDescent="0.2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25">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x14ac:dyDescent="0.2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25">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x14ac:dyDescent="0.2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25">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x14ac:dyDescent="0.2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25">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x14ac:dyDescent="0.2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25">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x14ac:dyDescent="0.2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25">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x14ac:dyDescent="0.2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25">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x14ac:dyDescent="0.2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25">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x14ac:dyDescent="0.2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25">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x14ac:dyDescent="0.2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25">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x14ac:dyDescent="0.2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25">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x14ac:dyDescent="0.2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25">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x14ac:dyDescent="0.2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25">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x14ac:dyDescent="0.2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25">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x14ac:dyDescent="0.2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25">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x14ac:dyDescent="0.2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25">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x14ac:dyDescent="0.2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25">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x14ac:dyDescent="0.2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25">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x14ac:dyDescent="0.2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25">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x14ac:dyDescent="0.2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25">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x14ac:dyDescent="0.2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25">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x14ac:dyDescent="0.2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25">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x14ac:dyDescent="0.2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25">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x14ac:dyDescent="0.2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25">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x14ac:dyDescent="0.2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25">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x14ac:dyDescent="0.2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25">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x14ac:dyDescent="0.2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25">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x14ac:dyDescent="0.2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25">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x14ac:dyDescent="0.2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25">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x14ac:dyDescent="0.2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25">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x14ac:dyDescent="0.2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25">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x14ac:dyDescent="0.2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25">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x14ac:dyDescent="0.2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25">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x14ac:dyDescent="0.2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25">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x14ac:dyDescent="0.2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25">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x14ac:dyDescent="0.2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25">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x14ac:dyDescent="0.2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25">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x14ac:dyDescent="0.2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25">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x14ac:dyDescent="0.2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25">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x14ac:dyDescent="0.2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25">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x14ac:dyDescent="0.2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25">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x14ac:dyDescent="0.2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25">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x14ac:dyDescent="0.2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25">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x14ac:dyDescent="0.2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25">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x14ac:dyDescent="0.2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25">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x14ac:dyDescent="0.2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25">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x14ac:dyDescent="0.2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25">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x14ac:dyDescent="0.2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25">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x14ac:dyDescent="0.2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25">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x14ac:dyDescent="0.2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25">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x14ac:dyDescent="0.2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25">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x14ac:dyDescent="0.2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25">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x14ac:dyDescent="0.2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25">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x14ac:dyDescent="0.2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25">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x14ac:dyDescent="0.2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25">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x14ac:dyDescent="0.2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25">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x14ac:dyDescent="0.2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25">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x14ac:dyDescent="0.2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25">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x14ac:dyDescent="0.2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25">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x14ac:dyDescent="0.2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25">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x14ac:dyDescent="0.2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25">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x14ac:dyDescent="0.2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25">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x14ac:dyDescent="0.2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25">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x14ac:dyDescent="0.2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25">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x14ac:dyDescent="0.2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25">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x14ac:dyDescent="0.2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25">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x14ac:dyDescent="0.2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25">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x14ac:dyDescent="0.2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25">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x14ac:dyDescent="0.2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25">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x14ac:dyDescent="0.2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25">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x14ac:dyDescent="0.2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25">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x14ac:dyDescent="0.2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25">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x14ac:dyDescent="0.2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25">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x14ac:dyDescent="0.2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25">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x14ac:dyDescent="0.2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25">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x14ac:dyDescent="0.2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25">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x14ac:dyDescent="0.2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25">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x14ac:dyDescent="0.2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25">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x14ac:dyDescent="0.2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25">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x14ac:dyDescent="0.2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25">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x14ac:dyDescent="0.2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25">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x14ac:dyDescent="0.2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25">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x14ac:dyDescent="0.2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25">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x14ac:dyDescent="0.2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25">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x14ac:dyDescent="0.2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25">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x14ac:dyDescent="0.2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25">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x14ac:dyDescent="0.2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25">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x14ac:dyDescent="0.2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25">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x14ac:dyDescent="0.2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25">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x14ac:dyDescent="0.2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25">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x14ac:dyDescent="0.2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25">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x14ac:dyDescent="0.2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25">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x14ac:dyDescent="0.2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25">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x14ac:dyDescent="0.2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25">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x14ac:dyDescent="0.2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25">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x14ac:dyDescent="0.2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25">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x14ac:dyDescent="0.2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25">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x14ac:dyDescent="0.2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25">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x14ac:dyDescent="0.2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25">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x14ac:dyDescent="0.2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25">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x14ac:dyDescent="0.2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25">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x14ac:dyDescent="0.2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25">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x14ac:dyDescent="0.2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25">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x14ac:dyDescent="0.2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25">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x14ac:dyDescent="0.2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25">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x14ac:dyDescent="0.2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25">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x14ac:dyDescent="0.2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25">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x14ac:dyDescent="0.2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25">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x14ac:dyDescent="0.2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25">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x14ac:dyDescent="0.2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25">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x14ac:dyDescent="0.2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25">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x14ac:dyDescent="0.2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25">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x14ac:dyDescent="0.2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25">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x14ac:dyDescent="0.2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25">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x14ac:dyDescent="0.2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25">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x14ac:dyDescent="0.2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25">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x14ac:dyDescent="0.2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25">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x14ac:dyDescent="0.2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25">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x14ac:dyDescent="0.2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25">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x14ac:dyDescent="0.2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25">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x14ac:dyDescent="0.2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25">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x14ac:dyDescent="0.2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25">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x14ac:dyDescent="0.2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25">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x14ac:dyDescent="0.2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25">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x14ac:dyDescent="0.2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25">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x14ac:dyDescent="0.2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25">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x14ac:dyDescent="0.2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25">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x14ac:dyDescent="0.2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25">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x14ac:dyDescent="0.2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25">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x14ac:dyDescent="0.2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25">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x14ac:dyDescent="0.2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25">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x14ac:dyDescent="0.2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25">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x14ac:dyDescent="0.2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25">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x14ac:dyDescent="0.2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25">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x14ac:dyDescent="0.2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25">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x14ac:dyDescent="0.2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25">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x14ac:dyDescent="0.2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25">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x14ac:dyDescent="0.2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25">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x14ac:dyDescent="0.2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25">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x14ac:dyDescent="0.2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25">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x14ac:dyDescent="0.2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25">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x14ac:dyDescent="0.2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25">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x14ac:dyDescent="0.2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25">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x14ac:dyDescent="0.2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25">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x14ac:dyDescent="0.2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25">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x14ac:dyDescent="0.2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25">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x14ac:dyDescent="0.2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25">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x14ac:dyDescent="0.2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25">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x14ac:dyDescent="0.2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25">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x14ac:dyDescent="0.2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25">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x14ac:dyDescent="0.2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25">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x14ac:dyDescent="0.2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25">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x14ac:dyDescent="0.2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25">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x14ac:dyDescent="0.2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25">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x14ac:dyDescent="0.2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25">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x14ac:dyDescent="0.2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25">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x14ac:dyDescent="0.2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25">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x14ac:dyDescent="0.2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25">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x14ac:dyDescent="0.2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25">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x14ac:dyDescent="0.2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25">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x14ac:dyDescent="0.2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25">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x14ac:dyDescent="0.2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25">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x14ac:dyDescent="0.2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25">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x14ac:dyDescent="0.2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25">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x14ac:dyDescent="0.2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25">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x14ac:dyDescent="0.2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25">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x14ac:dyDescent="0.2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25">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x14ac:dyDescent="0.2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25">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x14ac:dyDescent="0.2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25">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x14ac:dyDescent="0.2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25">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x14ac:dyDescent="0.2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25">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x14ac:dyDescent="0.2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25">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x14ac:dyDescent="0.2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25">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x14ac:dyDescent="0.2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25">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x14ac:dyDescent="0.2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25">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x14ac:dyDescent="0.2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25">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x14ac:dyDescent="0.2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25">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x14ac:dyDescent="0.2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25">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x14ac:dyDescent="0.2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25">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x14ac:dyDescent="0.2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25">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x14ac:dyDescent="0.2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25">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x14ac:dyDescent="0.2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25">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x14ac:dyDescent="0.2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25">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x14ac:dyDescent="0.2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25">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x14ac:dyDescent="0.2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25">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x14ac:dyDescent="0.2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25">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x14ac:dyDescent="0.2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25">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x14ac:dyDescent="0.2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25">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x14ac:dyDescent="0.2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25">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x14ac:dyDescent="0.2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25">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x14ac:dyDescent="0.2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25">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x14ac:dyDescent="0.2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25">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x14ac:dyDescent="0.2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25">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x14ac:dyDescent="0.2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25">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x14ac:dyDescent="0.2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25">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x14ac:dyDescent="0.2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25">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x14ac:dyDescent="0.2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25">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x14ac:dyDescent="0.2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25">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x14ac:dyDescent="0.2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25">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x14ac:dyDescent="0.2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25">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x14ac:dyDescent="0.2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25">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x14ac:dyDescent="0.2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25">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x14ac:dyDescent="0.2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25">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x14ac:dyDescent="0.2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25">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x14ac:dyDescent="0.2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25">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x14ac:dyDescent="0.2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25">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x14ac:dyDescent="0.2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25">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x14ac:dyDescent="0.2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25">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x14ac:dyDescent="0.2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25">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x14ac:dyDescent="0.2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25">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x14ac:dyDescent="0.2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25">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x14ac:dyDescent="0.2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25">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x14ac:dyDescent="0.2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25">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x14ac:dyDescent="0.2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25">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x14ac:dyDescent="0.2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25">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x14ac:dyDescent="0.2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25">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x14ac:dyDescent="0.2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25">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x14ac:dyDescent="0.2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25">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x14ac:dyDescent="0.2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25">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x14ac:dyDescent="0.2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25">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x14ac:dyDescent="0.2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25">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x14ac:dyDescent="0.2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25">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x14ac:dyDescent="0.2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25">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x14ac:dyDescent="0.2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25">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x14ac:dyDescent="0.2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25">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x14ac:dyDescent="0.2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25">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x14ac:dyDescent="0.2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25">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x14ac:dyDescent="0.2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25">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x14ac:dyDescent="0.2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25">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x14ac:dyDescent="0.2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25">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x14ac:dyDescent="0.2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25">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x14ac:dyDescent="0.2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25">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x14ac:dyDescent="0.2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25">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x14ac:dyDescent="0.2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25">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x14ac:dyDescent="0.2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25">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x14ac:dyDescent="0.2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25">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x14ac:dyDescent="0.2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25">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x14ac:dyDescent="0.2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25">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x14ac:dyDescent="0.2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25">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x14ac:dyDescent="0.2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25">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x14ac:dyDescent="0.2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25">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x14ac:dyDescent="0.2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25">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x14ac:dyDescent="0.2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25">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x14ac:dyDescent="0.2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25">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x14ac:dyDescent="0.2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25">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x14ac:dyDescent="0.2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25">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x14ac:dyDescent="0.2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25">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x14ac:dyDescent="0.2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25">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x14ac:dyDescent="0.2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25">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x14ac:dyDescent="0.2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25">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x14ac:dyDescent="0.2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25">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x14ac:dyDescent="0.2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25">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x14ac:dyDescent="0.2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25">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x14ac:dyDescent="0.2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25">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x14ac:dyDescent="0.2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25">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x14ac:dyDescent="0.2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25">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x14ac:dyDescent="0.2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25">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x14ac:dyDescent="0.2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25">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x14ac:dyDescent="0.2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25">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x14ac:dyDescent="0.2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25">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x14ac:dyDescent="0.2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25">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x14ac:dyDescent="0.2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25">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x14ac:dyDescent="0.2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25">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x14ac:dyDescent="0.2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25">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x14ac:dyDescent="0.2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25">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x14ac:dyDescent="0.2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25">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x14ac:dyDescent="0.2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25">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x14ac:dyDescent="0.2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25">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x14ac:dyDescent="0.2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25">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x14ac:dyDescent="0.2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25">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x14ac:dyDescent="0.2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25">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x14ac:dyDescent="0.2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25">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x14ac:dyDescent="0.2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25">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x14ac:dyDescent="0.2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25">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x14ac:dyDescent="0.2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25">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x14ac:dyDescent="0.2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25">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x14ac:dyDescent="0.2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25">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x14ac:dyDescent="0.2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25">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x14ac:dyDescent="0.2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25">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x14ac:dyDescent="0.2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25">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x14ac:dyDescent="0.2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25">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x14ac:dyDescent="0.2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25">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x14ac:dyDescent="0.2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25">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x14ac:dyDescent="0.2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25">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x14ac:dyDescent="0.2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25">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x14ac:dyDescent="0.2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25">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x14ac:dyDescent="0.2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25">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x14ac:dyDescent="0.2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25">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x14ac:dyDescent="0.2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25">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x14ac:dyDescent="0.2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25">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x14ac:dyDescent="0.2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25">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x14ac:dyDescent="0.2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25">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x14ac:dyDescent="0.2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25">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x14ac:dyDescent="0.2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25">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x14ac:dyDescent="0.2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25">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x14ac:dyDescent="0.2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25">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x14ac:dyDescent="0.2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25">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x14ac:dyDescent="0.2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25">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x14ac:dyDescent="0.2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25">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x14ac:dyDescent="0.2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25">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x14ac:dyDescent="0.2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25">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x14ac:dyDescent="0.2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25">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x14ac:dyDescent="0.2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25">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x14ac:dyDescent="0.2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25">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x14ac:dyDescent="0.2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25">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x14ac:dyDescent="0.2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25">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x14ac:dyDescent="0.2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25">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x14ac:dyDescent="0.2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25">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x14ac:dyDescent="0.2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25">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x14ac:dyDescent="0.2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25">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x14ac:dyDescent="0.2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25">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x14ac:dyDescent="0.2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25">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x14ac:dyDescent="0.2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25">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x14ac:dyDescent="0.2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25">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x14ac:dyDescent="0.2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25">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x14ac:dyDescent="0.2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25">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x14ac:dyDescent="0.2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25">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x14ac:dyDescent="0.2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25">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x14ac:dyDescent="0.2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25">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x14ac:dyDescent="0.2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25">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x14ac:dyDescent="0.2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25">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x14ac:dyDescent="0.2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25">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x14ac:dyDescent="0.2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25">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x14ac:dyDescent="0.2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25">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x14ac:dyDescent="0.2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25">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x14ac:dyDescent="0.2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25">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x14ac:dyDescent="0.2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25">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x14ac:dyDescent="0.2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25">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x14ac:dyDescent="0.2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25">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x14ac:dyDescent="0.2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25">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x14ac:dyDescent="0.2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25">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x14ac:dyDescent="0.2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25">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x14ac:dyDescent="0.2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25">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x14ac:dyDescent="0.2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25">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x14ac:dyDescent="0.2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25">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x14ac:dyDescent="0.2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25">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x14ac:dyDescent="0.2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25">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x14ac:dyDescent="0.2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25">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x14ac:dyDescent="0.2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25">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x14ac:dyDescent="0.2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25">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x14ac:dyDescent="0.2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25">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x14ac:dyDescent="0.2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25">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x14ac:dyDescent="0.2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25">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x14ac:dyDescent="0.2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25">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x14ac:dyDescent="0.2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25">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x14ac:dyDescent="0.2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25">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x14ac:dyDescent="0.2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25">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x14ac:dyDescent="0.2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25">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x14ac:dyDescent="0.2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25">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x14ac:dyDescent="0.2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25">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x14ac:dyDescent="0.2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25">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x14ac:dyDescent="0.2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25">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x14ac:dyDescent="0.2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25">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x14ac:dyDescent="0.2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25">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x14ac:dyDescent="0.2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25">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x14ac:dyDescent="0.2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25">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x14ac:dyDescent="0.2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25">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x14ac:dyDescent="0.2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25">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x14ac:dyDescent="0.2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25">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x14ac:dyDescent="0.2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25">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x14ac:dyDescent="0.2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25">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x14ac:dyDescent="0.2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25">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x14ac:dyDescent="0.2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25">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x14ac:dyDescent="0.2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25">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x14ac:dyDescent="0.2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25">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x14ac:dyDescent="0.2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25">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x14ac:dyDescent="0.2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25">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x14ac:dyDescent="0.2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25">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x14ac:dyDescent="0.2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25">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x14ac:dyDescent="0.2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25">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x14ac:dyDescent="0.2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25">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x14ac:dyDescent="0.2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25">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x14ac:dyDescent="0.2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25">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x14ac:dyDescent="0.2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25">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x14ac:dyDescent="0.2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25">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x14ac:dyDescent="0.2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25">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x14ac:dyDescent="0.2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25">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x14ac:dyDescent="0.2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25">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x14ac:dyDescent="0.2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25">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x14ac:dyDescent="0.2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25">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x14ac:dyDescent="0.2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25">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x14ac:dyDescent="0.2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25">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x14ac:dyDescent="0.2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25">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x14ac:dyDescent="0.2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25">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x14ac:dyDescent="0.2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25">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x14ac:dyDescent="0.2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25">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x14ac:dyDescent="0.2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25">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x14ac:dyDescent="0.2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25">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x14ac:dyDescent="0.2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25">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x14ac:dyDescent="0.2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25">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x14ac:dyDescent="0.2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25">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x14ac:dyDescent="0.2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25">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x14ac:dyDescent="0.2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25">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x14ac:dyDescent="0.2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25">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x14ac:dyDescent="0.2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25">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x14ac:dyDescent="0.2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25">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x14ac:dyDescent="0.2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25">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x14ac:dyDescent="0.2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25">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x14ac:dyDescent="0.2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25">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x14ac:dyDescent="0.2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25">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x14ac:dyDescent="0.2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25">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x14ac:dyDescent="0.2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25">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x14ac:dyDescent="0.2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25">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x14ac:dyDescent="0.2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25">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x14ac:dyDescent="0.2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25">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x14ac:dyDescent="0.2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25">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x14ac:dyDescent="0.2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25">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x14ac:dyDescent="0.2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25">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x14ac:dyDescent="0.2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25">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x14ac:dyDescent="0.2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25">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x14ac:dyDescent="0.2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25">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x14ac:dyDescent="0.2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25">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x14ac:dyDescent="0.2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25">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x14ac:dyDescent="0.2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25">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x14ac:dyDescent="0.2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25">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x14ac:dyDescent="0.2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25">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x14ac:dyDescent="0.2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25">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x14ac:dyDescent="0.2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25">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x14ac:dyDescent="0.2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25">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x14ac:dyDescent="0.2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25">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x14ac:dyDescent="0.2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25">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x14ac:dyDescent="0.2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25">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x14ac:dyDescent="0.2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25">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x14ac:dyDescent="0.2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25">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x14ac:dyDescent="0.2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25">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x14ac:dyDescent="0.2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25">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x14ac:dyDescent="0.2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25">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x14ac:dyDescent="0.2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25">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x14ac:dyDescent="0.2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25">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x14ac:dyDescent="0.2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25">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x14ac:dyDescent="0.2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25">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x14ac:dyDescent="0.2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25">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x14ac:dyDescent="0.2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25">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x14ac:dyDescent="0.2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25">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x14ac:dyDescent="0.2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25">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x14ac:dyDescent="0.2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25">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x14ac:dyDescent="0.2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25">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x14ac:dyDescent="0.2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25">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x14ac:dyDescent="0.2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25">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x14ac:dyDescent="0.2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25">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x14ac:dyDescent="0.2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25">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x14ac:dyDescent="0.2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25">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x14ac:dyDescent="0.2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25">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x14ac:dyDescent="0.2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25">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x14ac:dyDescent="0.2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25">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x14ac:dyDescent="0.2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25">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x14ac:dyDescent="0.2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25">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x14ac:dyDescent="0.2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25">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x14ac:dyDescent="0.2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25">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x14ac:dyDescent="0.2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25">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x14ac:dyDescent="0.2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25">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x14ac:dyDescent="0.2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25">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x14ac:dyDescent="0.2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25">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x14ac:dyDescent="0.2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25">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x14ac:dyDescent="0.2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25">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x14ac:dyDescent="0.2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25">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x14ac:dyDescent="0.2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25">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x14ac:dyDescent="0.2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25">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x14ac:dyDescent="0.2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25">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x14ac:dyDescent="0.2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25">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x14ac:dyDescent="0.2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25">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x14ac:dyDescent="0.2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25">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x14ac:dyDescent="0.2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25">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x14ac:dyDescent="0.2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25">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x14ac:dyDescent="0.2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25">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x14ac:dyDescent="0.2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25">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x14ac:dyDescent="0.2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25">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x14ac:dyDescent="0.2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25">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x14ac:dyDescent="0.2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25">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x14ac:dyDescent="0.2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25">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x14ac:dyDescent="0.2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25">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x14ac:dyDescent="0.2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25">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x14ac:dyDescent="0.2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25">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x14ac:dyDescent="0.2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25">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x14ac:dyDescent="0.2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25">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x14ac:dyDescent="0.2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25">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x14ac:dyDescent="0.2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25">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x14ac:dyDescent="0.2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25">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x14ac:dyDescent="0.2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25">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x14ac:dyDescent="0.2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25">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x14ac:dyDescent="0.2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25">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x14ac:dyDescent="0.2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25">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x14ac:dyDescent="0.2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25">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x14ac:dyDescent="0.2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25">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x14ac:dyDescent="0.2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25">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x14ac:dyDescent="0.2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25">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x14ac:dyDescent="0.2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25">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x14ac:dyDescent="0.2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25">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x14ac:dyDescent="0.2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25">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x14ac:dyDescent="0.2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25">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x14ac:dyDescent="0.2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25">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x14ac:dyDescent="0.2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25">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x14ac:dyDescent="0.2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25">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x14ac:dyDescent="0.2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25">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x14ac:dyDescent="0.2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25">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x14ac:dyDescent="0.2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25">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x14ac:dyDescent="0.2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25">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x14ac:dyDescent="0.2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25">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x14ac:dyDescent="0.2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25">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x14ac:dyDescent="0.2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25">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x14ac:dyDescent="0.2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25">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x14ac:dyDescent="0.2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25">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x14ac:dyDescent="0.2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25">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x14ac:dyDescent="0.2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25">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x14ac:dyDescent="0.2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25">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x14ac:dyDescent="0.2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25">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x14ac:dyDescent="0.2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25">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x14ac:dyDescent="0.2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25">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x14ac:dyDescent="0.2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25">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x14ac:dyDescent="0.2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25">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x14ac:dyDescent="0.2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25">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x14ac:dyDescent="0.2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25">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x14ac:dyDescent="0.2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25">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x14ac:dyDescent="0.2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25">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x14ac:dyDescent="0.2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25">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x14ac:dyDescent="0.2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25">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x14ac:dyDescent="0.2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25">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x14ac:dyDescent="0.2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25">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x14ac:dyDescent="0.2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25">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x14ac:dyDescent="0.2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25">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x14ac:dyDescent="0.2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25">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x14ac:dyDescent="0.2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25">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x14ac:dyDescent="0.2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25">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x14ac:dyDescent="0.2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25">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x14ac:dyDescent="0.2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25">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x14ac:dyDescent="0.2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25">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x14ac:dyDescent="0.2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25">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x14ac:dyDescent="0.2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25">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x14ac:dyDescent="0.2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25">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x14ac:dyDescent="0.2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25">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x14ac:dyDescent="0.2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25">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x14ac:dyDescent="0.2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25">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x14ac:dyDescent="0.2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25">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x14ac:dyDescent="0.2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25">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x14ac:dyDescent="0.2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25">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x14ac:dyDescent="0.2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25">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x14ac:dyDescent="0.2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25">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x14ac:dyDescent="0.2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25">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x14ac:dyDescent="0.2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25">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x14ac:dyDescent="0.2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25">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x14ac:dyDescent="0.2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25">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x14ac:dyDescent="0.2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25">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x14ac:dyDescent="0.2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25">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x14ac:dyDescent="0.2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25">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x14ac:dyDescent="0.2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25">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x14ac:dyDescent="0.2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25">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x14ac:dyDescent="0.2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25">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x14ac:dyDescent="0.2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25">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x14ac:dyDescent="0.2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25">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x14ac:dyDescent="0.2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25">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x14ac:dyDescent="0.2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25">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x14ac:dyDescent="0.2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25">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x14ac:dyDescent="0.2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25">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x14ac:dyDescent="0.2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25">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x14ac:dyDescent="0.2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25">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x14ac:dyDescent="0.2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25">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x14ac:dyDescent="0.2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25">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x14ac:dyDescent="0.2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25">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x14ac:dyDescent="0.2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25">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x14ac:dyDescent="0.2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25">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x14ac:dyDescent="0.2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25">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x14ac:dyDescent="0.2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25">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x14ac:dyDescent="0.2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25">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x14ac:dyDescent="0.2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25">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x14ac:dyDescent="0.2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25">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x14ac:dyDescent="0.2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25">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x14ac:dyDescent="0.2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25">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x14ac:dyDescent="0.2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25">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x14ac:dyDescent="0.2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25">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x14ac:dyDescent="0.2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25">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x14ac:dyDescent="0.2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25">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x14ac:dyDescent="0.2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25">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x14ac:dyDescent="0.2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25">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x14ac:dyDescent="0.2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25">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x14ac:dyDescent="0.2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25">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x14ac:dyDescent="0.2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25">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x14ac:dyDescent="0.2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25">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x14ac:dyDescent="0.2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25">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x14ac:dyDescent="0.2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25">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x14ac:dyDescent="0.2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25">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x14ac:dyDescent="0.2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25">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x14ac:dyDescent="0.2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25">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x14ac:dyDescent="0.2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25">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x14ac:dyDescent="0.2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25">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x14ac:dyDescent="0.2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25">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x14ac:dyDescent="0.2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25">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x14ac:dyDescent="0.2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25">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x14ac:dyDescent="0.2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25">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x14ac:dyDescent="0.2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25">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x14ac:dyDescent="0.2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25">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x14ac:dyDescent="0.2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25">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x14ac:dyDescent="0.2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25">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x14ac:dyDescent="0.2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25">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x14ac:dyDescent="0.2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25">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x14ac:dyDescent="0.2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25">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x14ac:dyDescent="0.2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25">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x14ac:dyDescent="0.2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25">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x14ac:dyDescent="0.2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25">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x14ac:dyDescent="0.2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25">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x14ac:dyDescent="0.2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25">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x14ac:dyDescent="0.2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25">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x14ac:dyDescent="0.2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25">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x14ac:dyDescent="0.2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25">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x14ac:dyDescent="0.2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25">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x14ac:dyDescent="0.2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25">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x14ac:dyDescent="0.2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25">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x14ac:dyDescent="0.2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25">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x14ac:dyDescent="0.2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25">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x14ac:dyDescent="0.2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25">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x14ac:dyDescent="0.2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25">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x14ac:dyDescent="0.2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25">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x14ac:dyDescent="0.2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25">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x14ac:dyDescent="0.2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25">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x14ac:dyDescent="0.2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25">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x14ac:dyDescent="0.2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25">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x14ac:dyDescent="0.2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25">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x14ac:dyDescent="0.2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25">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x14ac:dyDescent="0.2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25">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x14ac:dyDescent="0.2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25">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x14ac:dyDescent="0.2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25">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x14ac:dyDescent="0.2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25">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x14ac:dyDescent="0.2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25">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x14ac:dyDescent="0.2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25">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x14ac:dyDescent="0.2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25">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x14ac:dyDescent="0.2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25">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x14ac:dyDescent="0.2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25">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x14ac:dyDescent="0.2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25">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x14ac:dyDescent="0.2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25">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x14ac:dyDescent="0.2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25">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x14ac:dyDescent="0.2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25">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x14ac:dyDescent="0.2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25">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x14ac:dyDescent="0.2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25">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x14ac:dyDescent="0.2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25">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x14ac:dyDescent="0.2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25">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x14ac:dyDescent="0.2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25">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x14ac:dyDescent="0.2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25">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x14ac:dyDescent="0.2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25">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x14ac:dyDescent="0.2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25">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x14ac:dyDescent="0.2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25">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x14ac:dyDescent="0.2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25">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x14ac:dyDescent="0.2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25">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x14ac:dyDescent="0.2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25">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x14ac:dyDescent="0.2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25">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x14ac:dyDescent="0.2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25">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x14ac:dyDescent="0.2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25">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x14ac:dyDescent="0.2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25">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x14ac:dyDescent="0.2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25">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x14ac:dyDescent="0.2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25">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x14ac:dyDescent="0.2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25">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x14ac:dyDescent="0.2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25">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x14ac:dyDescent="0.2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25">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x14ac:dyDescent="0.2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25">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x14ac:dyDescent="0.2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25">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x14ac:dyDescent="0.2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25">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x14ac:dyDescent="0.2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25">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x14ac:dyDescent="0.2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25">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x14ac:dyDescent="0.2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25">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x14ac:dyDescent="0.2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25">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x14ac:dyDescent="0.2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25">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x14ac:dyDescent="0.2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25">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x14ac:dyDescent="0.2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25">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x14ac:dyDescent="0.2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25">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x14ac:dyDescent="0.2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25">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x14ac:dyDescent="0.2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25">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x14ac:dyDescent="0.2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25">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x14ac:dyDescent="0.2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25">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x14ac:dyDescent="0.2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25">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x14ac:dyDescent="0.2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25">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x14ac:dyDescent="0.2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25">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x14ac:dyDescent="0.2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25">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x14ac:dyDescent="0.2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25">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x14ac:dyDescent="0.2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25">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x14ac:dyDescent="0.2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25">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x14ac:dyDescent="0.2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25">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x14ac:dyDescent="0.2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25">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x14ac:dyDescent="0.2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25">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x14ac:dyDescent="0.2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25">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x14ac:dyDescent="0.2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25">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x14ac:dyDescent="0.2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25">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x14ac:dyDescent="0.2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25">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x14ac:dyDescent="0.2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25">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x14ac:dyDescent="0.2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25">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x14ac:dyDescent="0.2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25">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x14ac:dyDescent="0.2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25">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x14ac:dyDescent="0.2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25">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x14ac:dyDescent="0.2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25">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x14ac:dyDescent="0.2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25">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x14ac:dyDescent="0.2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25">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x14ac:dyDescent="0.2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25">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x14ac:dyDescent="0.2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25">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x14ac:dyDescent="0.2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25">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x14ac:dyDescent="0.2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25">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x14ac:dyDescent="0.2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25">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x14ac:dyDescent="0.2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25">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x14ac:dyDescent="0.2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25">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x14ac:dyDescent="0.2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25">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x14ac:dyDescent="0.2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25">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x14ac:dyDescent="0.2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25">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x14ac:dyDescent="0.2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25">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x14ac:dyDescent="0.2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25">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x14ac:dyDescent="0.2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25">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x14ac:dyDescent="0.2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25">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x14ac:dyDescent="0.2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25">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x14ac:dyDescent="0.2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25">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x14ac:dyDescent="0.2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25">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x14ac:dyDescent="0.2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25">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x14ac:dyDescent="0.2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25">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x14ac:dyDescent="0.2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25">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x14ac:dyDescent="0.2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25">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x14ac:dyDescent="0.2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25">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x14ac:dyDescent="0.2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25">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x14ac:dyDescent="0.2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25">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x14ac:dyDescent="0.2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25">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x14ac:dyDescent="0.2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25">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x14ac:dyDescent="0.2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25">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x14ac:dyDescent="0.2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25">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x14ac:dyDescent="0.2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25">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x14ac:dyDescent="0.2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25">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x14ac:dyDescent="0.2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25">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x14ac:dyDescent="0.2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25">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x14ac:dyDescent="0.2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25">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x14ac:dyDescent="0.2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25">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x14ac:dyDescent="0.2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25">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x14ac:dyDescent="0.2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25">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x14ac:dyDescent="0.2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25">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x14ac:dyDescent="0.2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25">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x14ac:dyDescent="0.2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25">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x14ac:dyDescent="0.2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25">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x14ac:dyDescent="0.2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25">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x14ac:dyDescent="0.2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25">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x14ac:dyDescent="0.2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25">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x14ac:dyDescent="0.2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25">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x14ac:dyDescent="0.2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25">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x14ac:dyDescent="0.2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25">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x14ac:dyDescent="0.2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25">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x14ac:dyDescent="0.2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25">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x14ac:dyDescent="0.2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25">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x14ac:dyDescent="0.2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25">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x14ac:dyDescent="0.2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25">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x14ac:dyDescent="0.2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25">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x14ac:dyDescent="0.2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25">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x14ac:dyDescent="0.2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25">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x14ac:dyDescent="0.2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25">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x14ac:dyDescent="0.2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25">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x14ac:dyDescent="0.2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25">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x14ac:dyDescent="0.2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25">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x14ac:dyDescent="0.2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25">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x14ac:dyDescent="0.2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25">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x14ac:dyDescent="0.2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25">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x14ac:dyDescent="0.2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25">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x14ac:dyDescent="0.2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25">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x14ac:dyDescent="0.2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25">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x14ac:dyDescent="0.2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25">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x14ac:dyDescent="0.2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25">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x14ac:dyDescent="0.2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25">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x14ac:dyDescent="0.2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25">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x14ac:dyDescent="0.2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25">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x14ac:dyDescent="0.2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25">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x14ac:dyDescent="0.2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25">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x14ac:dyDescent="0.2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25">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x14ac:dyDescent="0.2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25">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x14ac:dyDescent="0.2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25">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x14ac:dyDescent="0.2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25">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x14ac:dyDescent="0.2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25">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x14ac:dyDescent="0.2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25">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x14ac:dyDescent="0.2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25">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x14ac:dyDescent="0.2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25">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x14ac:dyDescent="0.2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25">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x14ac:dyDescent="0.2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25">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x14ac:dyDescent="0.2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25">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x14ac:dyDescent="0.2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25">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x14ac:dyDescent="0.2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25">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x14ac:dyDescent="0.2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25">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x14ac:dyDescent="0.2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25">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x14ac:dyDescent="0.2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25">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x14ac:dyDescent="0.2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25">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x14ac:dyDescent="0.2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25">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x14ac:dyDescent="0.2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25">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x14ac:dyDescent="0.2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25">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x14ac:dyDescent="0.2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25">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x14ac:dyDescent="0.2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25">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x14ac:dyDescent="0.2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25">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x14ac:dyDescent="0.2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25">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x14ac:dyDescent="0.2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25">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x14ac:dyDescent="0.2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25">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x14ac:dyDescent="0.2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25">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x14ac:dyDescent="0.2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25">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x14ac:dyDescent="0.2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25">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x14ac:dyDescent="0.2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25">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x14ac:dyDescent="0.2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25">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x14ac:dyDescent="0.2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25">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x14ac:dyDescent="0.2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25">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x14ac:dyDescent="0.2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25">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x14ac:dyDescent="0.2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25">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x14ac:dyDescent="0.2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25">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x14ac:dyDescent="0.2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25">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x14ac:dyDescent="0.2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25">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x14ac:dyDescent="0.2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25">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x14ac:dyDescent="0.2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25">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x14ac:dyDescent="0.2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25">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x14ac:dyDescent="0.2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25">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x14ac:dyDescent="0.2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25">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x14ac:dyDescent="0.2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25">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x14ac:dyDescent="0.2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25">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x14ac:dyDescent="0.2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25">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x14ac:dyDescent="0.2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25">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x14ac:dyDescent="0.2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25">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x14ac:dyDescent="0.2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25">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x14ac:dyDescent="0.2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25">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x14ac:dyDescent="0.2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25">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x14ac:dyDescent="0.2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25">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x14ac:dyDescent="0.2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25">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x14ac:dyDescent="0.2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25">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x14ac:dyDescent="0.2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25">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x14ac:dyDescent="0.2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25">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x14ac:dyDescent="0.2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25">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x14ac:dyDescent="0.2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25">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x14ac:dyDescent="0.2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25">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x14ac:dyDescent="0.2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25">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x14ac:dyDescent="0.2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25">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x14ac:dyDescent="0.2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25">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x14ac:dyDescent="0.2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25">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x14ac:dyDescent="0.2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25">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x14ac:dyDescent="0.2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25">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x14ac:dyDescent="0.2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25">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x14ac:dyDescent="0.2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25">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x14ac:dyDescent="0.2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25">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x14ac:dyDescent="0.2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25">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x14ac:dyDescent="0.2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25">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x14ac:dyDescent="0.2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25">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x14ac:dyDescent="0.2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25">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x14ac:dyDescent="0.2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25">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x14ac:dyDescent="0.2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25">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x14ac:dyDescent="0.2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25">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x14ac:dyDescent="0.2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25">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x14ac:dyDescent="0.2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25">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x14ac:dyDescent="0.2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25">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x14ac:dyDescent="0.2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25">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x14ac:dyDescent="0.2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25">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x14ac:dyDescent="0.2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25">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x14ac:dyDescent="0.2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25">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x14ac:dyDescent="0.2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25">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x14ac:dyDescent="0.2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25">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x14ac:dyDescent="0.2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25">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x14ac:dyDescent="0.2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25">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x14ac:dyDescent="0.2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25">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x14ac:dyDescent="0.2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25">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x14ac:dyDescent="0.2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25">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x14ac:dyDescent="0.2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25">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x14ac:dyDescent="0.2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25">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x14ac:dyDescent="0.2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25">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x14ac:dyDescent="0.2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25">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x14ac:dyDescent="0.2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25">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x14ac:dyDescent="0.2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25">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x14ac:dyDescent="0.2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25">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x14ac:dyDescent="0.2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25">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x14ac:dyDescent="0.2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25">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x14ac:dyDescent="0.2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25">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x14ac:dyDescent="0.2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25">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x14ac:dyDescent="0.2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25">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x14ac:dyDescent="0.2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25">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x14ac:dyDescent="0.2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25">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x14ac:dyDescent="0.2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25">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x14ac:dyDescent="0.2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25">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x14ac:dyDescent="0.2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25">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x14ac:dyDescent="0.2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25">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x14ac:dyDescent="0.2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25">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x14ac:dyDescent="0.2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25">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x14ac:dyDescent="0.2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25">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x14ac:dyDescent="0.2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25">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x14ac:dyDescent="0.2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25">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x14ac:dyDescent="0.2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25">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x14ac:dyDescent="0.2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25">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x14ac:dyDescent="0.2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25">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x14ac:dyDescent="0.2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25">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x14ac:dyDescent="0.2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25">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x14ac:dyDescent="0.2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25">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x14ac:dyDescent="0.2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25">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x14ac:dyDescent="0.2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25">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x14ac:dyDescent="0.2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25">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x14ac:dyDescent="0.2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25">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x14ac:dyDescent="0.2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25">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x14ac:dyDescent="0.2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25">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x14ac:dyDescent="0.2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25">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x14ac:dyDescent="0.2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25">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x14ac:dyDescent="0.2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25">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x14ac:dyDescent="0.2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25">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x14ac:dyDescent="0.2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25">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x14ac:dyDescent="0.2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25">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x14ac:dyDescent="0.2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25">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x14ac:dyDescent="0.2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25">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x14ac:dyDescent="0.2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25">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x14ac:dyDescent="0.2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25">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x14ac:dyDescent="0.2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25">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x14ac:dyDescent="0.2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25">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x14ac:dyDescent="0.2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25">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x14ac:dyDescent="0.2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25">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x14ac:dyDescent="0.2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25">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x14ac:dyDescent="0.2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25">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x14ac:dyDescent="0.2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25">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x14ac:dyDescent="0.2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25">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x14ac:dyDescent="0.2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25">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x14ac:dyDescent="0.2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25">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x14ac:dyDescent="0.2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25">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x14ac:dyDescent="0.2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25">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x14ac:dyDescent="0.2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25">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x14ac:dyDescent="0.2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25">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x14ac:dyDescent="0.2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25">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x14ac:dyDescent="0.2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25">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x14ac:dyDescent="0.2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25">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x14ac:dyDescent="0.2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25">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x14ac:dyDescent="0.2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25">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x14ac:dyDescent="0.2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25">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x14ac:dyDescent="0.2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25">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x14ac:dyDescent="0.2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25">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x14ac:dyDescent="0.2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25">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x14ac:dyDescent="0.2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25">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x14ac:dyDescent="0.2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25">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x14ac:dyDescent="0.2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25">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x14ac:dyDescent="0.2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25">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x14ac:dyDescent="0.2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25">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x14ac:dyDescent="0.2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25">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x14ac:dyDescent="0.2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25">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x14ac:dyDescent="0.2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25">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x14ac:dyDescent="0.2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25">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x14ac:dyDescent="0.2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25">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x14ac:dyDescent="0.2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25">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x14ac:dyDescent="0.2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25">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x14ac:dyDescent="0.2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25">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x14ac:dyDescent="0.2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25">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x14ac:dyDescent="0.2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25">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x14ac:dyDescent="0.2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25">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x14ac:dyDescent="0.2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25">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x14ac:dyDescent="0.2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25">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x14ac:dyDescent="0.2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25">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x14ac:dyDescent="0.2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25">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x14ac:dyDescent="0.2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25">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x14ac:dyDescent="0.2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25">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x14ac:dyDescent="0.2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25">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x14ac:dyDescent="0.2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25">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x14ac:dyDescent="0.2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25">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x14ac:dyDescent="0.2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25">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x14ac:dyDescent="0.2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25">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x14ac:dyDescent="0.2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25">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x14ac:dyDescent="0.2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25">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x14ac:dyDescent="0.2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25">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x14ac:dyDescent="0.2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25">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x14ac:dyDescent="0.2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25">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x14ac:dyDescent="0.2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25">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x14ac:dyDescent="0.2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25">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x14ac:dyDescent="0.2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25">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x14ac:dyDescent="0.2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25">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x14ac:dyDescent="0.2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25">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x14ac:dyDescent="0.2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25">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x14ac:dyDescent="0.2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25">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x14ac:dyDescent="0.2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25">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x14ac:dyDescent="0.2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25">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x14ac:dyDescent="0.2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25">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x14ac:dyDescent="0.2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25">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x14ac:dyDescent="0.2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25">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x14ac:dyDescent="0.2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25">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x14ac:dyDescent="0.2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25">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x14ac:dyDescent="0.2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25">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x14ac:dyDescent="0.2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25">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x14ac:dyDescent="0.2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25">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x14ac:dyDescent="0.2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25">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x14ac:dyDescent="0.2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25">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x14ac:dyDescent="0.2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25">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x14ac:dyDescent="0.2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25">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x14ac:dyDescent="0.2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25">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x14ac:dyDescent="0.2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25">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x14ac:dyDescent="0.2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25">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x14ac:dyDescent="0.2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25">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x14ac:dyDescent="0.2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25">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x14ac:dyDescent="0.2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25">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x14ac:dyDescent="0.2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25">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x14ac:dyDescent="0.2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25">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x14ac:dyDescent="0.2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25">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x14ac:dyDescent="0.2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25">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x14ac:dyDescent="0.2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25">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x14ac:dyDescent="0.2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25">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x14ac:dyDescent="0.2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25">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x14ac:dyDescent="0.2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25">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x14ac:dyDescent="0.2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25">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x14ac:dyDescent="0.2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25">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x14ac:dyDescent="0.2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25">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x14ac:dyDescent="0.2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25">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x14ac:dyDescent="0.2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25">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x14ac:dyDescent="0.2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25">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x14ac:dyDescent="0.2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25">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x14ac:dyDescent="0.2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25">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x14ac:dyDescent="0.2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25">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x14ac:dyDescent="0.2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25">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x14ac:dyDescent="0.2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25">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x14ac:dyDescent="0.2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25">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x14ac:dyDescent="0.2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25">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x14ac:dyDescent="0.2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25">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x14ac:dyDescent="0.2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25">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x14ac:dyDescent="0.2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25">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x14ac:dyDescent="0.2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25">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x14ac:dyDescent="0.2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25">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x14ac:dyDescent="0.2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25">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x14ac:dyDescent="0.2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25">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x14ac:dyDescent="0.2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25">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x14ac:dyDescent="0.2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25">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x14ac:dyDescent="0.2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25">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x14ac:dyDescent="0.2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25">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x14ac:dyDescent="0.2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25">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x14ac:dyDescent="0.2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25">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x14ac:dyDescent="0.2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25">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x14ac:dyDescent="0.2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25">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x14ac:dyDescent="0.2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25">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x14ac:dyDescent="0.2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25">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x14ac:dyDescent="0.2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25">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x14ac:dyDescent="0.2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25">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x14ac:dyDescent="0.2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25">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x14ac:dyDescent="0.2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25">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x14ac:dyDescent="0.2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25">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x14ac:dyDescent="0.2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25">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x14ac:dyDescent="0.2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25">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x14ac:dyDescent="0.2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25">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x14ac:dyDescent="0.2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25">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x14ac:dyDescent="0.2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25">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x14ac:dyDescent="0.2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25">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x14ac:dyDescent="0.2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25">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x14ac:dyDescent="0.2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25">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x14ac:dyDescent="0.2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25">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x14ac:dyDescent="0.2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25">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x14ac:dyDescent="0.2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25">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x14ac:dyDescent="0.2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25">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x14ac:dyDescent="0.2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25">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x14ac:dyDescent="0.2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25">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x14ac:dyDescent="0.2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25">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x14ac:dyDescent="0.2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25">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x14ac:dyDescent="0.2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25">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x14ac:dyDescent="0.2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25">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x14ac:dyDescent="0.2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25">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x14ac:dyDescent="0.2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25">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x14ac:dyDescent="0.2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25">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x14ac:dyDescent="0.2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25">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x14ac:dyDescent="0.2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25">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x14ac:dyDescent="0.2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25">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x14ac:dyDescent="0.2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25">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x14ac:dyDescent="0.2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25">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x14ac:dyDescent="0.2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25">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x14ac:dyDescent="0.2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25">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x14ac:dyDescent="0.2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25">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x14ac:dyDescent="0.2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25">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x14ac:dyDescent="0.2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25">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x14ac:dyDescent="0.2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25">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x14ac:dyDescent="0.2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25">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x14ac:dyDescent="0.2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25">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x14ac:dyDescent="0.2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25">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x14ac:dyDescent="0.2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25">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x14ac:dyDescent="0.2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25">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x14ac:dyDescent="0.2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25">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x14ac:dyDescent="0.2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25">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x14ac:dyDescent="0.2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25">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x14ac:dyDescent="0.2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25">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x14ac:dyDescent="0.2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25">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x14ac:dyDescent="0.2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25">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x14ac:dyDescent="0.2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25">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x14ac:dyDescent="0.2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25">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x14ac:dyDescent="0.2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25">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x14ac:dyDescent="0.2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25">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x14ac:dyDescent="0.2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25">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x14ac:dyDescent="0.2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25">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x14ac:dyDescent="0.2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25">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x14ac:dyDescent="0.2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25">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x14ac:dyDescent="0.2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25">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x14ac:dyDescent="0.2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25">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x14ac:dyDescent="0.2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25">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x14ac:dyDescent="0.2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25">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x14ac:dyDescent="0.2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25">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x14ac:dyDescent="0.2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25">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x14ac:dyDescent="0.2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25">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x14ac:dyDescent="0.2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25">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x14ac:dyDescent="0.2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25">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x14ac:dyDescent="0.2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25">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x14ac:dyDescent="0.2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25">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x14ac:dyDescent="0.2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25">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x14ac:dyDescent="0.2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25">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x14ac:dyDescent="0.2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25">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x14ac:dyDescent="0.2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25">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x14ac:dyDescent="0.2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25">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x14ac:dyDescent="0.2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25">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x14ac:dyDescent="0.2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25">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x14ac:dyDescent="0.2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25">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x14ac:dyDescent="0.2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25">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x14ac:dyDescent="0.2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25">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x14ac:dyDescent="0.2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25">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x14ac:dyDescent="0.2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25">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x14ac:dyDescent="0.2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25">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x14ac:dyDescent="0.2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25">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x14ac:dyDescent="0.2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25">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x14ac:dyDescent="0.2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25">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x14ac:dyDescent="0.2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25">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x14ac:dyDescent="0.2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25">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x14ac:dyDescent="0.2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25">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x14ac:dyDescent="0.2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25">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x14ac:dyDescent="0.2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25">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x14ac:dyDescent="0.2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25">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x14ac:dyDescent="0.2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25">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x14ac:dyDescent="0.2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25">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x14ac:dyDescent="0.2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25">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x14ac:dyDescent="0.2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25">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x14ac:dyDescent="0.2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25">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x14ac:dyDescent="0.2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25">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x14ac:dyDescent="0.2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25">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x14ac:dyDescent="0.2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25">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x14ac:dyDescent="0.2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25">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x14ac:dyDescent="0.2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25">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x14ac:dyDescent="0.2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25">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x14ac:dyDescent="0.2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25">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x14ac:dyDescent="0.2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25">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x14ac:dyDescent="0.2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25">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x14ac:dyDescent="0.2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25">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x14ac:dyDescent="0.2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25">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x14ac:dyDescent="0.2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25">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x14ac:dyDescent="0.2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25">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x14ac:dyDescent="0.2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25">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x14ac:dyDescent="0.2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25">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x14ac:dyDescent="0.2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25">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x14ac:dyDescent="0.2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25">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x14ac:dyDescent="0.2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25">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x14ac:dyDescent="0.2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25">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x14ac:dyDescent="0.2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25">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x14ac:dyDescent="0.2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25">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x14ac:dyDescent="0.2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25">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x14ac:dyDescent="0.2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25">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x14ac:dyDescent="0.2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25">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x14ac:dyDescent="0.2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25">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x14ac:dyDescent="0.2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25">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x14ac:dyDescent="0.2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25">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x14ac:dyDescent="0.2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25">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x14ac:dyDescent="0.2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25">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x14ac:dyDescent="0.2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25">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x14ac:dyDescent="0.2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25">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x14ac:dyDescent="0.2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25">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x14ac:dyDescent="0.2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25">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x14ac:dyDescent="0.2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25">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x14ac:dyDescent="0.2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25">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x14ac:dyDescent="0.2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25">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x14ac:dyDescent="0.2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25">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x14ac:dyDescent="0.2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25">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x14ac:dyDescent="0.2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25">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x14ac:dyDescent="0.2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25">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x14ac:dyDescent="0.2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25">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x14ac:dyDescent="0.2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25">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x14ac:dyDescent="0.2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25">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x14ac:dyDescent="0.2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25">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x14ac:dyDescent="0.2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25">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x14ac:dyDescent="0.2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25">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x14ac:dyDescent="0.2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25">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x14ac:dyDescent="0.2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25">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x14ac:dyDescent="0.2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25">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x14ac:dyDescent="0.2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25">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x14ac:dyDescent="0.2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25">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x14ac:dyDescent="0.2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25">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x14ac:dyDescent="0.2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25">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x14ac:dyDescent="0.2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25">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x14ac:dyDescent="0.2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25">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x14ac:dyDescent="0.2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25">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x14ac:dyDescent="0.2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25">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x14ac:dyDescent="0.2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25">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x14ac:dyDescent="0.2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25">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x14ac:dyDescent="0.2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25">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x14ac:dyDescent="0.2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25">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x14ac:dyDescent="0.2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25">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x14ac:dyDescent="0.2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25">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x14ac:dyDescent="0.2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25">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x14ac:dyDescent="0.2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25">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x14ac:dyDescent="0.2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25">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x14ac:dyDescent="0.2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25">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x14ac:dyDescent="0.2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25">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x14ac:dyDescent="0.2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25">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x14ac:dyDescent="0.2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25">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x14ac:dyDescent="0.2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25">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x14ac:dyDescent="0.2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25">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x14ac:dyDescent="0.2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25">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x14ac:dyDescent="0.2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25">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x14ac:dyDescent="0.2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25">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x14ac:dyDescent="0.2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25">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x14ac:dyDescent="0.2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25">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x14ac:dyDescent="0.2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25">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x14ac:dyDescent="0.2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25">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x14ac:dyDescent="0.2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25">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x14ac:dyDescent="0.2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25">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x14ac:dyDescent="0.2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25">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x14ac:dyDescent="0.2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25">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x14ac:dyDescent="0.2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25">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x14ac:dyDescent="0.2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25">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x14ac:dyDescent="0.2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25">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x14ac:dyDescent="0.2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25">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x14ac:dyDescent="0.2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25">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x14ac:dyDescent="0.2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25">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x14ac:dyDescent="0.2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25">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x14ac:dyDescent="0.2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25">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x14ac:dyDescent="0.2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25">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x14ac:dyDescent="0.2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25">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x14ac:dyDescent="0.2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25">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x14ac:dyDescent="0.2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25">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x14ac:dyDescent="0.2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25">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x14ac:dyDescent="0.2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25">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x14ac:dyDescent="0.2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25">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x14ac:dyDescent="0.2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25">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x14ac:dyDescent="0.2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25">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x14ac:dyDescent="0.2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25">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x14ac:dyDescent="0.2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25">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x14ac:dyDescent="0.2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25">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x14ac:dyDescent="0.2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25">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x14ac:dyDescent="0.2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25">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x14ac:dyDescent="0.2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25">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x14ac:dyDescent="0.2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25">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x14ac:dyDescent="0.2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25">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x14ac:dyDescent="0.2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25">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x14ac:dyDescent="0.2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25">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x14ac:dyDescent="0.2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25">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x14ac:dyDescent="0.2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25">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x14ac:dyDescent="0.2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25">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x14ac:dyDescent="0.2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25">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x14ac:dyDescent="0.2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25">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x14ac:dyDescent="0.2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25">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x14ac:dyDescent="0.2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25">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x14ac:dyDescent="0.2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25">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x14ac:dyDescent="0.2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25">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x14ac:dyDescent="0.2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25">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x14ac:dyDescent="0.2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25">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x14ac:dyDescent="0.2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25">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x14ac:dyDescent="0.2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25">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x14ac:dyDescent="0.2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25">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x14ac:dyDescent="0.2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25">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x14ac:dyDescent="0.2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25">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x14ac:dyDescent="0.2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25">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x14ac:dyDescent="0.2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25">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x14ac:dyDescent="0.2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25">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x14ac:dyDescent="0.2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25">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x14ac:dyDescent="0.2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25">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x14ac:dyDescent="0.2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25">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x14ac:dyDescent="0.2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25">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x14ac:dyDescent="0.2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25">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x14ac:dyDescent="0.2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25">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x14ac:dyDescent="0.2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25">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x14ac:dyDescent="0.2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25">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x14ac:dyDescent="0.2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25">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x14ac:dyDescent="0.2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25">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x14ac:dyDescent="0.2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25">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x14ac:dyDescent="0.2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25">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x14ac:dyDescent="0.2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25">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x14ac:dyDescent="0.2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25">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x14ac:dyDescent="0.2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25">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x14ac:dyDescent="0.2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25">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x14ac:dyDescent="0.2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25">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x14ac:dyDescent="0.2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25">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x14ac:dyDescent="0.2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25">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x14ac:dyDescent="0.2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25">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x14ac:dyDescent="0.2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25">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x14ac:dyDescent="0.2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25">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x14ac:dyDescent="0.2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25">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x14ac:dyDescent="0.2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25">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x14ac:dyDescent="0.2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25">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x14ac:dyDescent="0.2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25">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x14ac:dyDescent="0.2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25">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x14ac:dyDescent="0.2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25">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x14ac:dyDescent="0.2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25">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x14ac:dyDescent="0.2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25">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x14ac:dyDescent="0.2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25">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x14ac:dyDescent="0.2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25">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x14ac:dyDescent="0.2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25">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x14ac:dyDescent="0.2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25">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x14ac:dyDescent="0.2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25">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x14ac:dyDescent="0.2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25">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x14ac:dyDescent="0.2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25">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x14ac:dyDescent="0.2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25">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x14ac:dyDescent="0.2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25">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x14ac:dyDescent="0.2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25">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x14ac:dyDescent="0.2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25">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x14ac:dyDescent="0.2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25">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x14ac:dyDescent="0.2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25">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x14ac:dyDescent="0.2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25">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x14ac:dyDescent="0.2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25">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x14ac:dyDescent="0.2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25">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x14ac:dyDescent="0.2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25">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x14ac:dyDescent="0.2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25">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x14ac:dyDescent="0.2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25">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x14ac:dyDescent="0.2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25">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x14ac:dyDescent="0.2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25">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x14ac:dyDescent="0.2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25">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x14ac:dyDescent="0.2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25">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x14ac:dyDescent="0.2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25">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x14ac:dyDescent="0.2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25">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x14ac:dyDescent="0.2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25">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x14ac:dyDescent="0.2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25">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x14ac:dyDescent="0.2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25">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x14ac:dyDescent="0.2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25">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x14ac:dyDescent="0.2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25">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x14ac:dyDescent="0.2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25">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x14ac:dyDescent="0.2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25">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x14ac:dyDescent="0.2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25">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x14ac:dyDescent="0.2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25">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x14ac:dyDescent="0.2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25">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x14ac:dyDescent="0.2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25">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x14ac:dyDescent="0.2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25">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x14ac:dyDescent="0.2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25">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x14ac:dyDescent="0.2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25">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x14ac:dyDescent="0.2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25">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x14ac:dyDescent="0.2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25">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x14ac:dyDescent="0.2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25">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x14ac:dyDescent="0.2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25">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x14ac:dyDescent="0.2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25">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x14ac:dyDescent="0.2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25">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x14ac:dyDescent="0.2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25">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x14ac:dyDescent="0.2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25">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x14ac:dyDescent="0.2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25">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x14ac:dyDescent="0.2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25">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x14ac:dyDescent="0.2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25">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x14ac:dyDescent="0.2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25">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x14ac:dyDescent="0.2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25">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x14ac:dyDescent="0.2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25">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x14ac:dyDescent="0.2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25">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x14ac:dyDescent="0.2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25">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x14ac:dyDescent="0.2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25">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x14ac:dyDescent="0.2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25">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x14ac:dyDescent="0.2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25">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x14ac:dyDescent="0.2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25">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x14ac:dyDescent="0.2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25">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x14ac:dyDescent="0.2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25">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x14ac:dyDescent="0.2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25">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x14ac:dyDescent="0.2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25">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x14ac:dyDescent="0.2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25">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x14ac:dyDescent="0.2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25">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x14ac:dyDescent="0.2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25">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x14ac:dyDescent="0.2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25">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x14ac:dyDescent="0.2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25">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x14ac:dyDescent="0.2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25">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x14ac:dyDescent="0.2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25">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x14ac:dyDescent="0.2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25">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x14ac:dyDescent="0.2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25">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x14ac:dyDescent="0.2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25">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x14ac:dyDescent="0.2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25">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x14ac:dyDescent="0.2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25">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x14ac:dyDescent="0.2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25">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x14ac:dyDescent="0.2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25">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x14ac:dyDescent="0.2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25">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x14ac:dyDescent="0.2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25">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x14ac:dyDescent="0.2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25">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x14ac:dyDescent="0.2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25">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x14ac:dyDescent="0.2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25">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x14ac:dyDescent="0.2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25">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x14ac:dyDescent="0.2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25">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x14ac:dyDescent="0.2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25">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x14ac:dyDescent="0.2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25">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x14ac:dyDescent="0.2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25">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x14ac:dyDescent="0.2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25">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x14ac:dyDescent="0.2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25">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x14ac:dyDescent="0.2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25">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x14ac:dyDescent="0.2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25">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x14ac:dyDescent="0.2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25">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x14ac:dyDescent="0.2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25">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x14ac:dyDescent="0.2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25">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x14ac:dyDescent="0.2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25">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x14ac:dyDescent="0.2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25">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x14ac:dyDescent="0.2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25">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x14ac:dyDescent="0.2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25">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x14ac:dyDescent="0.2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25">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x14ac:dyDescent="0.2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25">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x14ac:dyDescent="0.2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25">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x14ac:dyDescent="0.2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25">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x14ac:dyDescent="0.2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25">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x14ac:dyDescent="0.2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25">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x14ac:dyDescent="0.2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25">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x14ac:dyDescent="0.2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25">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x14ac:dyDescent="0.2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25">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x14ac:dyDescent="0.2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25">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x14ac:dyDescent="0.2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25">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x14ac:dyDescent="0.2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25">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x14ac:dyDescent="0.2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25">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x14ac:dyDescent="0.2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25">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x14ac:dyDescent="0.2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25">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x14ac:dyDescent="0.2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25">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x14ac:dyDescent="0.2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25">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x14ac:dyDescent="0.2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25">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x14ac:dyDescent="0.2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25">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x14ac:dyDescent="0.2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25">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x14ac:dyDescent="0.2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25">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x14ac:dyDescent="0.2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25">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x14ac:dyDescent="0.2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25">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x14ac:dyDescent="0.2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25">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x14ac:dyDescent="0.2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25">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x14ac:dyDescent="0.2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25">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x14ac:dyDescent="0.2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25">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x14ac:dyDescent="0.2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25">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x14ac:dyDescent="0.2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25">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x14ac:dyDescent="0.2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25">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x14ac:dyDescent="0.2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25">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x14ac:dyDescent="0.2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25">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x14ac:dyDescent="0.2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25">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x14ac:dyDescent="0.2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25">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x14ac:dyDescent="0.2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25">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x14ac:dyDescent="0.2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25">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x14ac:dyDescent="0.2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25">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x14ac:dyDescent="0.2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25">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x14ac:dyDescent="0.2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25">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x14ac:dyDescent="0.2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25">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x14ac:dyDescent="0.2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25">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x14ac:dyDescent="0.2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25">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x14ac:dyDescent="0.2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25">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x14ac:dyDescent="0.2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25">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x14ac:dyDescent="0.2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25">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x14ac:dyDescent="0.2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25">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x14ac:dyDescent="0.2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25">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x14ac:dyDescent="0.2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25">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x14ac:dyDescent="0.2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25">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x14ac:dyDescent="0.2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25">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x14ac:dyDescent="0.2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25">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x14ac:dyDescent="0.2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25">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x14ac:dyDescent="0.2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25">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x14ac:dyDescent="0.2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25">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x14ac:dyDescent="0.2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25">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x14ac:dyDescent="0.2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25">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x14ac:dyDescent="0.2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25">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x14ac:dyDescent="0.2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25">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x14ac:dyDescent="0.2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25">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x14ac:dyDescent="0.2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25">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x14ac:dyDescent="0.2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25">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x14ac:dyDescent="0.2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25">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x14ac:dyDescent="0.2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25">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x14ac:dyDescent="0.2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25">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x14ac:dyDescent="0.2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25">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x14ac:dyDescent="0.2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25">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x14ac:dyDescent="0.2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25">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x14ac:dyDescent="0.2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25">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x14ac:dyDescent="0.2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25">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x14ac:dyDescent="0.2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25">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x14ac:dyDescent="0.2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25">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x14ac:dyDescent="0.2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25">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x14ac:dyDescent="0.2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25">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x14ac:dyDescent="0.2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25">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x14ac:dyDescent="0.2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25">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x14ac:dyDescent="0.2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25">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x14ac:dyDescent="0.2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25">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x14ac:dyDescent="0.2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25">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x14ac:dyDescent="0.2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25">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x14ac:dyDescent="0.2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25">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x14ac:dyDescent="0.2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25">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x14ac:dyDescent="0.2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25">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x14ac:dyDescent="0.2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25">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x14ac:dyDescent="0.2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25">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x14ac:dyDescent="0.2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25">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x14ac:dyDescent="0.2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25">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x14ac:dyDescent="0.2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25">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x14ac:dyDescent="0.2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25">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x14ac:dyDescent="0.2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25">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x14ac:dyDescent="0.2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25">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x14ac:dyDescent="0.2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25">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x14ac:dyDescent="0.2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25">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x14ac:dyDescent="0.2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25">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x14ac:dyDescent="0.2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25">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x14ac:dyDescent="0.2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25">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x14ac:dyDescent="0.2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25">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x14ac:dyDescent="0.2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25">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x14ac:dyDescent="0.2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25">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x14ac:dyDescent="0.2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25">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x14ac:dyDescent="0.2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25">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x14ac:dyDescent="0.2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25">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x14ac:dyDescent="0.2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25">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x14ac:dyDescent="0.2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25">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x14ac:dyDescent="0.2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25">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x14ac:dyDescent="0.2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25">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x14ac:dyDescent="0.2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25">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x14ac:dyDescent="0.2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25">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x14ac:dyDescent="0.2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25">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x14ac:dyDescent="0.2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25">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x14ac:dyDescent="0.2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25">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x14ac:dyDescent="0.2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25">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x14ac:dyDescent="0.2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25">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x14ac:dyDescent="0.2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25">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x14ac:dyDescent="0.2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25">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x14ac:dyDescent="0.2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25">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x14ac:dyDescent="0.2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25">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x14ac:dyDescent="0.2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25">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x14ac:dyDescent="0.2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25">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x14ac:dyDescent="0.2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25">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x14ac:dyDescent="0.2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25">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x14ac:dyDescent="0.2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25">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x14ac:dyDescent="0.2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25">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x14ac:dyDescent="0.2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25">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x14ac:dyDescent="0.2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25">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x14ac:dyDescent="0.2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25">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x14ac:dyDescent="0.2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25">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x14ac:dyDescent="0.2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25">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x14ac:dyDescent="0.2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25">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x14ac:dyDescent="0.2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25">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x14ac:dyDescent="0.2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25">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x14ac:dyDescent="0.2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25">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x14ac:dyDescent="0.2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25">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x14ac:dyDescent="0.2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25">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x14ac:dyDescent="0.2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25">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x14ac:dyDescent="0.2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25">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x14ac:dyDescent="0.2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25">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x14ac:dyDescent="0.2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25">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x14ac:dyDescent="0.2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25">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x14ac:dyDescent="0.2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25">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x14ac:dyDescent="0.2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25">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x14ac:dyDescent="0.2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25">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x14ac:dyDescent="0.2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25">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x14ac:dyDescent="0.2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25">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x14ac:dyDescent="0.2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25">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x14ac:dyDescent="0.2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25">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x14ac:dyDescent="0.2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25">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x14ac:dyDescent="0.2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25">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x14ac:dyDescent="0.2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25">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x14ac:dyDescent="0.2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25">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x14ac:dyDescent="0.2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25">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x14ac:dyDescent="0.2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25">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x14ac:dyDescent="0.2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25">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x14ac:dyDescent="0.2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25">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x14ac:dyDescent="0.2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25">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x14ac:dyDescent="0.2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25">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x14ac:dyDescent="0.2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25">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x14ac:dyDescent="0.2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25">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x14ac:dyDescent="0.2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25">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x14ac:dyDescent="0.2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25">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x14ac:dyDescent="0.2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25">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x14ac:dyDescent="0.2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25">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x14ac:dyDescent="0.2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25">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x14ac:dyDescent="0.2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25">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x14ac:dyDescent="0.2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25">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x14ac:dyDescent="0.2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25">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x14ac:dyDescent="0.2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25">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x14ac:dyDescent="0.2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25">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x14ac:dyDescent="0.2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25">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x14ac:dyDescent="0.2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25">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x14ac:dyDescent="0.2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25">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x14ac:dyDescent="0.2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25">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x14ac:dyDescent="0.2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25">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x14ac:dyDescent="0.2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25">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x14ac:dyDescent="0.2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25">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x14ac:dyDescent="0.2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25">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x14ac:dyDescent="0.2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25">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x14ac:dyDescent="0.2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25">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x14ac:dyDescent="0.2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25">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x14ac:dyDescent="0.2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25">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x14ac:dyDescent="0.2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25">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x14ac:dyDescent="0.2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25">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x14ac:dyDescent="0.2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25">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x14ac:dyDescent="0.2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25">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x14ac:dyDescent="0.2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25">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x14ac:dyDescent="0.2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25">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x14ac:dyDescent="0.2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25">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x14ac:dyDescent="0.2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25">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x14ac:dyDescent="0.2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25">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x14ac:dyDescent="0.2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25">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x14ac:dyDescent="0.2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25">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x14ac:dyDescent="0.2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25">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x14ac:dyDescent="0.2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25">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x14ac:dyDescent="0.2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25">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x14ac:dyDescent="0.2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25">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x14ac:dyDescent="0.2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25">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x14ac:dyDescent="0.2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25">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x14ac:dyDescent="0.2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25">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x14ac:dyDescent="0.2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25">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x14ac:dyDescent="0.2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25">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x14ac:dyDescent="0.2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25">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x14ac:dyDescent="0.2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25">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x14ac:dyDescent="0.2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25">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x14ac:dyDescent="0.2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25">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x14ac:dyDescent="0.2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25">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x14ac:dyDescent="0.2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25">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x14ac:dyDescent="0.2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25">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x14ac:dyDescent="0.2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25">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x14ac:dyDescent="0.2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25">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x14ac:dyDescent="0.2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25">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x14ac:dyDescent="0.2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25">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x14ac:dyDescent="0.2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25">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x14ac:dyDescent="0.2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25">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x14ac:dyDescent="0.2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25">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x14ac:dyDescent="0.2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25">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x14ac:dyDescent="0.2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25">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x14ac:dyDescent="0.2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25">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x14ac:dyDescent="0.2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25">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x14ac:dyDescent="0.2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25">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x14ac:dyDescent="0.2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25">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x14ac:dyDescent="0.2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25">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x14ac:dyDescent="0.2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25">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x14ac:dyDescent="0.2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25">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x14ac:dyDescent="0.2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25">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x14ac:dyDescent="0.2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25">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x14ac:dyDescent="0.2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25">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x14ac:dyDescent="0.2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25">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x14ac:dyDescent="0.2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25">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x14ac:dyDescent="0.2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25">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x14ac:dyDescent="0.2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25">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x14ac:dyDescent="0.2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25">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x14ac:dyDescent="0.2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25">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x14ac:dyDescent="0.2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25">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x14ac:dyDescent="0.2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25">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x14ac:dyDescent="0.2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25">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x14ac:dyDescent="0.2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25">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x14ac:dyDescent="0.2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25">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x14ac:dyDescent="0.2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25">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x14ac:dyDescent="0.2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25">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x14ac:dyDescent="0.2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25">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x14ac:dyDescent="0.2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25">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x14ac:dyDescent="0.2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25">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x14ac:dyDescent="0.2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25">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x14ac:dyDescent="0.2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25">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x14ac:dyDescent="0.2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25">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x14ac:dyDescent="0.2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25">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x14ac:dyDescent="0.2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25">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x14ac:dyDescent="0.2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25">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x14ac:dyDescent="0.2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25">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x14ac:dyDescent="0.2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25">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x14ac:dyDescent="0.2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25">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x14ac:dyDescent="0.2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25">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x14ac:dyDescent="0.2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25">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x14ac:dyDescent="0.2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25">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x14ac:dyDescent="0.2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25">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x14ac:dyDescent="0.2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25">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x14ac:dyDescent="0.2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25">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x14ac:dyDescent="0.2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25">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x14ac:dyDescent="0.2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25">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x14ac:dyDescent="0.2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25">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x14ac:dyDescent="0.2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25">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x14ac:dyDescent="0.2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25">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x14ac:dyDescent="0.2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25">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x14ac:dyDescent="0.2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25">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x14ac:dyDescent="0.2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25">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x14ac:dyDescent="0.2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25">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x14ac:dyDescent="0.2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25">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x14ac:dyDescent="0.2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25">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x14ac:dyDescent="0.2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25">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x14ac:dyDescent="0.2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25">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x14ac:dyDescent="0.2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25">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x14ac:dyDescent="0.2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25">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x14ac:dyDescent="0.2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25">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x14ac:dyDescent="0.2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25">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x14ac:dyDescent="0.2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25">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x14ac:dyDescent="0.2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25">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x14ac:dyDescent="0.2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25">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x14ac:dyDescent="0.2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25">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x14ac:dyDescent="0.2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25">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x14ac:dyDescent="0.2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25">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x14ac:dyDescent="0.2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25">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x14ac:dyDescent="0.2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25">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x14ac:dyDescent="0.2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25">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x14ac:dyDescent="0.2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25">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x14ac:dyDescent="0.2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25">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x14ac:dyDescent="0.2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25">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x14ac:dyDescent="0.2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25">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x14ac:dyDescent="0.2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25">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x14ac:dyDescent="0.2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25">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x14ac:dyDescent="0.2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25">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x14ac:dyDescent="0.2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25">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x14ac:dyDescent="0.2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25">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x14ac:dyDescent="0.2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25">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x14ac:dyDescent="0.2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25">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x14ac:dyDescent="0.2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25">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x14ac:dyDescent="0.2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25">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x14ac:dyDescent="0.2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25">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x14ac:dyDescent="0.2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25">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x14ac:dyDescent="0.2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25">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x14ac:dyDescent="0.2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25">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x14ac:dyDescent="0.2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25">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x14ac:dyDescent="0.2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25">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x14ac:dyDescent="0.2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25">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x14ac:dyDescent="0.2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25">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x14ac:dyDescent="0.2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25">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x14ac:dyDescent="0.2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25">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x14ac:dyDescent="0.2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25">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x14ac:dyDescent="0.2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25">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x14ac:dyDescent="0.2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25">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x14ac:dyDescent="0.2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25">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x14ac:dyDescent="0.2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25">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x14ac:dyDescent="0.2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25">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x14ac:dyDescent="0.2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25">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x14ac:dyDescent="0.2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25">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x14ac:dyDescent="0.2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25">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x14ac:dyDescent="0.2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25">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x14ac:dyDescent="0.2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25">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x14ac:dyDescent="0.2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25">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x14ac:dyDescent="0.2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25">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x14ac:dyDescent="0.2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25">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x14ac:dyDescent="0.2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25">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x14ac:dyDescent="0.2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25">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x14ac:dyDescent="0.2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25">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x14ac:dyDescent="0.2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25">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x14ac:dyDescent="0.2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25">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x14ac:dyDescent="0.2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25">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x14ac:dyDescent="0.2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25">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x14ac:dyDescent="0.2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25">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x14ac:dyDescent="0.2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25">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x14ac:dyDescent="0.2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25">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x14ac:dyDescent="0.2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25">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x14ac:dyDescent="0.2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25">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x14ac:dyDescent="0.2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25">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x14ac:dyDescent="0.2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25">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x14ac:dyDescent="0.2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25">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x14ac:dyDescent="0.2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25">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x14ac:dyDescent="0.2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25">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x14ac:dyDescent="0.2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25">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x14ac:dyDescent="0.2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25">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x14ac:dyDescent="0.2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25">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x14ac:dyDescent="0.2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25">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x14ac:dyDescent="0.2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25">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x14ac:dyDescent="0.2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25">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x14ac:dyDescent="0.2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25">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x14ac:dyDescent="0.2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25">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x14ac:dyDescent="0.2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25">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x14ac:dyDescent="0.2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25">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x14ac:dyDescent="0.2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25">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x14ac:dyDescent="0.2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25">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x14ac:dyDescent="0.2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25">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x14ac:dyDescent="0.2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25">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x14ac:dyDescent="0.2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25">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x14ac:dyDescent="0.2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25">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x14ac:dyDescent="0.2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25">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x14ac:dyDescent="0.2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25">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x14ac:dyDescent="0.2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25">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x14ac:dyDescent="0.2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25">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x14ac:dyDescent="0.2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25">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x14ac:dyDescent="0.2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25">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x14ac:dyDescent="0.2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25">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x14ac:dyDescent="0.2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25">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x14ac:dyDescent="0.2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25">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x14ac:dyDescent="0.2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25">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x14ac:dyDescent="0.2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25">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x14ac:dyDescent="0.2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25">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x14ac:dyDescent="0.2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25">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x14ac:dyDescent="0.2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25">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x14ac:dyDescent="0.2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25">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x14ac:dyDescent="0.2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25">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x14ac:dyDescent="0.2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25">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x14ac:dyDescent="0.2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25">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x14ac:dyDescent="0.2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25">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x14ac:dyDescent="0.2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25">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x14ac:dyDescent="0.2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25">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x14ac:dyDescent="0.2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25">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x14ac:dyDescent="0.2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25">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x14ac:dyDescent="0.2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25">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x14ac:dyDescent="0.2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25">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x14ac:dyDescent="0.2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25">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x14ac:dyDescent="0.2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25">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x14ac:dyDescent="0.2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25">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x14ac:dyDescent="0.2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25">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x14ac:dyDescent="0.2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25">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x14ac:dyDescent="0.2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25">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x14ac:dyDescent="0.2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25">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x14ac:dyDescent="0.2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25">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x14ac:dyDescent="0.2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25">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x14ac:dyDescent="0.2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25">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x14ac:dyDescent="0.2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25">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x14ac:dyDescent="0.2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25">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x14ac:dyDescent="0.2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25">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x14ac:dyDescent="0.2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25">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x14ac:dyDescent="0.2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25">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x14ac:dyDescent="0.2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25">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x14ac:dyDescent="0.2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25">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x14ac:dyDescent="0.2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25">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x14ac:dyDescent="0.2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25">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x14ac:dyDescent="0.2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25">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x14ac:dyDescent="0.2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25">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x14ac:dyDescent="0.2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25">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x14ac:dyDescent="0.2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25">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x14ac:dyDescent="0.2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25">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x14ac:dyDescent="0.2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25">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x14ac:dyDescent="0.2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25">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x14ac:dyDescent="0.2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25">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x14ac:dyDescent="0.2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25">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x14ac:dyDescent="0.2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25">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x14ac:dyDescent="0.2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25">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x14ac:dyDescent="0.2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25">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x14ac:dyDescent="0.2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25">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x14ac:dyDescent="0.2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25">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x14ac:dyDescent="0.2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25">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x14ac:dyDescent="0.2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25">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x14ac:dyDescent="0.2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25">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x14ac:dyDescent="0.2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25">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x14ac:dyDescent="0.2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25">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x14ac:dyDescent="0.2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25">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x14ac:dyDescent="0.2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25">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x14ac:dyDescent="0.2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25">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x14ac:dyDescent="0.2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25">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x14ac:dyDescent="0.2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25">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x14ac:dyDescent="0.2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25">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x14ac:dyDescent="0.2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25">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x14ac:dyDescent="0.2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25">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x14ac:dyDescent="0.2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25">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x14ac:dyDescent="0.2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25">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x14ac:dyDescent="0.2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25">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x14ac:dyDescent="0.2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25">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x14ac:dyDescent="0.2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25">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x14ac:dyDescent="0.2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25">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x14ac:dyDescent="0.2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25">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x14ac:dyDescent="0.2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25">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x14ac:dyDescent="0.2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25">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x14ac:dyDescent="0.2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25">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x14ac:dyDescent="0.2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25">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x14ac:dyDescent="0.2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25">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x14ac:dyDescent="0.2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25">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x14ac:dyDescent="0.2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25">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x14ac:dyDescent="0.2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25">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x14ac:dyDescent="0.2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25">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x14ac:dyDescent="0.2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25">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x14ac:dyDescent="0.2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25">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x14ac:dyDescent="0.2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25">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x14ac:dyDescent="0.2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25">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x14ac:dyDescent="0.2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25">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x14ac:dyDescent="0.2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25">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x14ac:dyDescent="0.2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25">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x14ac:dyDescent="0.2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25">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x14ac:dyDescent="0.2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25">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x14ac:dyDescent="0.2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25">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x14ac:dyDescent="0.2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25">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x14ac:dyDescent="0.2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25">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x14ac:dyDescent="0.2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25">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x14ac:dyDescent="0.2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25">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x14ac:dyDescent="0.2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25">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x14ac:dyDescent="0.2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25">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x14ac:dyDescent="0.2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25">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x14ac:dyDescent="0.2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25">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x14ac:dyDescent="0.2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25">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x14ac:dyDescent="0.2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25">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x14ac:dyDescent="0.2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25">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x14ac:dyDescent="0.2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25">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x14ac:dyDescent="0.2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25">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x14ac:dyDescent="0.2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25">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x14ac:dyDescent="0.2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25">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x14ac:dyDescent="0.2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25">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x14ac:dyDescent="0.2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25">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x14ac:dyDescent="0.2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25">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x14ac:dyDescent="0.2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25">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x14ac:dyDescent="0.2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25">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x14ac:dyDescent="0.2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25">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x14ac:dyDescent="0.2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25">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x14ac:dyDescent="0.2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25">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x14ac:dyDescent="0.2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25">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x14ac:dyDescent="0.2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25">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x14ac:dyDescent="0.2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25">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x14ac:dyDescent="0.2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25">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x14ac:dyDescent="0.2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25">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x14ac:dyDescent="0.2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25">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x14ac:dyDescent="0.2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25">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x14ac:dyDescent="0.2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25">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x14ac:dyDescent="0.2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25">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x14ac:dyDescent="0.2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25">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x14ac:dyDescent="0.2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25">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x14ac:dyDescent="0.2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25">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x14ac:dyDescent="0.2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25">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x14ac:dyDescent="0.2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25">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x14ac:dyDescent="0.2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25">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x14ac:dyDescent="0.2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25">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x14ac:dyDescent="0.2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25">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x14ac:dyDescent="0.2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25">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x14ac:dyDescent="0.2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25">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x14ac:dyDescent="0.2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25">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x14ac:dyDescent="0.2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25">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x14ac:dyDescent="0.2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25">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x14ac:dyDescent="0.2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25">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x14ac:dyDescent="0.2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25">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x14ac:dyDescent="0.2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25">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x14ac:dyDescent="0.2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25">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x14ac:dyDescent="0.2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25">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x14ac:dyDescent="0.2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25">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x14ac:dyDescent="0.2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25">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x14ac:dyDescent="0.2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25">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x14ac:dyDescent="0.2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25">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x14ac:dyDescent="0.2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25">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x14ac:dyDescent="0.2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25">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x14ac:dyDescent="0.2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25">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x14ac:dyDescent="0.2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25">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x14ac:dyDescent="0.2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25">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x14ac:dyDescent="0.2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25">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x14ac:dyDescent="0.2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25">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x14ac:dyDescent="0.2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25">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x14ac:dyDescent="0.2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25">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x14ac:dyDescent="0.2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25">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x14ac:dyDescent="0.2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25">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x14ac:dyDescent="0.2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25">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x14ac:dyDescent="0.2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25">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x14ac:dyDescent="0.2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25">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x14ac:dyDescent="0.2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25">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x14ac:dyDescent="0.2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25">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x14ac:dyDescent="0.2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25">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x14ac:dyDescent="0.2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25">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x14ac:dyDescent="0.2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25">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x14ac:dyDescent="0.2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25">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x14ac:dyDescent="0.2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25">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x14ac:dyDescent="0.2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25">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x14ac:dyDescent="0.2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25">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x14ac:dyDescent="0.2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25">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x14ac:dyDescent="0.2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25">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x14ac:dyDescent="0.2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25">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x14ac:dyDescent="0.2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25">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x14ac:dyDescent="0.2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25">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x14ac:dyDescent="0.2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25">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x14ac:dyDescent="0.2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25">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x14ac:dyDescent="0.2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25">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x14ac:dyDescent="0.2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25">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x14ac:dyDescent="0.2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25">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x14ac:dyDescent="0.2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25">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x14ac:dyDescent="0.2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25">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x14ac:dyDescent="0.2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25">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x14ac:dyDescent="0.2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25">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x14ac:dyDescent="0.2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25">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x14ac:dyDescent="0.2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25">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x14ac:dyDescent="0.2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25">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x14ac:dyDescent="0.2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25">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x14ac:dyDescent="0.2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25">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x14ac:dyDescent="0.2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25">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x14ac:dyDescent="0.2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25">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x14ac:dyDescent="0.2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25">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x14ac:dyDescent="0.2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25">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x14ac:dyDescent="0.2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25">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x14ac:dyDescent="0.2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25">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x14ac:dyDescent="0.2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25">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x14ac:dyDescent="0.2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25">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x14ac:dyDescent="0.2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25">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x14ac:dyDescent="0.2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25">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x14ac:dyDescent="0.2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25">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x14ac:dyDescent="0.2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25">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x14ac:dyDescent="0.2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25">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x14ac:dyDescent="0.2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25">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x14ac:dyDescent="0.2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25">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x14ac:dyDescent="0.2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25">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x14ac:dyDescent="0.2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25">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x14ac:dyDescent="0.2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25">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x14ac:dyDescent="0.2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25">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x14ac:dyDescent="0.2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25">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x14ac:dyDescent="0.2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25">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x14ac:dyDescent="0.2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25">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x14ac:dyDescent="0.2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25">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x14ac:dyDescent="0.2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25">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x14ac:dyDescent="0.2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25">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x14ac:dyDescent="0.2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25">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x14ac:dyDescent="0.2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25">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x14ac:dyDescent="0.2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25">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x14ac:dyDescent="0.2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25">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x14ac:dyDescent="0.2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25">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x14ac:dyDescent="0.2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25">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x14ac:dyDescent="0.2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25">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x14ac:dyDescent="0.2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25">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x14ac:dyDescent="0.2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25">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x14ac:dyDescent="0.2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25">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x14ac:dyDescent="0.2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25">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x14ac:dyDescent="0.2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25">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x14ac:dyDescent="0.2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25">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x14ac:dyDescent="0.2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25">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x14ac:dyDescent="0.2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25">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x14ac:dyDescent="0.2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25">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x14ac:dyDescent="0.2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25">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x14ac:dyDescent="0.2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25">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x14ac:dyDescent="0.2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25">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x14ac:dyDescent="0.2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25">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x14ac:dyDescent="0.2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25">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x14ac:dyDescent="0.2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25">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x14ac:dyDescent="0.2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25">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x14ac:dyDescent="0.2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25">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x14ac:dyDescent="0.2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25">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x14ac:dyDescent="0.2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25">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x14ac:dyDescent="0.2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25">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x14ac:dyDescent="0.2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25">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x14ac:dyDescent="0.2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25">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x14ac:dyDescent="0.2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25">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x14ac:dyDescent="0.2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25">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x14ac:dyDescent="0.2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25">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x14ac:dyDescent="0.2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25">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x14ac:dyDescent="0.2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25">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x14ac:dyDescent="0.2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25">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x14ac:dyDescent="0.2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25">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x14ac:dyDescent="0.2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25">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x14ac:dyDescent="0.2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25">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x14ac:dyDescent="0.2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25">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x14ac:dyDescent="0.2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25">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x14ac:dyDescent="0.2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25">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x14ac:dyDescent="0.2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25">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x14ac:dyDescent="0.2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25">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x14ac:dyDescent="0.2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25">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x14ac:dyDescent="0.2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25">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x14ac:dyDescent="0.2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25">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x14ac:dyDescent="0.2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25">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x14ac:dyDescent="0.2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25">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x14ac:dyDescent="0.2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25">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x14ac:dyDescent="0.2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25">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x14ac:dyDescent="0.2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25">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x14ac:dyDescent="0.2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25">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x14ac:dyDescent="0.2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25">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x14ac:dyDescent="0.2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25">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x14ac:dyDescent="0.2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25">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x14ac:dyDescent="0.2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25">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x14ac:dyDescent="0.2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25">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x14ac:dyDescent="0.2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25">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x14ac:dyDescent="0.2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25">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x14ac:dyDescent="0.2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25">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x14ac:dyDescent="0.2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25">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x14ac:dyDescent="0.2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25">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x14ac:dyDescent="0.2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25">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x14ac:dyDescent="0.2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25">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x14ac:dyDescent="0.2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25">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x14ac:dyDescent="0.2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25">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x14ac:dyDescent="0.2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25">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x14ac:dyDescent="0.2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25">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x14ac:dyDescent="0.2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25">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x14ac:dyDescent="0.2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25">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x14ac:dyDescent="0.2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25">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x14ac:dyDescent="0.2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25">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x14ac:dyDescent="0.2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25">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x14ac:dyDescent="0.2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25">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x14ac:dyDescent="0.2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25">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x14ac:dyDescent="0.2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25">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x14ac:dyDescent="0.2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25">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x14ac:dyDescent="0.2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25">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x14ac:dyDescent="0.2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25">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x14ac:dyDescent="0.2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25">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x14ac:dyDescent="0.2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25">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x14ac:dyDescent="0.2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25">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x14ac:dyDescent="0.2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25">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x14ac:dyDescent="0.2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25">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x14ac:dyDescent="0.2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25">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x14ac:dyDescent="0.2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25">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x14ac:dyDescent="0.2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25">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x14ac:dyDescent="0.2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25">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x14ac:dyDescent="0.2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25">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x14ac:dyDescent="0.2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25">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x14ac:dyDescent="0.2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25">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x14ac:dyDescent="0.2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25">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x14ac:dyDescent="0.2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25">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x14ac:dyDescent="0.2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25">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x14ac:dyDescent="0.2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25">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x14ac:dyDescent="0.2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25">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x14ac:dyDescent="0.2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25">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x14ac:dyDescent="0.2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25">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x14ac:dyDescent="0.2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25">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x14ac:dyDescent="0.2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25">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x14ac:dyDescent="0.2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25">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x14ac:dyDescent="0.2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25">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x14ac:dyDescent="0.2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25">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x14ac:dyDescent="0.2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25">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x14ac:dyDescent="0.2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25">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x14ac:dyDescent="0.2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25">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x14ac:dyDescent="0.2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25">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x14ac:dyDescent="0.2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25">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x14ac:dyDescent="0.2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25">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x14ac:dyDescent="0.2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25">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x14ac:dyDescent="0.2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25">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x14ac:dyDescent="0.2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25">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x14ac:dyDescent="0.2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25">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x14ac:dyDescent="0.2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25">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x14ac:dyDescent="0.2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25">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x14ac:dyDescent="0.2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25">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x14ac:dyDescent="0.2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25">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x14ac:dyDescent="0.2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25">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x14ac:dyDescent="0.2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25">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x14ac:dyDescent="0.2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25">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x14ac:dyDescent="0.2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25">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x14ac:dyDescent="0.2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25">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x14ac:dyDescent="0.2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25">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x14ac:dyDescent="0.2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25">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x14ac:dyDescent="0.2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25">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x14ac:dyDescent="0.2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25">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x14ac:dyDescent="0.2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25">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x14ac:dyDescent="0.2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25">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x14ac:dyDescent="0.2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25">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x14ac:dyDescent="0.2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25">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x14ac:dyDescent="0.2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25">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x14ac:dyDescent="0.2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25">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x14ac:dyDescent="0.2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25">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x14ac:dyDescent="0.2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25">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x14ac:dyDescent="0.2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25">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x14ac:dyDescent="0.2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25">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x14ac:dyDescent="0.2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25">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x14ac:dyDescent="0.2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25">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x14ac:dyDescent="0.2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25">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x14ac:dyDescent="0.2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25">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x14ac:dyDescent="0.2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25">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x14ac:dyDescent="0.2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25">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x14ac:dyDescent="0.2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25">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x14ac:dyDescent="0.2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25">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x14ac:dyDescent="0.2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25">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x14ac:dyDescent="0.2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25">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x14ac:dyDescent="0.2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25">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x14ac:dyDescent="0.2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25">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x14ac:dyDescent="0.2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25">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x14ac:dyDescent="0.2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25">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x14ac:dyDescent="0.2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25">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x14ac:dyDescent="0.2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25">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x14ac:dyDescent="0.2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25">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x14ac:dyDescent="0.2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25">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x14ac:dyDescent="0.2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25">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x14ac:dyDescent="0.2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25">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x14ac:dyDescent="0.2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25">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x14ac:dyDescent="0.2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25">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x14ac:dyDescent="0.2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25">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x14ac:dyDescent="0.2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25">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x14ac:dyDescent="0.2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25">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x14ac:dyDescent="0.2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25">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x14ac:dyDescent="0.2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25">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x14ac:dyDescent="0.2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25">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x14ac:dyDescent="0.2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25">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x14ac:dyDescent="0.2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25">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x14ac:dyDescent="0.2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25">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x14ac:dyDescent="0.2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25">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x14ac:dyDescent="0.2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25">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x14ac:dyDescent="0.2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25">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x14ac:dyDescent="0.2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25">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x14ac:dyDescent="0.2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25">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x14ac:dyDescent="0.2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25">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x14ac:dyDescent="0.2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25">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x14ac:dyDescent="0.2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25">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x14ac:dyDescent="0.2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25">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x14ac:dyDescent="0.2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25">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x14ac:dyDescent="0.2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25">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x14ac:dyDescent="0.2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25">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x14ac:dyDescent="0.2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25">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x14ac:dyDescent="0.2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25">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x14ac:dyDescent="0.2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25">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x14ac:dyDescent="0.2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25">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x14ac:dyDescent="0.2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25">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x14ac:dyDescent="0.2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25">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x14ac:dyDescent="0.2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25">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x14ac:dyDescent="0.2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25">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x14ac:dyDescent="0.2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25">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x14ac:dyDescent="0.2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25">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x14ac:dyDescent="0.2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25">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x14ac:dyDescent="0.2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25">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x14ac:dyDescent="0.2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25">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x14ac:dyDescent="0.2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25">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x14ac:dyDescent="0.2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25">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x14ac:dyDescent="0.2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25">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x14ac:dyDescent="0.2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25">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x14ac:dyDescent="0.2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25">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x14ac:dyDescent="0.2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25">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x14ac:dyDescent="0.2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25">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x14ac:dyDescent="0.2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25">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x14ac:dyDescent="0.2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25">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x14ac:dyDescent="0.2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25">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x14ac:dyDescent="0.2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25">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x14ac:dyDescent="0.2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25">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x14ac:dyDescent="0.2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25">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x14ac:dyDescent="0.2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25">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x14ac:dyDescent="0.2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25">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x14ac:dyDescent="0.2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25">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x14ac:dyDescent="0.2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25">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x14ac:dyDescent="0.2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25">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x14ac:dyDescent="0.2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25">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x14ac:dyDescent="0.2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25">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x14ac:dyDescent="0.2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25">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x14ac:dyDescent="0.2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25">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x14ac:dyDescent="0.2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25">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x14ac:dyDescent="0.2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25">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x14ac:dyDescent="0.2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25">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x14ac:dyDescent="0.2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25">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x14ac:dyDescent="0.2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25">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x14ac:dyDescent="0.2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25">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x14ac:dyDescent="0.2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25">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x14ac:dyDescent="0.2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25">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x14ac:dyDescent="0.2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25">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x14ac:dyDescent="0.2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25">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x14ac:dyDescent="0.2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25">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x14ac:dyDescent="0.2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25">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x14ac:dyDescent="0.2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25">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x14ac:dyDescent="0.2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25">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x14ac:dyDescent="0.2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25">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x14ac:dyDescent="0.2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25">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x14ac:dyDescent="0.2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25">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x14ac:dyDescent="0.2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25">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x14ac:dyDescent="0.2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25">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x14ac:dyDescent="0.2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25">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x14ac:dyDescent="0.2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25">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x14ac:dyDescent="0.2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25">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x14ac:dyDescent="0.2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25">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x14ac:dyDescent="0.2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25">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x14ac:dyDescent="0.2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25">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x14ac:dyDescent="0.2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25">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x14ac:dyDescent="0.2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25">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x14ac:dyDescent="0.2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25">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x14ac:dyDescent="0.2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25">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x14ac:dyDescent="0.2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25">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x14ac:dyDescent="0.2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25">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x14ac:dyDescent="0.2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25">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x14ac:dyDescent="0.2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25">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x14ac:dyDescent="0.2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25">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x14ac:dyDescent="0.2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25">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x14ac:dyDescent="0.2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25">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x14ac:dyDescent="0.2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25">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x14ac:dyDescent="0.2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25">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x14ac:dyDescent="0.2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25">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x14ac:dyDescent="0.2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25">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x14ac:dyDescent="0.2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25">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x14ac:dyDescent="0.2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25">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x14ac:dyDescent="0.2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25">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x14ac:dyDescent="0.2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25">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x14ac:dyDescent="0.2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25">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x14ac:dyDescent="0.2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25">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x14ac:dyDescent="0.2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25">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x14ac:dyDescent="0.2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25">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x14ac:dyDescent="0.2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25">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x14ac:dyDescent="0.2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25">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x14ac:dyDescent="0.2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25">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x14ac:dyDescent="0.2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25">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x14ac:dyDescent="0.2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25">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x14ac:dyDescent="0.2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25">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x14ac:dyDescent="0.2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25">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x14ac:dyDescent="0.2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25">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x14ac:dyDescent="0.2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25">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x14ac:dyDescent="0.2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25">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x14ac:dyDescent="0.2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25">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x14ac:dyDescent="0.2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25">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x14ac:dyDescent="0.2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25">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x14ac:dyDescent="0.2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25">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x14ac:dyDescent="0.2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25">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x14ac:dyDescent="0.2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25">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x14ac:dyDescent="0.2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25">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x14ac:dyDescent="0.2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25">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x14ac:dyDescent="0.2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25">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x14ac:dyDescent="0.2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25">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x14ac:dyDescent="0.2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25">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x14ac:dyDescent="0.2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25">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x14ac:dyDescent="0.2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25">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x14ac:dyDescent="0.2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25">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x14ac:dyDescent="0.2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25">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x14ac:dyDescent="0.2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25">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x14ac:dyDescent="0.2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25">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x14ac:dyDescent="0.2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25">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x14ac:dyDescent="0.2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25">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x14ac:dyDescent="0.2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25">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x14ac:dyDescent="0.2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25">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x14ac:dyDescent="0.2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25">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x14ac:dyDescent="0.2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25">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x14ac:dyDescent="0.2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25">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x14ac:dyDescent="0.2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25">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x14ac:dyDescent="0.2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25">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x14ac:dyDescent="0.2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25">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x14ac:dyDescent="0.2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25">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x14ac:dyDescent="0.2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25">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x14ac:dyDescent="0.2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25">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x14ac:dyDescent="0.2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25">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x14ac:dyDescent="0.2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25">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x14ac:dyDescent="0.2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25">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x14ac:dyDescent="0.2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25">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x14ac:dyDescent="0.2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25">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x14ac:dyDescent="0.2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25">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x14ac:dyDescent="0.2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25">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x14ac:dyDescent="0.2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25">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x14ac:dyDescent="0.2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25">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x14ac:dyDescent="0.2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25">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x14ac:dyDescent="0.2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25">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x14ac:dyDescent="0.2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25">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x14ac:dyDescent="0.2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25">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x14ac:dyDescent="0.2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25">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x14ac:dyDescent="0.2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25">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x14ac:dyDescent="0.2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25">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x14ac:dyDescent="0.2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25">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x14ac:dyDescent="0.2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25">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x14ac:dyDescent="0.2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25">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x14ac:dyDescent="0.2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25">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x14ac:dyDescent="0.2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25">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x14ac:dyDescent="0.2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25">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x14ac:dyDescent="0.2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25">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x14ac:dyDescent="0.2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25">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x14ac:dyDescent="0.2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25">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x14ac:dyDescent="0.2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25">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x14ac:dyDescent="0.2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25">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x14ac:dyDescent="0.2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25">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x14ac:dyDescent="0.2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25">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x14ac:dyDescent="0.2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25">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x14ac:dyDescent="0.2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25">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x14ac:dyDescent="0.2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25">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x14ac:dyDescent="0.2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25">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x14ac:dyDescent="0.2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25">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x14ac:dyDescent="0.2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25">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x14ac:dyDescent="0.2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25">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x14ac:dyDescent="0.2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25">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x14ac:dyDescent="0.2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25">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x14ac:dyDescent="0.2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25">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x14ac:dyDescent="0.2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25">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x14ac:dyDescent="0.2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25">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x14ac:dyDescent="0.2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25">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x14ac:dyDescent="0.2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25">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x14ac:dyDescent="0.2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25">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x14ac:dyDescent="0.2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25">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x14ac:dyDescent="0.2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25">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x14ac:dyDescent="0.2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25">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x14ac:dyDescent="0.2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25">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x14ac:dyDescent="0.2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25">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x14ac:dyDescent="0.2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25">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x14ac:dyDescent="0.2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25">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x14ac:dyDescent="0.2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25">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x14ac:dyDescent="0.2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25">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x14ac:dyDescent="0.2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25">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x14ac:dyDescent="0.2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25">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x14ac:dyDescent="0.2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25">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x14ac:dyDescent="0.2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25">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x14ac:dyDescent="0.2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25">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x14ac:dyDescent="0.2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25">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x14ac:dyDescent="0.2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25">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x14ac:dyDescent="0.2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25">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x14ac:dyDescent="0.2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25">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x14ac:dyDescent="0.2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25">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x14ac:dyDescent="0.2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25">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x14ac:dyDescent="0.2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25">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x14ac:dyDescent="0.2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25">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x14ac:dyDescent="0.2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25">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x14ac:dyDescent="0.2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25">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x14ac:dyDescent="0.2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25">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x14ac:dyDescent="0.2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25">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x14ac:dyDescent="0.2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25">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x14ac:dyDescent="0.2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25">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x14ac:dyDescent="0.2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25">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x14ac:dyDescent="0.2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25">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x14ac:dyDescent="0.2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25">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x14ac:dyDescent="0.2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25">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x14ac:dyDescent="0.2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25">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x14ac:dyDescent="0.2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25">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x14ac:dyDescent="0.2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25">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x14ac:dyDescent="0.2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25">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x14ac:dyDescent="0.2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25">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x14ac:dyDescent="0.2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25">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x14ac:dyDescent="0.2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25">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x14ac:dyDescent="0.2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25">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x14ac:dyDescent="0.2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25">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x14ac:dyDescent="0.2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25">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x14ac:dyDescent="0.2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25">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x14ac:dyDescent="0.2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25">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x14ac:dyDescent="0.2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25">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x14ac:dyDescent="0.2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25">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x14ac:dyDescent="0.2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25">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x14ac:dyDescent="0.2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25">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x14ac:dyDescent="0.2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25">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x14ac:dyDescent="0.2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25">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x14ac:dyDescent="0.2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25">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x14ac:dyDescent="0.2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25">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x14ac:dyDescent="0.2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25">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x14ac:dyDescent="0.2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25">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x14ac:dyDescent="0.2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25">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x14ac:dyDescent="0.2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25">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x14ac:dyDescent="0.2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25">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x14ac:dyDescent="0.2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25">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x14ac:dyDescent="0.2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25">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x14ac:dyDescent="0.2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25">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x14ac:dyDescent="0.2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25">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x14ac:dyDescent="0.2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25">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x14ac:dyDescent="0.2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25">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x14ac:dyDescent="0.2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25">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x14ac:dyDescent="0.2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25">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x14ac:dyDescent="0.2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25">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x14ac:dyDescent="0.2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25">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x14ac:dyDescent="0.2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25">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x14ac:dyDescent="0.2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25">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x14ac:dyDescent="0.2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25">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x14ac:dyDescent="0.2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25">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x14ac:dyDescent="0.2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25">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x14ac:dyDescent="0.2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25">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x14ac:dyDescent="0.2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25">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x14ac:dyDescent="0.2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25">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x14ac:dyDescent="0.2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25">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x14ac:dyDescent="0.2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25">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x14ac:dyDescent="0.2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25">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x14ac:dyDescent="0.2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25">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x14ac:dyDescent="0.2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25">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x14ac:dyDescent="0.2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25">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x14ac:dyDescent="0.2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25">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x14ac:dyDescent="0.2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25">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x14ac:dyDescent="0.2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25">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x14ac:dyDescent="0.2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25">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x14ac:dyDescent="0.2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25">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x14ac:dyDescent="0.2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25">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x14ac:dyDescent="0.2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25">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x14ac:dyDescent="0.2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25">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x14ac:dyDescent="0.2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25">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x14ac:dyDescent="0.2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25">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x14ac:dyDescent="0.2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25">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x14ac:dyDescent="0.2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25">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x14ac:dyDescent="0.2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25">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x14ac:dyDescent="0.2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25">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x14ac:dyDescent="0.2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25">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x14ac:dyDescent="0.2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25">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x14ac:dyDescent="0.2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25">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x14ac:dyDescent="0.2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25">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x14ac:dyDescent="0.2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25">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x14ac:dyDescent="0.2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25">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x14ac:dyDescent="0.2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25">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x14ac:dyDescent="0.2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25">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x14ac:dyDescent="0.2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25">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x14ac:dyDescent="0.2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25">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x14ac:dyDescent="0.2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25">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x14ac:dyDescent="0.2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25">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x14ac:dyDescent="0.2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25">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x14ac:dyDescent="0.2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25">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x14ac:dyDescent="0.2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25">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x14ac:dyDescent="0.2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25">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x14ac:dyDescent="0.2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25">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x14ac:dyDescent="0.2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25">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x14ac:dyDescent="0.2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25">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x14ac:dyDescent="0.2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25">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x14ac:dyDescent="0.2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25">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x14ac:dyDescent="0.2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25">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x14ac:dyDescent="0.2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25">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x14ac:dyDescent="0.2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25">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x14ac:dyDescent="0.2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25">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x14ac:dyDescent="0.2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25">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x14ac:dyDescent="0.2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25">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x14ac:dyDescent="0.2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25">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x14ac:dyDescent="0.2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25">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x14ac:dyDescent="0.2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25">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x14ac:dyDescent="0.2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25">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x14ac:dyDescent="0.2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25">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x14ac:dyDescent="0.2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25">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x14ac:dyDescent="0.2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25">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x14ac:dyDescent="0.2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25">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x14ac:dyDescent="0.2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25">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x14ac:dyDescent="0.2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25">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x14ac:dyDescent="0.2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25">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x14ac:dyDescent="0.2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25">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x14ac:dyDescent="0.2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25">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x14ac:dyDescent="0.2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25">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x14ac:dyDescent="0.2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25">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x14ac:dyDescent="0.2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25">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x14ac:dyDescent="0.2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25">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x14ac:dyDescent="0.2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25">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x14ac:dyDescent="0.2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25">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x14ac:dyDescent="0.2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25">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x14ac:dyDescent="0.2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25">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x14ac:dyDescent="0.2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25">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x14ac:dyDescent="0.2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25">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x14ac:dyDescent="0.2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25">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x14ac:dyDescent="0.2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25">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x14ac:dyDescent="0.2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25">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x14ac:dyDescent="0.2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25">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x14ac:dyDescent="0.2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25">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x14ac:dyDescent="0.2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25">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x14ac:dyDescent="0.2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25">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x14ac:dyDescent="0.2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25">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x14ac:dyDescent="0.2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25">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x14ac:dyDescent="0.2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25">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x14ac:dyDescent="0.2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25">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x14ac:dyDescent="0.2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25">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x14ac:dyDescent="0.2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25">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x14ac:dyDescent="0.2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25">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x14ac:dyDescent="0.2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25">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x14ac:dyDescent="0.2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25">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x14ac:dyDescent="0.2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25">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x14ac:dyDescent="0.2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25">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x14ac:dyDescent="0.2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25">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x14ac:dyDescent="0.2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25">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x14ac:dyDescent="0.2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25">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x14ac:dyDescent="0.2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25">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x14ac:dyDescent="0.2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25">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x14ac:dyDescent="0.2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25">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x14ac:dyDescent="0.2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25">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x14ac:dyDescent="0.2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25">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x14ac:dyDescent="0.2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25">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x14ac:dyDescent="0.2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25">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x14ac:dyDescent="0.2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25">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x14ac:dyDescent="0.2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25">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x14ac:dyDescent="0.2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25">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x14ac:dyDescent="0.2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25">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x14ac:dyDescent="0.2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25">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x14ac:dyDescent="0.2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25">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x14ac:dyDescent="0.2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25">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x14ac:dyDescent="0.2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25">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x14ac:dyDescent="0.2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25">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x14ac:dyDescent="0.2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25">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x14ac:dyDescent="0.2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25">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x14ac:dyDescent="0.2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25">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x14ac:dyDescent="0.2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25">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x14ac:dyDescent="0.2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25">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x14ac:dyDescent="0.2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25">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x14ac:dyDescent="0.2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25">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x14ac:dyDescent="0.2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25">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x14ac:dyDescent="0.2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25">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x14ac:dyDescent="0.2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25">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x14ac:dyDescent="0.2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25">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x14ac:dyDescent="0.2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25">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x14ac:dyDescent="0.2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25">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x14ac:dyDescent="0.2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25">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x14ac:dyDescent="0.2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25">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x14ac:dyDescent="0.2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25">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x14ac:dyDescent="0.2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25">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x14ac:dyDescent="0.2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25">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x14ac:dyDescent="0.2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25">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x14ac:dyDescent="0.2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25">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x14ac:dyDescent="0.2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25">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x14ac:dyDescent="0.2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25">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x14ac:dyDescent="0.2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25">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x14ac:dyDescent="0.2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25">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x14ac:dyDescent="0.2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25">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x14ac:dyDescent="0.2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25">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x14ac:dyDescent="0.2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25">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x14ac:dyDescent="0.2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25">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x14ac:dyDescent="0.2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25">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x14ac:dyDescent="0.2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25">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x14ac:dyDescent="0.2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25">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x14ac:dyDescent="0.2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25">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x14ac:dyDescent="0.2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25">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x14ac:dyDescent="0.2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25">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x14ac:dyDescent="0.2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25">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x14ac:dyDescent="0.2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25">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x14ac:dyDescent="0.2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25">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x14ac:dyDescent="0.2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25">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x14ac:dyDescent="0.2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25">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x14ac:dyDescent="0.2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25">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x14ac:dyDescent="0.2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25">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x14ac:dyDescent="0.2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25">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x14ac:dyDescent="0.2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25">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x14ac:dyDescent="0.2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25">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x14ac:dyDescent="0.2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25">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x14ac:dyDescent="0.2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25">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x14ac:dyDescent="0.2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25">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x14ac:dyDescent="0.2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25">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x14ac:dyDescent="0.2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25">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x14ac:dyDescent="0.2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25">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x14ac:dyDescent="0.2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25">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x14ac:dyDescent="0.2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25">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x14ac:dyDescent="0.2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25">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x14ac:dyDescent="0.2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25">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x14ac:dyDescent="0.2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25">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x14ac:dyDescent="0.2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25">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x14ac:dyDescent="0.2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25">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x14ac:dyDescent="0.2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25">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x14ac:dyDescent="0.2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25">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x14ac:dyDescent="0.2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25">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x14ac:dyDescent="0.2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25">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x14ac:dyDescent="0.2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25">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x14ac:dyDescent="0.2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25">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x14ac:dyDescent="0.2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25">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x14ac:dyDescent="0.2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25">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x14ac:dyDescent="0.2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25">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x14ac:dyDescent="0.2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25">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x14ac:dyDescent="0.2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25">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x14ac:dyDescent="0.2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25">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x14ac:dyDescent="0.2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25">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x14ac:dyDescent="0.2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25">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x14ac:dyDescent="0.2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25">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x14ac:dyDescent="0.2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25">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x14ac:dyDescent="0.2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25">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x14ac:dyDescent="0.2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25">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x14ac:dyDescent="0.2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25">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x14ac:dyDescent="0.2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25">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x14ac:dyDescent="0.2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25">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x14ac:dyDescent="0.2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25">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x14ac:dyDescent="0.2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25">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x14ac:dyDescent="0.2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25">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x14ac:dyDescent="0.2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25">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x14ac:dyDescent="0.2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25">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x14ac:dyDescent="0.2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25">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x14ac:dyDescent="0.2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25">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x14ac:dyDescent="0.2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25">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x14ac:dyDescent="0.2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25">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x14ac:dyDescent="0.2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25">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x14ac:dyDescent="0.2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25">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x14ac:dyDescent="0.2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25">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x14ac:dyDescent="0.2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25">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x14ac:dyDescent="0.2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25">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x14ac:dyDescent="0.2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25">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x14ac:dyDescent="0.2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25">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x14ac:dyDescent="0.2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25">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x14ac:dyDescent="0.2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25">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x14ac:dyDescent="0.2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25">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x14ac:dyDescent="0.2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25">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x14ac:dyDescent="0.2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25">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x14ac:dyDescent="0.2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25">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x14ac:dyDescent="0.2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25">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x14ac:dyDescent="0.2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25">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x14ac:dyDescent="0.2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25">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x14ac:dyDescent="0.2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25">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x14ac:dyDescent="0.2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25">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x14ac:dyDescent="0.2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25">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x14ac:dyDescent="0.2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25">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x14ac:dyDescent="0.2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25">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x14ac:dyDescent="0.2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25">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x14ac:dyDescent="0.2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25">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x14ac:dyDescent="0.2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25">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x14ac:dyDescent="0.2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25">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x14ac:dyDescent="0.2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25">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x14ac:dyDescent="0.2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25">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x14ac:dyDescent="0.2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25">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x14ac:dyDescent="0.2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25">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x14ac:dyDescent="0.2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25">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x14ac:dyDescent="0.2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25">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x14ac:dyDescent="0.2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25">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x14ac:dyDescent="0.2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25">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x14ac:dyDescent="0.2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25">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x14ac:dyDescent="0.2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25">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x14ac:dyDescent="0.2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25">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x14ac:dyDescent="0.2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25">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x14ac:dyDescent="0.2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25">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x14ac:dyDescent="0.2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25">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x14ac:dyDescent="0.2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25">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x14ac:dyDescent="0.2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25">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x14ac:dyDescent="0.2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25">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x14ac:dyDescent="0.2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25">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x14ac:dyDescent="0.2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25">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x14ac:dyDescent="0.2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25">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x14ac:dyDescent="0.2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25">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x14ac:dyDescent="0.2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25">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x14ac:dyDescent="0.2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25">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x14ac:dyDescent="0.2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25">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x14ac:dyDescent="0.2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25">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x14ac:dyDescent="0.2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25">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x14ac:dyDescent="0.2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25">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x14ac:dyDescent="0.2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25">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x14ac:dyDescent="0.2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25">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x14ac:dyDescent="0.2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25">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x14ac:dyDescent="0.2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25">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x14ac:dyDescent="0.2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25">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x14ac:dyDescent="0.2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25">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x14ac:dyDescent="0.2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25">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x14ac:dyDescent="0.2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25">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x14ac:dyDescent="0.2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25">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x14ac:dyDescent="0.2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25">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x14ac:dyDescent="0.2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25">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x14ac:dyDescent="0.2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25">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x14ac:dyDescent="0.2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25">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x14ac:dyDescent="0.2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25">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x14ac:dyDescent="0.2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25">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x14ac:dyDescent="0.2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25">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x14ac:dyDescent="0.2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25">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x14ac:dyDescent="0.2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25">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x14ac:dyDescent="0.2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25">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x14ac:dyDescent="0.2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25">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x14ac:dyDescent="0.2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25">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x14ac:dyDescent="0.2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25">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x14ac:dyDescent="0.2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25">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x14ac:dyDescent="0.2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25">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x14ac:dyDescent="0.2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25">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x14ac:dyDescent="0.2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25">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x14ac:dyDescent="0.2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25">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x14ac:dyDescent="0.2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25">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x14ac:dyDescent="0.2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25">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x14ac:dyDescent="0.2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25">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x14ac:dyDescent="0.2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25">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x14ac:dyDescent="0.2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25">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x14ac:dyDescent="0.2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25">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x14ac:dyDescent="0.2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25">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x14ac:dyDescent="0.2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25">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x14ac:dyDescent="0.2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25">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x14ac:dyDescent="0.2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25">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x14ac:dyDescent="0.2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25">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x14ac:dyDescent="0.2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25">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x14ac:dyDescent="0.2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25">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x14ac:dyDescent="0.2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25">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x14ac:dyDescent="0.2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25">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x14ac:dyDescent="0.2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25">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x14ac:dyDescent="0.2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25">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x14ac:dyDescent="0.2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25">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x14ac:dyDescent="0.2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25">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x14ac:dyDescent="0.2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25">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x14ac:dyDescent="0.2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25">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x14ac:dyDescent="0.2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25">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x14ac:dyDescent="0.2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25">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x14ac:dyDescent="0.2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25">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x14ac:dyDescent="0.2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25">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x14ac:dyDescent="0.2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25">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x14ac:dyDescent="0.2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25">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x14ac:dyDescent="0.2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25">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x14ac:dyDescent="0.2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25">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x14ac:dyDescent="0.2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25">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x14ac:dyDescent="0.2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25">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x14ac:dyDescent="0.2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25">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x14ac:dyDescent="0.2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25">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x14ac:dyDescent="0.2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25">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x14ac:dyDescent="0.2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25">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x14ac:dyDescent="0.2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25">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x14ac:dyDescent="0.2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25">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x14ac:dyDescent="0.2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25">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x14ac:dyDescent="0.2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25">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x14ac:dyDescent="0.2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25">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x14ac:dyDescent="0.2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25">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x14ac:dyDescent="0.2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25">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x14ac:dyDescent="0.2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25">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x14ac:dyDescent="0.2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25">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x14ac:dyDescent="0.2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25">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x14ac:dyDescent="0.2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25">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x14ac:dyDescent="0.2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25">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x14ac:dyDescent="0.2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25">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x14ac:dyDescent="0.2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25">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x14ac:dyDescent="0.2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25">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x14ac:dyDescent="0.2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25">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x14ac:dyDescent="0.2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25">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x14ac:dyDescent="0.2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25">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x14ac:dyDescent="0.2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25">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x14ac:dyDescent="0.2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25">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x14ac:dyDescent="0.2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25">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x14ac:dyDescent="0.2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25">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x14ac:dyDescent="0.2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25">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x14ac:dyDescent="0.2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25">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x14ac:dyDescent="0.2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25">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x14ac:dyDescent="0.2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25">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x14ac:dyDescent="0.2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25">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x14ac:dyDescent="0.2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25">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x14ac:dyDescent="0.2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25">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x14ac:dyDescent="0.2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25">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x14ac:dyDescent="0.2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25">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x14ac:dyDescent="0.2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25">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x14ac:dyDescent="0.2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25">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x14ac:dyDescent="0.2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25">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x14ac:dyDescent="0.2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25">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x14ac:dyDescent="0.2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25">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x14ac:dyDescent="0.2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25">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x14ac:dyDescent="0.2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25">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x14ac:dyDescent="0.2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25">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x14ac:dyDescent="0.2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25">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x14ac:dyDescent="0.2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25">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x14ac:dyDescent="0.2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25">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x14ac:dyDescent="0.2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25">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x14ac:dyDescent="0.2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25">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x14ac:dyDescent="0.2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25">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x14ac:dyDescent="0.2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25">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x14ac:dyDescent="0.2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25">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x14ac:dyDescent="0.2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25">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x14ac:dyDescent="0.2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25">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x14ac:dyDescent="0.2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25">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x14ac:dyDescent="0.2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25">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x14ac:dyDescent="0.2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25">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x14ac:dyDescent="0.2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25">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x14ac:dyDescent="0.2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25">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x14ac:dyDescent="0.2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25">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x14ac:dyDescent="0.2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25">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x14ac:dyDescent="0.2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25">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x14ac:dyDescent="0.2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25">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x14ac:dyDescent="0.2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25">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x14ac:dyDescent="0.2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25">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x14ac:dyDescent="0.2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25">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x14ac:dyDescent="0.2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25">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x14ac:dyDescent="0.2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25">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x14ac:dyDescent="0.2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25">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x14ac:dyDescent="0.2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25">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x14ac:dyDescent="0.2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25">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x14ac:dyDescent="0.2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25">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x14ac:dyDescent="0.2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25">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x14ac:dyDescent="0.2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25">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x14ac:dyDescent="0.2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25">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x14ac:dyDescent="0.2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25">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x14ac:dyDescent="0.2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25">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x14ac:dyDescent="0.2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25">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x14ac:dyDescent="0.2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25">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x14ac:dyDescent="0.2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25">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x14ac:dyDescent="0.2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25">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x14ac:dyDescent="0.2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25">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x14ac:dyDescent="0.2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25">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x14ac:dyDescent="0.2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25">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x14ac:dyDescent="0.2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25">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x14ac:dyDescent="0.2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25">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x14ac:dyDescent="0.2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25">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x14ac:dyDescent="0.2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25">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x14ac:dyDescent="0.2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25">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x14ac:dyDescent="0.2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25">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x14ac:dyDescent="0.2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25">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x14ac:dyDescent="0.2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25">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x14ac:dyDescent="0.2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25">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x14ac:dyDescent="0.2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25">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x14ac:dyDescent="0.2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25">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x14ac:dyDescent="0.2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25">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x14ac:dyDescent="0.2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25">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x14ac:dyDescent="0.2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25">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x14ac:dyDescent="0.2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25">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x14ac:dyDescent="0.2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25">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x14ac:dyDescent="0.2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25">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x14ac:dyDescent="0.2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25">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x14ac:dyDescent="0.2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25">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x14ac:dyDescent="0.2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25">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x14ac:dyDescent="0.2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25">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x14ac:dyDescent="0.2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25">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x14ac:dyDescent="0.2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25">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x14ac:dyDescent="0.2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25">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x14ac:dyDescent="0.2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25">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x14ac:dyDescent="0.2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25">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x14ac:dyDescent="0.2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25">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x14ac:dyDescent="0.2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25">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x14ac:dyDescent="0.2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25">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x14ac:dyDescent="0.2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25">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x14ac:dyDescent="0.2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25">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x14ac:dyDescent="0.2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25">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x14ac:dyDescent="0.2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25">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x14ac:dyDescent="0.2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25">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x14ac:dyDescent="0.2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25">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x14ac:dyDescent="0.2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25">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x14ac:dyDescent="0.2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25">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x14ac:dyDescent="0.2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25">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x14ac:dyDescent="0.2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25">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x14ac:dyDescent="0.2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25">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x14ac:dyDescent="0.2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25">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x14ac:dyDescent="0.2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25">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x14ac:dyDescent="0.2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25">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x14ac:dyDescent="0.2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25">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x14ac:dyDescent="0.2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25">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x14ac:dyDescent="0.2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25">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x14ac:dyDescent="0.2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25">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x14ac:dyDescent="0.2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25">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x14ac:dyDescent="0.2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25">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x14ac:dyDescent="0.2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25">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x14ac:dyDescent="0.2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25">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x14ac:dyDescent="0.2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25">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x14ac:dyDescent="0.2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25">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x14ac:dyDescent="0.2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25">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x14ac:dyDescent="0.2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25">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x14ac:dyDescent="0.2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25">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x14ac:dyDescent="0.2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25">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x14ac:dyDescent="0.2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25">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x14ac:dyDescent="0.2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25">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x14ac:dyDescent="0.2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25">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x14ac:dyDescent="0.2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25">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x14ac:dyDescent="0.2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25">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x14ac:dyDescent="0.2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25">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x14ac:dyDescent="0.2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25">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x14ac:dyDescent="0.2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25">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x14ac:dyDescent="0.2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25">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x14ac:dyDescent="0.2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25">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x14ac:dyDescent="0.2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25">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x14ac:dyDescent="0.2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25">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x14ac:dyDescent="0.2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25">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x14ac:dyDescent="0.2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25">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x14ac:dyDescent="0.2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25">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x14ac:dyDescent="0.2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25">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x14ac:dyDescent="0.2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25">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x14ac:dyDescent="0.2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25">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x14ac:dyDescent="0.2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25">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x14ac:dyDescent="0.2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25">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x14ac:dyDescent="0.2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25">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x14ac:dyDescent="0.2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25">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x14ac:dyDescent="0.2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25">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x14ac:dyDescent="0.2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25">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x14ac:dyDescent="0.2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25">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x14ac:dyDescent="0.2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25">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x14ac:dyDescent="0.2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25">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x14ac:dyDescent="0.2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25">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x14ac:dyDescent="0.2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25">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x14ac:dyDescent="0.2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25">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x14ac:dyDescent="0.2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25">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x14ac:dyDescent="0.2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25">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x14ac:dyDescent="0.2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25">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x14ac:dyDescent="0.2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25">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x14ac:dyDescent="0.2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25">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x14ac:dyDescent="0.2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25">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x14ac:dyDescent="0.2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25">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x14ac:dyDescent="0.2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25">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x14ac:dyDescent="0.2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25">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x14ac:dyDescent="0.2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25">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x14ac:dyDescent="0.2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25">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x14ac:dyDescent="0.2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25">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x14ac:dyDescent="0.2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25">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x14ac:dyDescent="0.2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25">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x14ac:dyDescent="0.2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25">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x14ac:dyDescent="0.2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25">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x14ac:dyDescent="0.2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25">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x14ac:dyDescent="0.2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25">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x14ac:dyDescent="0.2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25">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x14ac:dyDescent="0.2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25">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x14ac:dyDescent="0.2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25">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x14ac:dyDescent="0.2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25">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x14ac:dyDescent="0.2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25">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x14ac:dyDescent="0.2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25">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x14ac:dyDescent="0.2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25">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x14ac:dyDescent="0.2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25">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x14ac:dyDescent="0.2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25">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x14ac:dyDescent="0.2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25">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x14ac:dyDescent="0.2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25">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x14ac:dyDescent="0.2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25">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x14ac:dyDescent="0.2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25">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x14ac:dyDescent="0.2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25">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x14ac:dyDescent="0.2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25">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x14ac:dyDescent="0.2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25">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x14ac:dyDescent="0.2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25">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x14ac:dyDescent="0.2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25">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x14ac:dyDescent="0.2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25">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x14ac:dyDescent="0.2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25">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x14ac:dyDescent="0.2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25">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x14ac:dyDescent="0.2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25">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x14ac:dyDescent="0.2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25">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x14ac:dyDescent="0.2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25">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x14ac:dyDescent="0.2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25">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x14ac:dyDescent="0.2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25">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x14ac:dyDescent="0.2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25">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x14ac:dyDescent="0.2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25">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x14ac:dyDescent="0.2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25">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x14ac:dyDescent="0.2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25">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x14ac:dyDescent="0.2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25">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x14ac:dyDescent="0.2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25">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x14ac:dyDescent="0.2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25">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x14ac:dyDescent="0.2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25">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x14ac:dyDescent="0.2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25">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x14ac:dyDescent="0.2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25">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x14ac:dyDescent="0.2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25">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x14ac:dyDescent="0.2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25">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x14ac:dyDescent="0.2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25">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x14ac:dyDescent="0.2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25">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x14ac:dyDescent="0.2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25">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x14ac:dyDescent="0.2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25">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x14ac:dyDescent="0.2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25">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x14ac:dyDescent="0.2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25">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x14ac:dyDescent="0.2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25">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x14ac:dyDescent="0.2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25">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x14ac:dyDescent="0.2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25">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x14ac:dyDescent="0.2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25">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x14ac:dyDescent="0.2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25">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x14ac:dyDescent="0.2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25">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x14ac:dyDescent="0.2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25">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x14ac:dyDescent="0.2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25">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x14ac:dyDescent="0.2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25">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x14ac:dyDescent="0.2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25">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x14ac:dyDescent="0.2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25">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x14ac:dyDescent="0.2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25">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x14ac:dyDescent="0.2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25">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x14ac:dyDescent="0.2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25">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x14ac:dyDescent="0.2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25">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x14ac:dyDescent="0.2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25">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x14ac:dyDescent="0.2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25">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x14ac:dyDescent="0.2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25">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x14ac:dyDescent="0.2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25">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x14ac:dyDescent="0.2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25">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x14ac:dyDescent="0.2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25">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x14ac:dyDescent="0.2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25">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x14ac:dyDescent="0.2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25">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x14ac:dyDescent="0.2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25">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x14ac:dyDescent="0.2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25">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x14ac:dyDescent="0.2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25">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x14ac:dyDescent="0.2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25">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x14ac:dyDescent="0.2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25">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x14ac:dyDescent="0.2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25">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x14ac:dyDescent="0.2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25">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x14ac:dyDescent="0.2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25">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x14ac:dyDescent="0.2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25">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x14ac:dyDescent="0.2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25">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x14ac:dyDescent="0.2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25">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x14ac:dyDescent="0.2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25">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x14ac:dyDescent="0.2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25">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x14ac:dyDescent="0.2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25">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x14ac:dyDescent="0.2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25">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x14ac:dyDescent="0.2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25">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x14ac:dyDescent="0.2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25">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x14ac:dyDescent="0.2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25">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x14ac:dyDescent="0.2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25">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x14ac:dyDescent="0.2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25">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x14ac:dyDescent="0.2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25">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x14ac:dyDescent="0.2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25">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x14ac:dyDescent="0.2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25">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x14ac:dyDescent="0.2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25">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x14ac:dyDescent="0.2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25">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x14ac:dyDescent="0.2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25">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x14ac:dyDescent="0.2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25">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x14ac:dyDescent="0.2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25">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x14ac:dyDescent="0.2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25">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x14ac:dyDescent="0.2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25">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x14ac:dyDescent="0.2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25">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x14ac:dyDescent="0.2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25">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x14ac:dyDescent="0.2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25">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x14ac:dyDescent="0.2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25">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x14ac:dyDescent="0.2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25">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x14ac:dyDescent="0.2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25">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x14ac:dyDescent="0.2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25">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x14ac:dyDescent="0.2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25">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x14ac:dyDescent="0.2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25">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x14ac:dyDescent="0.2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25">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x14ac:dyDescent="0.2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25">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x14ac:dyDescent="0.2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25">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x14ac:dyDescent="0.2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25">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x14ac:dyDescent="0.2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25">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x14ac:dyDescent="0.2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25">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x14ac:dyDescent="0.2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25">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x14ac:dyDescent="0.2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25">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x14ac:dyDescent="0.2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25">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x14ac:dyDescent="0.2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25">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x14ac:dyDescent="0.2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25">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x14ac:dyDescent="0.2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25">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x14ac:dyDescent="0.2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25">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x14ac:dyDescent="0.2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25">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x14ac:dyDescent="0.2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25">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x14ac:dyDescent="0.2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25">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x14ac:dyDescent="0.2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25">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x14ac:dyDescent="0.2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25">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x14ac:dyDescent="0.2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25">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x14ac:dyDescent="0.2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25">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x14ac:dyDescent="0.2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25">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x14ac:dyDescent="0.2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25">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x14ac:dyDescent="0.2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25">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x14ac:dyDescent="0.2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25">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x14ac:dyDescent="0.2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25">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x14ac:dyDescent="0.2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25">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x14ac:dyDescent="0.2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25">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x14ac:dyDescent="0.2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25">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x14ac:dyDescent="0.2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25">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x14ac:dyDescent="0.2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25">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x14ac:dyDescent="0.2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25">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x14ac:dyDescent="0.2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25">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x14ac:dyDescent="0.2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25">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x14ac:dyDescent="0.2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25">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x14ac:dyDescent="0.2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25">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x14ac:dyDescent="0.2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25">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x14ac:dyDescent="0.2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25">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x14ac:dyDescent="0.2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25">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x14ac:dyDescent="0.2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25">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x14ac:dyDescent="0.2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25">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x14ac:dyDescent="0.2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25">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x14ac:dyDescent="0.2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25">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x14ac:dyDescent="0.2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25">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x14ac:dyDescent="0.2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25">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x14ac:dyDescent="0.2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25">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x14ac:dyDescent="0.2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25">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x14ac:dyDescent="0.2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25">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x14ac:dyDescent="0.2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25">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x14ac:dyDescent="0.2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25">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x14ac:dyDescent="0.2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25">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x14ac:dyDescent="0.2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25">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x14ac:dyDescent="0.2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25">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x14ac:dyDescent="0.2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25">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x14ac:dyDescent="0.2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25">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x14ac:dyDescent="0.2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25">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x14ac:dyDescent="0.2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25">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x14ac:dyDescent="0.2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25">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x14ac:dyDescent="0.2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25">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x14ac:dyDescent="0.2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25">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x14ac:dyDescent="0.2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25">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x14ac:dyDescent="0.2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25">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x14ac:dyDescent="0.2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25">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x14ac:dyDescent="0.2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25">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x14ac:dyDescent="0.2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25">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x14ac:dyDescent="0.2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25">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x14ac:dyDescent="0.2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25">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x14ac:dyDescent="0.2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25">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x14ac:dyDescent="0.2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25">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x14ac:dyDescent="0.2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25">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x14ac:dyDescent="0.2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25">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x14ac:dyDescent="0.2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25">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x14ac:dyDescent="0.2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25">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x14ac:dyDescent="0.2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25">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x14ac:dyDescent="0.2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25">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x14ac:dyDescent="0.2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25">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x14ac:dyDescent="0.2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25">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x14ac:dyDescent="0.2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25">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x14ac:dyDescent="0.2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25">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x14ac:dyDescent="0.2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25">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x14ac:dyDescent="0.2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25">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x14ac:dyDescent="0.2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25">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x14ac:dyDescent="0.2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25">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x14ac:dyDescent="0.2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25">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x14ac:dyDescent="0.2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25">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x14ac:dyDescent="0.2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25">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x14ac:dyDescent="0.2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25">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x14ac:dyDescent="0.2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25">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x14ac:dyDescent="0.2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25">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x14ac:dyDescent="0.2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25">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x14ac:dyDescent="0.2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25">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x14ac:dyDescent="0.2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25">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x14ac:dyDescent="0.2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25">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x14ac:dyDescent="0.2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25">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x14ac:dyDescent="0.2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25">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x14ac:dyDescent="0.2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25">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x14ac:dyDescent="0.2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25">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x14ac:dyDescent="0.2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25">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x14ac:dyDescent="0.2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25">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x14ac:dyDescent="0.2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25">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x14ac:dyDescent="0.2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25">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x14ac:dyDescent="0.2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25">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x14ac:dyDescent="0.2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25">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x14ac:dyDescent="0.2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25">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x14ac:dyDescent="0.2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25">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x14ac:dyDescent="0.2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25">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x14ac:dyDescent="0.2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25">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x14ac:dyDescent="0.2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25">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x14ac:dyDescent="0.2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25">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x14ac:dyDescent="0.2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25">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x14ac:dyDescent="0.2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25">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x14ac:dyDescent="0.2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25">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x14ac:dyDescent="0.2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25">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x14ac:dyDescent="0.2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25">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x14ac:dyDescent="0.2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25">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x14ac:dyDescent="0.2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25">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x14ac:dyDescent="0.2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25">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x14ac:dyDescent="0.2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25">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x14ac:dyDescent="0.2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25">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x14ac:dyDescent="0.2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25">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x14ac:dyDescent="0.2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25">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x14ac:dyDescent="0.2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25">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x14ac:dyDescent="0.2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25">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x14ac:dyDescent="0.2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25">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x14ac:dyDescent="0.2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25">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x14ac:dyDescent="0.2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25">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x14ac:dyDescent="0.2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25">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x14ac:dyDescent="0.2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25">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x14ac:dyDescent="0.2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25">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x14ac:dyDescent="0.2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25">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x14ac:dyDescent="0.2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25">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x14ac:dyDescent="0.2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25">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x14ac:dyDescent="0.2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25">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x14ac:dyDescent="0.2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25">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x14ac:dyDescent="0.2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25">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x14ac:dyDescent="0.2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25">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x14ac:dyDescent="0.2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25">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x14ac:dyDescent="0.2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25">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x14ac:dyDescent="0.2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25">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x14ac:dyDescent="0.2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25">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x14ac:dyDescent="0.2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25">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x14ac:dyDescent="0.2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25">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x14ac:dyDescent="0.2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25">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x14ac:dyDescent="0.2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25">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x14ac:dyDescent="0.2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25">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x14ac:dyDescent="0.2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25">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x14ac:dyDescent="0.2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25">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x14ac:dyDescent="0.2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25">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x14ac:dyDescent="0.2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25">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x14ac:dyDescent="0.2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25">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x14ac:dyDescent="0.2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25">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x14ac:dyDescent="0.2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25">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x14ac:dyDescent="0.2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25">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x14ac:dyDescent="0.2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25">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x14ac:dyDescent="0.2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25">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x14ac:dyDescent="0.2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25">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x14ac:dyDescent="0.2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25">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x14ac:dyDescent="0.2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25">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x14ac:dyDescent="0.2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25">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x14ac:dyDescent="0.2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25">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x14ac:dyDescent="0.2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25">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x14ac:dyDescent="0.2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25">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x14ac:dyDescent="0.2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25">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x14ac:dyDescent="0.2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25">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x14ac:dyDescent="0.2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25">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x14ac:dyDescent="0.2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25">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x14ac:dyDescent="0.2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25">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x14ac:dyDescent="0.2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25">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x14ac:dyDescent="0.2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25">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x14ac:dyDescent="0.2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25">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x14ac:dyDescent="0.2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25">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x14ac:dyDescent="0.2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25">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x14ac:dyDescent="0.2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25">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x14ac:dyDescent="0.2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25">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x14ac:dyDescent="0.2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25">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x14ac:dyDescent="0.2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25">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x14ac:dyDescent="0.2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25">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x14ac:dyDescent="0.2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25">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x14ac:dyDescent="0.2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25">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x14ac:dyDescent="0.2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25">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x14ac:dyDescent="0.2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25">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x14ac:dyDescent="0.2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25">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x14ac:dyDescent="0.2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25">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x14ac:dyDescent="0.2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25">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x14ac:dyDescent="0.2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25">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x14ac:dyDescent="0.2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25">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x14ac:dyDescent="0.2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25">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x14ac:dyDescent="0.2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25">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x14ac:dyDescent="0.2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25">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x14ac:dyDescent="0.2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25">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x14ac:dyDescent="0.2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25">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x14ac:dyDescent="0.2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25">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x14ac:dyDescent="0.2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25">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x14ac:dyDescent="0.2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25">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x14ac:dyDescent="0.2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25">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x14ac:dyDescent="0.2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25">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x14ac:dyDescent="0.2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25">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x14ac:dyDescent="0.2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25">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x14ac:dyDescent="0.2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25">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x14ac:dyDescent="0.2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25">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x14ac:dyDescent="0.2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25">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x14ac:dyDescent="0.2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25">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x14ac:dyDescent="0.2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25">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x14ac:dyDescent="0.2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25">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x14ac:dyDescent="0.2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25">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x14ac:dyDescent="0.2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25">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x14ac:dyDescent="0.2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25">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x14ac:dyDescent="0.2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25">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x14ac:dyDescent="0.2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25">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x14ac:dyDescent="0.2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25">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x14ac:dyDescent="0.2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25">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x14ac:dyDescent="0.2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25">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x14ac:dyDescent="0.2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25">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x14ac:dyDescent="0.2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25">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x14ac:dyDescent="0.2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25">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x14ac:dyDescent="0.2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25">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x14ac:dyDescent="0.2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25">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x14ac:dyDescent="0.2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25">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x14ac:dyDescent="0.2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25">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x14ac:dyDescent="0.2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25">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x14ac:dyDescent="0.2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25">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x14ac:dyDescent="0.2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25">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x14ac:dyDescent="0.2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25">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x14ac:dyDescent="0.2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25">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x14ac:dyDescent="0.2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25">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x14ac:dyDescent="0.2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25">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x14ac:dyDescent="0.2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25">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x14ac:dyDescent="0.2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25">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x14ac:dyDescent="0.2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25">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x14ac:dyDescent="0.2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25">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x14ac:dyDescent="0.2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25">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x14ac:dyDescent="0.2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25">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x14ac:dyDescent="0.2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25">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x14ac:dyDescent="0.2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25">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x14ac:dyDescent="0.2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25">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x14ac:dyDescent="0.2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25">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x14ac:dyDescent="0.2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25">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x14ac:dyDescent="0.2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25">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x14ac:dyDescent="0.2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25">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x14ac:dyDescent="0.2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25">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x14ac:dyDescent="0.2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25">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x14ac:dyDescent="0.2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25">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x14ac:dyDescent="0.2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25">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x14ac:dyDescent="0.2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25">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x14ac:dyDescent="0.2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25">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x14ac:dyDescent="0.2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25">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x14ac:dyDescent="0.2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25">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x14ac:dyDescent="0.2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25">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x14ac:dyDescent="0.2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25">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x14ac:dyDescent="0.2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25">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x14ac:dyDescent="0.2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25">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x14ac:dyDescent="0.2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25">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x14ac:dyDescent="0.2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25">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x14ac:dyDescent="0.2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25">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x14ac:dyDescent="0.2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25">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x14ac:dyDescent="0.2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25">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x14ac:dyDescent="0.2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25">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x14ac:dyDescent="0.2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25">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x14ac:dyDescent="0.2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25">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x14ac:dyDescent="0.2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25">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x14ac:dyDescent="0.2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25">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x14ac:dyDescent="0.2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25">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x14ac:dyDescent="0.2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25">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x14ac:dyDescent="0.2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25">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x14ac:dyDescent="0.2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25">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x14ac:dyDescent="0.2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25">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x14ac:dyDescent="0.2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25">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x14ac:dyDescent="0.2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25">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x14ac:dyDescent="0.2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25">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x14ac:dyDescent="0.2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25">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x14ac:dyDescent="0.2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25">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x14ac:dyDescent="0.2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25">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x14ac:dyDescent="0.2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25">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x14ac:dyDescent="0.2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25">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x14ac:dyDescent="0.2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25">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x14ac:dyDescent="0.2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25">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x14ac:dyDescent="0.2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25">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x14ac:dyDescent="0.2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25">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x14ac:dyDescent="0.2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25">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x14ac:dyDescent="0.2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25">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x14ac:dyDescent="0.2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25">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x14ac:dyDescent="0.2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25">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x14ac:dyDescent="0.2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25">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x14ac:dyDescent="0.2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25">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x14ac:dyDescent="0.2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25">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x14ac:dyDescent="0.2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25">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x14ac:dyDescent="0.2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25">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x14ac:dyDescent="0.2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25">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x14ac:dyDescent="0.2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25">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x14ac:dyDescent="0.2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25">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x14ac:dyDescent="0.2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25">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x14ac:dyDescent="0.2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25">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x14ac:dyDescent="0.2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25">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x14ac:dyDescent="0.2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25">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x14ac:dyDescent="0.2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25">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x14ac:dyDescent="0.2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25">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x14ac:dyDescent="0.2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25">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x14ac:dyDescent="0.2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25">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x14ac:dyDescent="0.2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25">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x14ac:dyDescent="0.2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25">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x14ac:dyDescent="0.2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25">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x14ac:dyDescent="0.2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25">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x14ac:dyDescent="0.2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25">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x14ac:dyDescent="0.2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25">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x14ac:dyDescent="0.2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25">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x14ac:dyDescent="0.2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25">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x14ac:dyDescent="0.2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25">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x14ac:dyDescent="0.2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25">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x14ac:dyDescent="0.2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25">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x14ac:dyDescent="0.2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25">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x14ac:dyDescent="0.2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25">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x14ac:dyDescent="0.2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25">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x14ac:dyDescent="0.2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25">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x14ac:dyDescent="0.2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25">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x14ac:dyDescent="0.2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25">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x14ac:dyDescent="0.2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25">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x14ac:dyDescent="0.2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25">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x14ac:dyDescent="0.2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25">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x14ac:dyDescent="0.2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25">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x14ac:dyDescent="0.2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25">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x14ac:dyDescent="0.2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25">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x14ac:dyDescent="0.2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25">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x14ac:dyDescent="0.2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25">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x14ac:dyDescent="0.2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25">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x14ac:dyDescent="0.2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25">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x14ac:dyDescent="0.2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25">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x14ac:dyDescent="0.2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25">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x14ac:dyDescent="0.2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25">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x14ac:dyDescent="0.2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25">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x14ac:dyDescent="0.2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25">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x14ac:dyDescent="0.2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25">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x14ac:dyDescent="0.2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25">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x14ac:dyDescent="0.2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25">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x14ac:dyDescent="0.2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25">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x14ac:dyDescent="0.2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25">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x14ac:dyDescent="0.2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25">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x14ac:dyDescent="0.2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25">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x14ac:dyDescent="0.2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25">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x14ac:dyDescent="0.2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25">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x14ac:dyDescent="0.2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25">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x14ac:dyDescent="0.2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25">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x14ac:dyDescent="0.2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25">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x14ac:dyDescent="0.2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25">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x14ac:dyDescent="0.2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25">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x14ac:dyDescent="0.2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25">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x14ac:dyDescent="0.2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25">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x14ac:dyDescent="0.2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25">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x14ac:dyDescent="0.2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25">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x14ac:dyDescent="0.2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25">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x14ac:dyDescent="0.2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25">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x14ac:dyDescent="0.2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25">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x14ac:dyDescent="0.2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25">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x14ac:dyDescent="0.2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25">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x14ac:dyDescent="0.2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25">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x14ac:dyDescent="0.2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25">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x14ac:dyDescent="0.2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25">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x14ac:dyDescent="0.2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25">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x14ac:dyDescent="0.2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25">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x14ac:dyDescent="0.2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25">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x14ac:dyDescent="0.2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25">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x14ac:dyDescent="0.2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25">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x14ac:dyDescent="0.2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25">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x14ac:dyDescent="0.2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25">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x14ac:dyDescent="0.2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25">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x14ac:dyDescent="0.2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25">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x14ac:dyDescent="0.2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25">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x14ac:dyDescent="0.2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25">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x14ac:dyDescent="0.2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25">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x14ac:dyDescent="0.2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25">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x14ac:dyDescent="0.2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25">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x14ac:dyDescent="0.2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25">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x14ac:dyDescent="0.2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25">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x14ac:dyDescent="0.2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25">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x14ac:dyDescent="0.2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25">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x14ac:dyDescent="0.2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25">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x14ac:dyDescent="0.2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25">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x14ac:dyDescent="0.2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25">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x14ac:dyDescent="0.2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25">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x14ac:dyDescent="0.2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25">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x14ac:dyDescent="0.2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25">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x14ac:dyDescent="0.2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25">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x14ac:dyDescent="0.2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25">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x14ac:dyDescent="0.2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25">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x14ac:dyDescent="0.2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25">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x14ac:dyDescent="0.2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25">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x14ac:dyDescent="0.2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25">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x14ac:dyDescent="0.2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25">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x14ac:dyDescent="0.2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25">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x14ac:dyDescent="0.2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25">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x14ac:dyDescent="0.2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25">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x14ac:dyDescent="0.2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25">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x14ac:dyDescent="0.2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25">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x14ac:dyDescent="0.2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25">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x14ac:dyDescent="0.2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25">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x14ac:dyDescent="0.2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25">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x14ac:dyDescent="0.2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25">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x14ac:dyDescent="0.2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25">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x14ac:dyDescent="0.2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25">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x14ac:dyDescent="0.2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25">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x14ac:dyDescent="0.2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25">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x14ac:dyDescent="0.2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25">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x14ac:dyDescent="0.2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25">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x14ac:dyDescent="0.2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25">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x14ac:dyDescent="0.2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25">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x14ac:dyDescent="0.2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25">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x14ac:dyDescent="0.2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25">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x14ac:dyDescent="0.2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25">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x14ac:dyDescent="0.2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25">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x14ac:dyDescent="0.2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25">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x14ac:dyDescent="0.2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25">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x14ac:dyDescent="0.2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25">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x14ac:dyDescent="0.2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25">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x14ac:dyDescent="0.2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25">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x14ac:dyDescent="0.2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25">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x14ac:dyDescent="0.2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25">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x14ac:dyDescent="0.2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25">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x14ac:dyDescent="0.2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25">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x14ac:dyDescent="0.2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25">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x14ac:dyDescent="0.2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25">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x14ac:dyDescent="0.2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25">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x14ac:dyDescent="0.2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25">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x14ac:dyDescent="0.2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25">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x14ac:dyDescent="0.2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25">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x14ac:dyDescent="0.2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25">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x14ac:dyDescent="0.2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25">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x14ac:dyDescent="0.2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25">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x14ac:dyDescent="0.2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25">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x14ac:dyDescent="0.2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25">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x14ac:dyDescent="0.2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25">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x14ac:dyDescent="0.2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25">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x14ac:dyDescent="0.2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25">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x14ac:dyDescent="0.2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25">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x14ac:dyDescent="0.2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25">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x14ac:dyDescent="0.2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25">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x14ac:dyDescent="0.2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25">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x14ac:dyDescent="0.2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25">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x14ac:dyDescent="0.2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25">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x14ac:dyDescent="0.2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25">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x14ac:dyDescent="0.2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25">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x14ac:dyDescent="0.2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25">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x14ac:dyDescent="0.2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25">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x14ac:dyDescent="0.2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25">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x14ac:dyDescent="0.2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25">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x14ac:dyDescent="0.2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25">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x14ac:dyDescent="0.2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25">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x14ac:dyDescent="0.2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25">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x14ac:dyDescent="0.2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25">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x14ac:dyDescent="0.2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25">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x14ac:dyDescent="0.2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25">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x14ac:dyDescent="0.2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25">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x14ac:dyDescent="0.2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25">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x14ac:dyDescent="0.2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25">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x14ac:dyDescent="0.2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25">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x14ac:dyDescent="0.2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25">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x14ac:dyDescent="0.2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25">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x14ac:dyDescent="0.2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25">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x14ac:dyDescent="0.2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25">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x14ac:dyDescent="0.2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25">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x14ac:dyDescent="0.2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25">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x14ac:dyDescent="0.2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25">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x14ac:dyDescent="0.2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25">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x14ac:dyDescent="0.2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25">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x14ac:dyDescent="0.2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25">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x14ac:dyDescent="0.2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25">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x14ac:dyDescent="0.2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25">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x14ac:dyDescent="0.2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25">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x14ac:dyDescent="0.2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25">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x14ac:dyDescent="0.2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25">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x14ac:dyDescent="0.2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25">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x14ac:dyDescent="0.2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25">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x14ac:dyDescent="0.2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25">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x14ac:dyDescent="0.2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25">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x14ac:dyDescent="0.2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25">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x14ac:dyDescent="0.2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25">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x14ac:dyDescent="0.2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25">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x14ac:dyDescent="0.2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25">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x14ac:dyDescent="0.2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25">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x14ac:dyDescent="0.2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25">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x14ac:dyDescent="0.2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25">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x14ac:dyDescent="0.2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25">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x14ac:dyDescent="0.2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25">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x14ac:dyDescent="0.2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25">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x14ac:dyDescent="0.2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25">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x14ac:dyDescent="0.2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25">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x14ac:dyDescent="0.2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25">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x14ac:dyDescent="0.2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25">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x14ac:dyDescent="0.2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25">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x14ac:dyDescent="0.2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25">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x14ac:dyDescent="0.2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25">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x14ac:dyDescent="0.2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25">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x14ac:dyDescent="0.2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25">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x14ac:dyDescent="0.2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25">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x14ac:dyDescent="0.2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25">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x14ac:dyDescent="0.2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25">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x14ac:dyDescent="0.2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25">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x14ac:dyDescent="0.2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25">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x14ac:dyDescent="0.2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25">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x14ac:dyDescent="0.2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25">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x14ac:dyDescent="0.2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25">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x14ac:dyDescent="0.2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25">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x14ac:dyDescent="0.2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25">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x14ac:dyDescent="0.2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25">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x14ac:dyDescent="0.2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25">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x14ac:dyDescent="0.2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25">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x14ac:dyDescent="0.2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25">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x14ac:dyDescent="0.2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25">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x14ac:dyDescent="0.2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25">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x14ac:dyDescent="0.2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25">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x14ac:dyDescent="0.2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25">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x14ac:dyDescent="0.2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25">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x14ac:dyDescent="0.2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25">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x14ac:dyDescent="0.2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25">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x14ac:dyDescent="0.2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25">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x14ac:dyDescent="0.2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25">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x14ac:dyDescent="0.2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25">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x14ac:dyDescent="0.2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25">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x14ac:dyDescent="0.2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25">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x14ac:dyDescent="0.2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25">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x14ac:dyDescent="0.2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25">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x14ac:dyDescent="0.2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25">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x14ac:dyDescent="0.2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25">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x14ac:dyDescent="0.2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25">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x14ac:dyDescent="0.2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25">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x14ac:dyDescent="0.2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25">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x14ac:dyDescent="0.2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25">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x14ac:dyDescent="0.2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25">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x14ac:dyDescent="0.2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25">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x14ac:dyDescent="0.2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25">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x14ac:dyDescent="0.2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25">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x14ac:dyDescent="0.2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25">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x14ac:dyDescent="0.2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25">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x14ac:dyDescent="0.2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25">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x14ac:dyDescent="0.2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25">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x14ac:dyDescent="0.2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25">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x14ac:dyDescent="0.2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25">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x14ac:dyDescent="0.2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25">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x14ac:dyDescent="0.2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25">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x14ac:dyDescent="0.2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25">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x14ac:dyDescent="0.2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25">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x14ac:dyDescent="0.2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25">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x14ac:dyDescent="0.2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25">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x14ac:dyDescent="0.2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25">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x14ac:dyDescent="0.2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25">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x14ac:dyDescent="0.2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25">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x14ac:dyDescent="0.2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25">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x14ac:dyDescent="0.2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25">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x14ac:dyDescent="0.2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25">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x14ac:dyDescent="0.2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25">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x14ac:dyDescent="0.2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25">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x14ac:dyDescent="0.2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25">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x14ac:dyDescent="0.2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25">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x14ac:dyDescent="0.2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25">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x14ac:dyDescent="0.2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25">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x14ac:dyDescent="0.2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25">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x14ac:dyDescent="0.2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25">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x14ac:dyDescent="0.2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25">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x14ac:dyDescent="0.2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25">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x14ac:dyDescent="0.2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25">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x14ac:dyDescent="0.2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25">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x14ac:dyDescent="0.2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25">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x14ac:dyDescent="0.2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25">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x14ac:dyDescent="0.2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25">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x14ac:dyDescent="0.2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25">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x14ac:dyDescent="0.2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25">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x14ac:dyDescent="0.2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25">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x14ac:dyDescent="0.2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25">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x14ac:dyDescent="0.2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25">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x14ac:dyDescent="0.2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25">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x14ac:dyDescent="0.2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25">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x14ac:dyDescent="0.2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25">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x14ac:dyDescent="0.2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25">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x14ac:dyDescent="0.2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25">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x14ac:dyDescent="0.2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25">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x14ac:dyDescent="0.2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25">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x14ac:dyDescent="0.2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25">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x14ac:dyDescent="0.2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25">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x14ac:dyDescent="0.2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25">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x14ac:dyDescent="0.2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25">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x14ac:dyDescent="0.2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25">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x14ac:dyDescent="0.2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25">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x14ac:dyDescent="0.2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25">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x14ac:dyDescent="0.2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25">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x14ac:dyDescent="0.2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25">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x14ac:dyDescent="0.2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25">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x14ac:dyDescent="0.2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25">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x14ac:dyDescent="0.2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25">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x14ac:dyDescent="0.2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25">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x14ac:dyDescent="0.2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25">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x14ac:dyDescent="0.2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25">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x14ac:dyDescent="0.2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25">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x14ac:dyDescent="0.2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25">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x14ac:dyDescent="0.2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25">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x14ac:dyDescent="0.2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25">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x14ac:dyDescent="0.2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25">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x14ac:dyDescent="0.2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25">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x14ac:dyDescent="0.2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25">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x14ac:dyDescent="0.2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25">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x14ac:dyDescent="0.2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25">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x14ac:dyDescent="0.2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25">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x14ac:dyDescent="0.2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25">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x14ac:dyDescent="0.2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25">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x14ac:dyDescent="0.2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25">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x14ac:dyDescent="0.2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25">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x14ac:dyDescent="0.2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25">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x14ac:dyDescent="0.2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25">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x14ac:dyDescent="0.2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25">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x14ac:dyDescent="0.2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25">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x14ac:dyDescent="0.2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25">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x14ac:dyDescent="0.2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25">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x14ac:dyDescent="0.2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25">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x14ac:dyDescent="0.2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25">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x14ac:dyDescent="0.2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25">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x14ac:dyDescent="0.2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25">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x14ac:dyDescent="0.2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25">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x14ac:dyDescent="0.2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25">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x14ac:dyDescent="0.2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25">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x14ac:dyDescent="0.2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25">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x14ac:dyDescent="0.2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25">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x14ac:dyDescent="0.2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25">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x14ac:dyDescent="0.2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25">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x14ac:dyDescent="0.2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25">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x14ac:dyDescent="0.2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25">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x14ac:dyDescent="0.2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25">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x14ac:dyDescent="0.2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25">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x14ac:dyDescent="0.2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25">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x14ac:dyDescent="0.2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25">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x14ac:dyDescent="0.2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25">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x14ac:dyDescent="0.2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25">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x14ac:dyDescent="0.2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25">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x14ac:dyDescent="0.2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25">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x14ac:dyDescent="0.2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25">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x14ac:dyDescent="0.2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25">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x14ac:dyDescent="0.2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25">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x14ac:dyDescent="0.2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25">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x14ac:dyDescent="0.2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25">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x14ac:dyDescent="0.2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25">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x14ac:dyDescent="0.2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25">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x14ac:dyDescent="0.2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25">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x14ac:dyDescent="0.2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25">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x14ac:dyDescent="0.2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25">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x14ac:dyDescent="0.2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25">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x14ac:dyDescent="0.2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25">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x14ac:dyDescent="0.2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25">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x14ac:dyDescent="0.2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25">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x14ac:dyDescent="0.2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25">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x14ac:dyDescent="0.2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25">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x14ac:dyDescent="0.2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25">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x14ac:dyDescent="0.2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25">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x14ac:dyDescent="0.2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25">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x14ac:dyDescent="0.2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25">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x14ac:dyDescent="0.2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25">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x14ac:dyDescent="0.2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25">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x14ac:dyDescent="0.2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25">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x14ac:dyDescent="0.2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25">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x14ac:dyDescent="0.2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25">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x14ac:dyDescent="0.2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25">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x14ac:dyDescent="0.2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25">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x14ac:dyDescent="0.2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25">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x14ac:dyDescent="0.2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25">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x14ac:dyDescent="0.2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25">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x14ac:dyDescent="0.2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25">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x14ac:dyDescent="0.2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25">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x14ac:dyDescent="0.2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25">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x14ac:dyDescent="0.2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25">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x14ac:dyDescent="0.2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25">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x14ac:dyDescent="0.2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25">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x14ac:dyDescent="0.2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25">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x14ac:dyDescent="0.2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25">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x14ac:dyDescent="0.2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25">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x14ac:dyDescent="0.2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25">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x14ac:dyDescent="0.2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25">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x14ac:dyDescent="0.2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25">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x14ac:dyDescent="0.2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25">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x14ac:dyDescent="0.2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25">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x14ac:dyDescent="0.2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25">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x14ac:dyDescent="0.2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25">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x14ac:dyDescent="0.2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25">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x14ac:dyDescent="0.2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25">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x14ac:dyDescent="0.2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25">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x14ac:dyDescent="0.2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25">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x14ac:dyDescent="0.2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25">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x14ac:dyDescent="0.2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25">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x14ac:dyDescent="0.2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25">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x14ac:dyDescent="0.2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25">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x14ac:dyDescent="0.2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25">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x14ac:dyDescent="0.2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25">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x14ac:dyDescent="0.2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25">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x14ac:dyDescent="0.2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25">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x14ac:dyDescent="0.2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25">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x14ac:dyDescent="0.2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25">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x14ac:dyDescent="0.2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25">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x14ac:dyDescent="0.2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25">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x14ac:dyDescent="0.2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25">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x14ac:dyDescent="0.2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25">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x14ac:dyDescent="0.2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25">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x14ac:dyDescent="0.2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25">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x14ac:dyDescent="0.2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25">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x14ac:dyDescent="0.2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25">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x14ac:dyDescent="0.2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25">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x14ac:dyDescent="0.2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25">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x14ac:dyDescent="0.2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25">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x14ac:dyDescent="0.2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25">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x14ac:dyDescent="0.2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25">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x14ac:dyDescent="0.2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25">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x14ac:dyDescent="0.2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25">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x14ac:dyDescent="0.2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25">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x14ac:dyDescent="0.2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25">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x14ac:dyDescent="0.2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25">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x14ac:dyDescent="0.2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25">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x14ac:dyDescent="0.2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25">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x14ac:dyDescent="0.2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25">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x14ac:dyDescent="0.2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25">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x14ac:dyDescent="0.2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25">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x14ac:dyDescent="0.2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25">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x14ac:dyDescent="0.2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25">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x14ac:dyDescent="0.2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25">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x14ac:dyDescent="0.2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25">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x14ac:dyDescent="0.2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25">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x14ac:dyDescent="0.2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25">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x14ac:dyDescent="0.2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25">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x14ac:dyDescent="0.2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25">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x14ac:dyDescent="0.2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25">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x14ac:dyDescent="0.2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25">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x14ac:dyDescent="0.2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25">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x14ac:dyDescent="0.2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25">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x14ac:dyDescent="0.2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25">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x14ac:dyDescent="0.2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25">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x14ac:dyDescent="0.2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25">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x14ac:dyDescent="0.2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25">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x14ac:dyDescent="0.2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25">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x14ac:dyDescent="0.2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25">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x14ac:dyDescent="0.2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25">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x14ac:dyDescent="0.2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25">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x14ac:dyDescent="0.2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25">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x14ac:dyDescent="0.2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25">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x14ac:dyDescent="0.2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25">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x14ac:dyDescent="0.2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25">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x14ac:dyDescent="0.2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25">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x14ac:dyDescent="0.2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25">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x14ac:dyDescent="0.2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25">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x14ac:dyDescent="0.2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25">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x14ac:dyDescent="0.2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25">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x14ac:dyDescent="0.2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25">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x14ac:dyDescent="0.2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25">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x14ac:dyDescent="0.2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25">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x14ac:dyDescent="0.2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25">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x14ac:dyDescent="0.2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25">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x14ac:dyDescent="0.2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25">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x14ac:dyDescent="0.2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25">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x14ac:dyDescent="0.2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25">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x14ac:dyDescent="0.2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25">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x14ac:dyDescent="0.2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25">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x14ac:dyDescent="0.2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25">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x14ac:dyDescent="0.2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25">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x14ac:dyDescent="0.2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25">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x14ac:dyDescent="0.2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25">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x14ac:dyDescent="0.2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25">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x14ac:dyDescent="0.2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25">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x14ac:dyDescent="0.2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25">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x14ac:dyDescent="0.2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25">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x14ac:dyDescent="0.2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25">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x14ac:dyDescent="0.2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25">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x14ac:dyDescent="0.2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25">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x14ac:dyDescent="0.2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25">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x14ac:dyDescent="0.2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25">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x14ac:dyDescent="0.2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25">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x14ac:dyDescent="0.2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25">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x14ac:dyDescent="0.2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25">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x14ac:dyDescent="0.2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25">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x14ac:dyDescent="0.2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25">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x14ac:dyDescent="0.2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25">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x14ac:dyDescent="0.2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25">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x14ac:dyDescent="0.2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25">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x14ac:dyDescent="0.2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25">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x14ac:dyDescent="0.2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25">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x14ac:dyDescent="0.2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25">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x14ac:dyDescent="0.2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25">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x14ac:dyDescent="0.2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25">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x14ac:dyDescent="0.2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25">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x14ac:dyDescent="0.2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25">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x14ac:dyDescent="0.2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25">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x14ac:dyDescent="0.2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25">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x14ac:dyDescent="0.2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25">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x14ac:dyDescent="0.2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25">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x14ac:dyDescent="0.2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25">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x14ac:dyDescent="0.2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25">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x14ac:dyDescent="0.2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25">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x14ac:dyDescent="0.2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25">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x14ac:dyDescent="0.2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25">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x14ac:dyDescent="0.2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25">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x14ac:dyDescent="0.2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25">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x14ac:dyDescent="0.2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25">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x14ac:dyDescent="0.2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25">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x14ac:dyDescent="0.2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25">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x14ac:dyDescent="0.2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25">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x14ac:dyDescent="0.2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25">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x14ac:dyDescent="0.2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25">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x14ac:dyDescent="0.2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25">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x14ac:dyDescent="0.2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25">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x14ac:dyDescent="0.2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25">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x14ac:dyDescent="0.2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25">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x14ac:dyDescent="0.2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25">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x14ac:dyDescent="0.2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25">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x14ac:dyDescent="0.2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25">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x14ac:dyDescent="0.2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25">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x14ac:dyDescent="0.2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25">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x14ac:dyDescent="0.2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25">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x14ac:dyDescent="0.2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25">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x14ac:dyDescent="0.2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25">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x14ac:dyDescent="0.2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25">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x14ac:dyDescent="0.2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25">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x14ac:dyDescent="0.2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25">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x14ac:dyDescent="0.2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25">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x14ac:dyDescent="0.2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25">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x14ac:dyDescent="0.2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25">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x14ac:dyDescent="0.2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25">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x14ac:dyDescent="0.2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25">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x14ac:dyDescent="0.2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25">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x14ac:dyDescent="0.2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25">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x14ac:dyDescent="0.2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25">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x14ac:dyDescent="0.2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25">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x14ac:dyDescent="0.2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25">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x14ac:dyDescent="0.2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25">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x14ac:dyDescent="0.2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25">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x14ac:dyDescent="0.2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25">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x14ac:dyDescent="0.2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25">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x14ac:dyDescent="0.2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25">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x14ac:dyDescent="0.2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25">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x14ac:dyDescent="0.2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25">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x14ac:dyDescent="0.2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25">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x14ac:dyDescent="0.2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25">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x14ac:dyDescent="0.2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25">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x14ac:dyDescent="0.2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25">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x14ac:dyDescent="0.2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25">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x14ac:dyDescent="0.2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25">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x14ac:dyDescent="0.2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25">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x14ac:dyDescent="0.2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25">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x14ac:dyDescent="0.2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25">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x14ac:dyDescent="0.2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25">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x14ac:dyDescent="0.2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25">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x14ac:dyDescent="0.2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25">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x14ac:dyDescent="0.2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25">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x14ac:dyDescent="0.2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25">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x14ac:dyDescent="0.2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25">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x14ac:dyDescent="0.2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25">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x14ac:dyDescent="0.2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25">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x14ac:dyDescent="0.2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25">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x14ac:dyDescent="0.2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25">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x14ac:dyDescent="0.2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25">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x14ac:dyDescent="0.2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25">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x14ac:dyDescent="0.2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25">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x14ac:dyDescent="0.2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25">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x14ac:dyDescent="0.2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25">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x14ac:dyDescent="0.2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25">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x14ac:dyDescent="0.2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25">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x14ac:dyDescent="0.2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25">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x14ac:dyDescent="0.2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25">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x14ac:dyDescent="0.2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25">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x14ac:dyDescent="0.2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25">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x14ac:dyDescent="0.2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25">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x14ac:dyDescent="0.2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25">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x14ac:dyDescent="0.2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25">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x14ac:dyDescent="0.2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25">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x14ac:dyDescent="0.2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25">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x14ac:dyDescent="0.2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25">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x14ac:dyDescent="0.2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25">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x14ac:dyDescent="0.2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25">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x14ac:dyDescent="0.2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25">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x14ac:dyDescent="0.2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25">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x14ac:dyDescent="0.2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25">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x14ac:dyDescent="0.2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25">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x14ac:dyDescent="0.2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25">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x14ac:dyDescent="0.2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25">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x14ac:dyDescent="0.2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25">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x14ac:dyDescent="0.2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25">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x14ac:dyDescent="0.2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25">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x14ac:dyDescent="0.2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25">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x14ac:dyDescent="0.2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25">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x14ac:dyDescent="0.2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25">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x14ac:dyDescent="0.2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25">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x14ac:dyDescent="0.2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25">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x14ac:dyDescent="0.2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25">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x14ac:dyDescent="0.2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25">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x14ac:dyDescent="0.2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25">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x14ac:dyDescent="0.2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25">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x14ac:dyDescent="0.2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25">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x14ac:dyDescent="0.2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25">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x14ac:dyDescent="0.2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25">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x14ac:dyDescent="0.2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25">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x14ac:dyDescent="0.2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25">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x14ac:dyDescent="0.2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25">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x14ac:dyDescent="0.2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25">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x14ac:dyDescent="0.2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25">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x14ac:dyDescent="0.2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25">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x14ac:dyDescent="0.2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25">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x14ac:dyDescent="0.2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25">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x14ac:dyDescent="0.2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25">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x14ac:dyDescent="0.2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25">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x14ac:dyDescent="0.2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25">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x14ac:dyDescent="0.2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25">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x14ac:dyDescent="0.2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25">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x14ac:dyDescent="0.2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25">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x14ac:dyDescent="0.2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25">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x14ac:dyDescent="0.2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25">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x14ac:dyDescent="0.2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25">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x14ac:dyDescent="0.2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25">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x14ac:dyDescent="0.2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25">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x14ac:dyDescent="0.2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25">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x14ac:dyDescent="0.2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25">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x14ac:dyDescent="0.2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25">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x14ac:dyDescent="0.2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25">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x14ac:dyDescent="0.2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25">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x14ac:dyDescent="0.2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25">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x14ac:dyDescent="0.2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25">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x14ac:dyDescent="0.2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25">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x14ac:dyDescent="0.2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25">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x14ac:dyDescent="0.2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25">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x14ac:dyDescent="0.2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25">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x14ac:dyDescent="0.2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25">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x14ac:dyDescent="0.2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25">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x14ac:dyDescent="0.2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25">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x14ac:dyDescent="0.2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25">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x14ac:dyDescent="0.2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25">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x14ac:dyDescent="0.2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25">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x14ac:dyDescent="0.2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25">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x14ac:dyDescent="0.2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25">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x14ac:dyDescent="0.2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25">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x14ac:dyDescent="0.2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25">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x14ac:dyDescent="0.2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25">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x14ac:dyDescent="0.2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25">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x14ac:dyDescent="0.2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25">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x14ac:dyDescent="0.2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25">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x14ac:dyDescent="0.2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25">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x14ac:dyDescent="0.2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25">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x14ac:dyDescent="0.2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25">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x14ac:dyDescent="0.2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25">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x14ac:dyDescent="0.2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25">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x14ac:dyDescent="0.2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25">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x14ac:dyDescent="0.2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25">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x14ac:dyDescent="0.2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25">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x14ac:dyDescent="0.2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25">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x14ac:dyDescent="0.2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25">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x14ac:dyDescent="0.2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25">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x14ac:dyDescent="0.2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25">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x14ac:dyDescent="0.2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25">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x14ac:dyDescent="0.2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25">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x14ac:dyDescent="0.2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25">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x14ac:dyDescent="0.2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25">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x14ac:dyDescent="0.2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25">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x14ac:dyDescent="0.2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25">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x14ac:dyDescent="0.2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25">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x14ac:dyDescent="0.2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25">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x14ac:dyDescent="0.2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25">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x14ac:dyDescent="0.2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25">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x14ac:dyDescent="0.2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25">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x14ac:dyDescent="0.2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25">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x14ac:dyDescent="0.2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25">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x14ac:dyDescent="0.2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25">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x14ac:dyDescent="0.2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25">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x14ac:dyDescent="0.2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25">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x14ac:dyDescent="0.2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25">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x14ac:dyDescent="0.2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25">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x14ac:dyDescent="0.2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25">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x14ac:dyDescent="0.2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25">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x14ac:dyDescent="0.2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25">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x14ac:dyDescent="0.2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25">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x14ac:dyDescent="0.2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25">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x14ac:dyDescent="0.2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25">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x14ac:dyDescent="0.2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25">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x14ac:dyDescent="0.2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25">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x14ac:dyDescent="0.2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25">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x14ac:dyDescent="0.2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25">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x14ac:dyDescent="0.2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25">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x14ac:dyDescent="0.2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25">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x14ac:dyDescent="0.2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25">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x14ac:dyDescent="0.2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25">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x14ac:dyDescent="0.2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25">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x14ac:dyDescent="0.2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25">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x14ac:dyDescent="0.2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25">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x14ac:dyDescent="0.2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25">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x14ac:dyDescent="0.2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25">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x14ac:dyDescent="0.2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25">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x14ac:dyDescent="0.2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25">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x14ac:dyDescent="0.2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25">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x14ac:dyDescent="0.2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25">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x14ac:dyDescent="0.2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25">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x14ac:dyDescent="0.2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25">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x14ac:dyDescent="0.2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25">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x14ac:dyDescent="0.2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25">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x14ac:dyDescent="0.2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25">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x14ac:dyDescent="0.2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25">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x14ac:dyDescent="0.2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25">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x14ac:dyDescent="0.2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25">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x14ac:dyDescent="0.2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25">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x14ac:dyDescent="0.2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25">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x14ac:dyDescent="0.2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25">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x14ac:dyDescent="0.2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25">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x14ac:dyDescent="0.2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25">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x14ac:dyDescent="0.2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25">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x14ac:dyDescent="0.2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25">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x14ac:dyDescent="0.2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25">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x14ac:dyDescent="0.2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25">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x14ac:dyDescent="0.2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25">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x14ac:dyDescent="0.2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25">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x14ac:dyDescent="0.2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25">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x14ac:dyDescent="0.2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25">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x14ac:dyDescent="0.2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25">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x14ac:dyDescent="0.2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25">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x14ac:dyDescent="0.2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25">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x14ac:dyDescent="0.2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25">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x14ac:dyDescent="0.2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25">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x14ac:dyDescent="0.2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25">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x14ac:dyDescent="0.2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25">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x14ac:dyDescent="0.2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25">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x14ac:dyDescent="0.2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25">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x14ac:dyDescent="0.2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25">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x14ac:dyDescent="0.2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25">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x14ac:dyDescent="0.2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25">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x14ac:dyDescent="0.2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25">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x14ac:dyDescent="0.2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25">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x14ac:dyDescent="0.2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25">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x14ac:dyDescent="0.2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25">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x14ac:dyDescent="0.2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25">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x14ac:dyDescent="0.2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25">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x14ac:dyDescent="0.2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25">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x14ac:dyDescent="0.2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25">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x14ac:dyDescent="0.2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25">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x14ac:dyDescent="0.2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25">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x14ac:dyDescent="0.2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25">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x14ac:dyDescent="0.2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25">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x14ac:dyDescent="0.2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25">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x14ac:dyDescent="0.2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25">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x14ac:dyDescent="0.2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25">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x14ac:dyDescent="0.2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25">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x14ac:dyDescent="0.2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25">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x14ac:dyDescent="0.2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25">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x14ac:dyDescent="0.2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25">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x14ac:dyDescent="0.2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25">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x14ac:dyDescent="0.2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25">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x14ac:dyDescent="0.2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25">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x14ac:dyDescent="0.2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25">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x14ac:dyDescent="0.2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25">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x14ac:dyDescent="0.2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25">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x14ac:dyDescent="0.2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25">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x14ac:dyDescent="0.2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25">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x14ac:dyDescent="0.2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25">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x14ac:dyDescent="0.2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25">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x14ac:dyDescent="0.2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25">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x14ac:dyDescent="0.2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25">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x14ac:dyDescent="0.2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25">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x14ac:dyDescent="0.2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25">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x14ac:dyDescent="0.2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25">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x14ac:dyDescent="0.2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25">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x14ac:dyDescent="0.2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25">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x14ac:dyDescent="0.2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25">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x14ac:dyDescent="0.2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25">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x14ac:dyDescent="0.2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25">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x14ac:dyDescent="0.2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25">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x14ac:dyDescent="0.2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25">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x14ac:dyDescent="0.2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25">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x14ac:dyDescent="0.2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25">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x14ac:dyDescent="0.2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25">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x14ac:dyDescent="0.2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25">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x14ac:dyDescent="0.2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25">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x14ac:dyDescent="0.2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25">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x14ac:dyDescent="0.2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25">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x14ac:dyDescent="0.2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25">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x14ac:dyDescent="0.2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25">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x14ac:dyDescent="0.2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25">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x14ac:dyDescent="0.2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25">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x14ac:dyDescent="0.2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25">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x14ac:dyDescent="0.2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25">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x14ac:dyDescent="0.2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25">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x14ac:dyDescent="0.2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25">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7F8E-AABF-44EA-A56B-BE7ECD9B919D}">
  <dimension ref="A1:T102"/>
  <sheetViews>
    <sheetView topLeftCell="J1" workbookViewId="0"/>
  </sheetViews>
  <sheetFormatPr defaultRowHeight="15" x14ac:dyDescent="0.25"/>
  <cols>
    <col min="1" max="1" width="14" bestFit="1" customWidth="1"/>
    <col min="2" max="2" width="15.7109375" bestFit="1" customWidth="1"/>
    <col min="3" max="3" width="12" bestFit="1" customWidth="1"/>
    <col min="4" max="4" width="12.7109375" bestFit="1" customWidth="1"/>
    <col min="5" max="5" width="13.42578125" bestFit="1" customWidth="1"/>
    <col min="15" max="15" width="16.42578125" bestFit="1" customWidth="1"/>
    <col min="16" max="16" width="16.140625" bestFit="1" customWidth="1"/>
    <col min="17" max="17" width="19.7109375" bestFit="1" customWidth="1"/>
    <col min="18" max="18" width="16.7109375" bestFit="1" customWidth="1"/>
    <col min="19" max="19" width="13.42578125" bestFit="1" customWidth="1"/>
    <col min="20" max="20" width="255.7109375" bestFit="1" customWidth="1"/>
    <col min="21" max="22" width="16.7109375" bestFit="1" customWidth="1"/>
  </cols>
  <sheetData>
    <row r="1" spans="1:20" x14ac:dyDescent="0.25">
      <c r="M1" s="14"/>
    </row>
    <row r="2" spans="1:20" x14ac:dyDescent="0.25">
      <c r="G2">
        <f>GETPIVOTDATA("[Measures].[Profit generated]",$A$3)</f>
        <v>286397.02170000126</v>
      </c>
      <c r="M2" s="14"/>
      <c r="O2" t="s">
        <v>10955</v>
      </c>
      <c r="P2" t="s">
        <v>10956</v>
      </c>
      <c r="Q2" t="s">
        <v>10957</v>
      </c>
      <c r="R2" t="s">
        <v>10958</v>
      </c>
      <c r="T2" t="s">
        <v>10960</v>
      </c>
    </row>
    <row r="3" spans="1:20" x14ac:dyDescent="0.25">
      <c r="A3" t="s">
        <v>10936</v>
      </c>
      <c r="B3" t="s">
        <v>10937</v>
      </c>
      <c r="C3" t="s">
        <v>10938</v>
      </c>
      <c r="D3" t="s">
        <v>10939</v>
      </c>
      <c r="E3" t="s">
        <v>10940</v>
      </c>
      <c r="M3" s="14"/>
      <c r="O3" s="16" t="s">
        <v>10972</v>
      </c>
      <c r="P3" s="16" t="s">
        <v>10973</v>
      </c>
      <c r="Q3" s="16" t="s">
        <v>10974</v>
      </c>
      <c r="R3" s="16" t="s">
        <v>10975</v>
      </c>
      <c r="T3" s="16" t="s">
        <v>10976</v>
      </c>
    </row>
    <row r="4" spans="1:20" x14ac:dyDescent="0.25">
      <c r="A4" s="8">
        <v>2297200.8602999551</v>
      </c>
      <c r="B4" s="8">
        <v>286397.02170000126</v>
      </c>
      <c r="C4" s="9">
        <v>5009</v>
      </c>
      <c r="D4" s="10">
        <v>0.15620272163298934</v>
      </c>
      <c r="E4" s="9">
        <v>37873</v>
      </c>
      <c r="M4" s="14"/>
    </row>
    <row r="5" spans="1:20" ht="15.75" x14ac:dyDescent="0.25">
      <c r="M5" s="14"/>
      <c r="O5" s="17" t="str">
        <f>GETPIVOTDATA("[Measures].[Revenue YOY kpi]",$O$2)</f>
        <v>vs 2011 ▼ 2.8%</v>
      </c>
      <c r="P5" s="17" t="str">
        <f>GETPIVOTDATA("[Measures].[Quantity YOY kpi]",$O$2)</f>
        <v>vs 2011 ▲ 5.2%</v>
      </c>
      <c r="Q5" s="17" t="str">
        <f>GETPIVOTDATA("[Measures].[Total Orders YOY Kpi]",$O$2)</f>
        <v>vs 2011 ▲ 7.1%</v>
      </c>
      <c r="R5" s="17" t="str">
        <f>GETPIVOTDATA("[Measures].[Discount YOY Kpi]",$O$2)</f>
        <v>vs 2011 ▼ 1.7%</v>
      </c>
    </row>
    <row r="6" spans="1:20" x14ac:dyDescent="0.25">
      <c r="M6" s="14"/>
    </row>
    <row r="7" spans="1:20" x14ac:dyDescent="0.25">
      <c r="B7" t="s">
        <v>10941</v>
      </c>
      <c r="M7" s="14"/>
    </row>
    <row r="8" spans="1:20" x14ac:dyDescent="0.25">
      <c r="A8" s="12" t="s">
        <v>10944</v>
      </c>
      <c r="E8" s="12" t="s">
        <v>10946</v>
      </c>
      <c r="H8" s="12" t="s">
        <v>10948</v>
      </c>
      <c r="K8" s="12" t="s">
        <v>18</v>
      </c>
      <c r="M8" s="14"/>
      <c r="Q8" t="s">
        <v>10959</v>
      </c>
    </row>
    <row r="9" spans="1:20" x14ac:dyDescent="0.25">
      <c r="A9" s="11" t="s">
        <v>10942</v>
      </c>
      <c r="B9" t="s">
        <v>10936</v>
      </c>
      <c r="E9" s="11" t="s">
        <v>10942</v>
      </c>
      <c r="F9" t="s">
        <v>10938</v>
      </c>
      <c r="H9" s="11" t="s">
        <v>10942</v>
      </c>
      <c r="I9" t="s">
        <v>10947</v>
      </c>
      <c r="K9" s="11" t="s">
        <v>10942</v>
      </c>
      <c r="L9" t="s">
        <v>10939</v>
      </c>
      <c r="M9" s="14"/>
    </row>
    <row r="10" spans="1:20" x14ac:dyDescent="0.25">
      <c r="A10" s="13" t="s">
        <v>10965</v>
      </c>
      <c r="B10" s="8">
        <v>95365.937600000019</v>
      </c>
      <c r="E10" s="13" t="s">
        <v>10965</v>
      </c>
      <c r="F10">
        <v>182</v>
      </c>
      <c r="H10" s="13" t="s">
        <v>10965</v>
      </c>
      <c r="I10">
        <v>1500</v>
      </c>
      <c r="K10" s="13" t="s">
        <v>10965</v>
      </c>
      <c r="L10">
        <v>0.15031007751938</v>
      </c>
      <c r="M10" s="14"/>
    </row>
    <row r="11" spans="1:20" x14ac:dyDescent="0.25">
      <c r="A11" s="13" t="s">
        <v>10964</v>
      </c>
      <c r="B11" s="8">
        <v>60172.649400000024</v>
      </c>
      <c r="E11" s="13" t="s">
        <v>10964</v>
      </c>
      <c r="F11">
        <v>163</v>
      </c>
      <c r="H11" s="13" t="s">
        <v>10964</v>
      </c>
      <c r="I11">
        <v>1068</v>
      </c>
      <c r="K11" s="13" t="s">
        <v>10964</v>
      </c>
      <c r="L11">
        <v>0.14691029900332239</v>
      </c>
      <c r="M11" s="14"/>
    </row>
    <row r="12" spans="1:20" x14ac:dyDescent="0.25">
      <c r="A12" s="13" t="s">
        <v>10968</v>
      </c>
      <c r="B12" s="8">
        <v>199252.98399999991</v>
      </c>
      <c r="E12" s="13" t="s">
        <v>10968</v>
      </c>
      <c r="F12">
        <v>344</v>
      </c>
      <c r="H12" s="13" t="s">
        <v>10968</v>
      </c>
      <c r="I12">
        <v>2491</v>
      </c>
      <c r="K12" s="13" t="s">
        <v>10968</v>
      </c>
      <c r="L12">
        <v>0.15452941176470647</v>
      </c>
      <c r="M12" s="14"/>
    </row>
    <row r="13" spans="1:20" x14ac:dyDescent="0.25">
      <c r="A13" s="13" t="s">
        <v>10961</v>
      </c>
      <c r="B13" s="8">
        <v>141851.5674</v>
      </c>
      <c r="E13" s="13" t="s">
        <v>10961</v>
      </c>
      <c r="F13">
        <v>338</v>
      </c>
      <c r="H13" s="13" t="s">
        <v>10961</v>
      </c>
      <c r="I13">
        <v>2441</v>
      </c>
      <c r="K13" s="13" t="s">
        <v>10961</v>
      </c>
      <c r="L13">
        <v>0.16046757164404296</v>
      </c>
      <c r="M13" s="14"/>
    </row>
    <row r="14" spans="1:20" x14ac:dyDescent="0.25">
      <c r="A14" s="13" t="s">
        <v>10943</v>
      </c>
      <c r="B14" s="8">
        <v>156122.28669999994</v>
      </c>
      <c r="E14" s="13" t="s">
        <v>10943</v>
      </c>
      <c r="F14">
        <v>382</v>
      </c>
      <c r="H14" s="13" t="s">
        <v>10943</v>
      </c>
      <c r="I14">
        <v>2850</v>
      </c>
      <c r="K14" s="13" t="s">
        <v>10943</v>
      </c>
      <c r="L14">
        <v>0.16705333333333397</v>
      </c>
      <c r="M14" s="14"/>
    </row>
    <row r="15" spans="1:20" x14ac:dyDescent="0.25">
      <c r="A15" s="13" t="s">
        <v>10967</v>
      </c>
      <c r="B15" s="8">
        <v>147082.61130000011</v>
      </c>
      <c r="E15" s="13" t="s">
        <v>10967</v>
      </c>
      <c r="F15">
        <v>356</v>
      </c>
      <c r="H15" s="13" t="s">
        <v>10967</v>
      </c>
      <c r="I15">
        <v>2644</v>
      </c>
      <c r="K15" s="13" t="s">
        <v>10967</v>
      </c>
      <c r="L15">
        <v>0.16359661495063532</v>
      </c>
      <c r="M15" s="14"/>
    </row>
    <row r="16" spans="1:20" x14ac:dyDescent="0.25">
      <c r="A16" s="13" t="s">
        <v>10966</v>
      </c>
      <c r="B16" s="8">
        <v>149580.83800000031</v>
      </c>
      <c r="E16" s="13" t="s">
        <v>10966</v>
      </c>
      <c r="F16">
        <v>339</v>
      </c>
      <c r="H16" s="13" t="s">
        <v>10966</v>
      </c>
      <c r="I16">
        <v>2705</v>
      </c>
      <c r="K16" s="13" t="s">
        <v>10966</v>
      </c>
      <c r="L16">
        <v>0.15967514124293852</v>
      </c>
      <c r="M16" s="14"/>
    </row>
    <row r="17" spans="1:13" x14ac:dyDescent="0.25">
      <c r="A17" s="13" t="s">
        <v>10962</v>
      </c>
      <c r="B17" s="8">
        <v>159589.45099999988</v>
      </c>
      <c r="E17" s="13" t="s">
        <v>10962</v>
      </c>
      <c r="F17">
        <v>341</v>
      </c>
      <c r="H17" s="13" t="s">
        <v>10962</v>
      </c>
      <c r="I17">
        <v>2796</v>
      </c>
      <c r="K17" s="13" t="s">
        <v>10962</v>
      </c>
      <c r="L17">
        <v>0.15294366197183168</v>
      </c>
      <c r="M17" s="14"/>
    </row>
    <row r="18" spans="1:13" x14ac:dyDescent="0.25">
      <c r="A18" s="13" t="s">
        <v>10971</v>
      </c>
      <c r="B18" s="8">
        <v>309770.09970000025</v>
      </c>
      <c r="E18" s="13" t="s">
        <v>10971</v>
      </c>
      <c r="F18">
        <v>690</v>
      </c>
      <c r="H18" s="13" t="s">
        <v>10971</v>
      </c>
      <c r="I18">
        <v>5073</v>
      </c>
      <c r="K18" s="13" t="s">
        <v>10971</v>
      </c>
      <c r="L18">
        <v>0.14838383838383737</v>
      </c>
      <c r="M18" s="14"/>
    </row>
    <row r="19" spans="1:13" x14ac:dyDescent="0.25">
      <c r="A19" s="13" t="s">
        <v>10970</v>
      </c>
      <c r="B19" s="8">
        <v>197115.20170000009</v>
      </c>
      <c r="E19" s="13" t="s">
        <v>10970</v>
      </c>
      <c r="F19">
        <v>417</v>
      </c>
      <c r="H19" s="13" t="s">
        <v>10970</v>
      </c>
      <c r="I19">
        <v>3095</v>
      </c>
      <c r="K19" s="13" t="s">
        <v>10970</v>
      </c>
      <c r="L19">
        <v>0.16385556915544724</v>
      </c>
      <c r="M19" s="14"/>
    </row>
    <row r="20" spans="1:13" x14ac:dyDescent="0.25">
      <c r="A20" s="13" t="s">
        <v>10969</v>
      </c>
      <c r="B20" s="8">
        <v>349120.07400000008</v>
      </c>
      <c r="E20" s="13" t="s">
        <v>10969</v>
      </c>
      <c r="F20">
        <v>747</v>
      </c>
      <c r="H20" s="13" t="s">
        <v>10969</v>
      </c>
      <c r="I20">
        <v>5741</v>
      </c>
      <c r="K20" s="13" t="s">
        <v>10969</v>
      </c>
      <c r="L20">
        <v>0.15866621067031317</v>
      </c>
      <c r="M20" s="14"/>
    </row>
    <row r="21" spans="1:13" x14ac:dyDescent="0.25">
      <c r="A21" s="13" t="s">
        <v>10963</v>
      </c>
      <c r="B21" s="8">
        <v>332177.15950000001</v>
      </c>
      <c r="E21" s="13" t="s">
        <v>10963</v>
      </c>
      <c r="F21">
        <v>710</v>
      </c>
      <c r="H21" s="13" t="s">
        <v>10963</v>
      </c>
      <c r="I21">
        <v>5469</v>
      </c>
      <c r="K21" s="13" t="s">
        <v>10963</v>
      </c>
      <c r="L21">
        <v>0.14976073187895739</v>
      </c>
      <c r="M21" s="14"/>
    </row>
    <row r="22" spans="1:13" x14ac:dyDescent="0.25">
      <c r="M22" s="14"/>
    </row>
    <row r="23" spans="1:13" x14ac:dyDescent="0.25">
      <c r="A23" s="15"/>
      <c r="B23" s="15"/>
      <c r="C23" s="15"/>
      <c r="D23" s="15"/>
      <c r="E23" s="15"/>
      <c r="F23" s="15"/>
      <c r="G23" s="15"/>
      <c r="H23" s="15"/>
      <c r="I23" s="15"/>
      <c r="J23" s="15"/>
      <c r="K23" s="15"/>
      <c r="L23" s="15"/>
      <c r="M23" s="15"/>
    </row>
    <row r="24" spans="1:13" x14ac:dyDescent="0.25">
      <c r="A24" s="15"/>
      <c r="B24" s="15"/>
      <c r="C24" s="15"/>
      <c r="D24" s="15"/>
      <c r="E24" s="15"/>
      <c r="F24" s="15"/>
      <c r="G24" s="15"/>
      <c r="H24" s="15"/>
      <c r="I24" s="15"/>
      <c r="J24" s="15"/>
      <c r="K24" s="15"/>
      <c r="L24" s="15"/>
      <c r="M24" s="15"/>
    </row>
    <row r="25" spans="1:13" x14ac:dyDescent="0.25">
      <c r="C25" s="12" t="s">
        <v>10949</v>
      </c>
    </row>
    <row r="26" spans="1:13" x14ac:dyDescent="0.25">
      <c r="A26" s="12" t="s">
        <v>10950</v>
      </c>
    </row>
    <row r="28" spans="1:13" x14ac:dyDescent="0.25">
      <c r="A28" s="12" t="s">
        <v>10944</v>
      </c>
    </row>
    <row r="29" spans="1:13" x14ac:dyDescent="0.25">
      <c r="A29" s="11" t="s">
        <v>10942</v>
      </c>
      <c r="B29" t="s">
        <v>10936</v>
      </c>
      <c r="C29" t="s">
        <v>10945</v>
      </c>
    </row>
    <row r="30" spans="1:13" x14ac:dyDescent="0.25">
      <c r="A30" s="13" t="s">
        <v>10965</v>
      </c>
      <c r="B30" s="8">
        <v>95365.937600000019</v>
      </c>
    </row>
    <row r="31" spans="1:13" x14ac:dyDescent="0.25">
      <c r="A31" s="13" t="s">
        <v>10964</v>
      </c>
      <c r="B31" s="8">
        <v>60172.649400000024</v>
      </c>
    </row>
    <row r="32" spans="1:13" x14ac:dyDescent="0.25">
      <c r="A32" s="13" t="s">
        <v>10968</v>
      </c>
      <c r="B32" s="8">
        <v>199252.98399999991</v>
      </c>
    </row>
    <row r="33" spans="1:5" x14ac:dyDescent="0.25">
      <c r="A33" s="13" t="s">
        <v>10961</v>
      </c>
      <c r="B33" s="8">
        <v>141851.5674</v>
      </c>
    </row>
    <row r="34" spans="1:5" x14ac:dyDescent="0.25">
      <c r="A34" s="13" t="s">
        <v>10943</v>
      </c>
      <c r="B34" s="8">
        <v>156122.28669999994</v>
      </c>
    </row>
    <row r="35" spans="1:5" x14ac:dyDescent="0.25">
      <c r="A35" s="13" t="s">
        <v>10967</v>
      </c>
      <c r="B35" s="8">
        <v>147082.61130000011</v>
      </c>
    </row>
    <row r="36" spans="1:5" x14ac:dyDescent="0.25">
      <c r="A36" s="13" t="s">
        <v>10966</v>
      </c>
      <c r="B36" s="8">
        <v>149580.83800000031</v>
      </c>
    </row>
    <row r="37" spans="1:5" x14ac:dyDescent="0.25">
      <c r="A37" s="13" t="s">
        <v>10962</v>
      </c>
      <c r="B37" s="8">
        <v>159589.45099999988</v>
      </c>
    </row>
    <row r="38" spans="1:5" x14ac:dyDescent="0.25">
      <c r="A38" s="13" t="s">
        <v>10971</v>
      </c>
      <c r="B38" s="8">
        <v>309770.09970000025</v>
      </c>
    </row>
    <row r="39" spans="1:5" x14ac:dyDescent="0.25">
      <c r="A39" s="13" t="s">
        <v>10970</v>
      </c>
      <c r="B39" s="8">
        <v>197115.20170000009</v>
      </c>
    </row>
    <row r="40" spans="1:5" x14ac:dyDescent="0.25">
      <c r="A40" s="13" t="s">
        <v>10969</v>
      </c>
      <c r="B40" s="8">
        <v>349120.07400000008</v>
      </c>
    </row>
    <row r="41" spans="1:5" x14ac:dyDescent="0.25">
      <c r="A41" s="13" t="s">
        <v>10963</v>
      </c>
      <c r="B41" s="8">
        <v>332177.15950000001</v>
      </c>
    </row>
    <row r="44" spans="1:5" x14ac:dyDescent="0.25">
      <c r="A44" s="12" t="s">
        <v>10951</v>
      </c>
      <c r="D44" s="12" t="s">
        <v>10952</v>
      </c>
    </row>
    <row r="45" spans="1:5" x14ac:dyDescent="0.25">
      <c r="A45" s="11" t="s">
        <v>10942</v>
      </c>
      <c r="B45" t="s">
        <v>10936</v>
      </c>
      <c r="D45" s="11" t="s">
        <v>10942</v>
      </c>
      <c r="E45" t="s">
        <v>10936</v>
      </c>
    </row>
    <row r="46" spans="1:5" x14ac:dyDescent="0.25">
      <c r="A46" s="13" t="s">
        <v>48</v>
      </c>
      <c r="B46" s="8">
        <v>719047.03200000292</v>
      </c>
      <c r="D46" s="13" t="s">
        <v>104</v>
      </c>
      <c r="E46" s="8">
        <v>429653.1485000003</v>
      </c>
    </row>
    <row r="47" spans="1:5" x14ac:dyDescent="0.25">
      <c r="A47" s="13" t="s">
        <v>34</v>
      </c>
      <c r="B47" s="8">
        <v>741999.79529999977</v>
      </c>
      <c r="D47" s="13" t="s">
        <v>43</v>
      </c>
      <c r="E47" s="8">
        <v>706146.36680000008</v>
      </c>
    </row>
    <row r="48" spans="1:5" x14ac:dyDescent="0.25">
      <c r="A48" s="13" t="s">
        <v>73</v>
      </c>
      <c r="B48" s="8">
        <v>836154.03299999656</v>
      </c>
      <c r="D48" s="13" t="s">
        <v>28</v>
      </c>
      <c r="E48" s="8">
        <v>1161401.3449999888</v>
      </c>
    </row>
    <row r="51" spans="1:9" x14ac:dyDescent="0.25">
      <c r="A51" s="12" t="s">
        <v>10953</v>
      </c>
    </row>
    <row r="52" spans="1:9" x14ac:dyDescent="0.25">
      <c r="A52" s="12" t="s">
        <v>10</v>
      </c>
    </row>
    <row r="53" spans="1:9" x14ac:dyDescent="0.25">
      <c r="A53" s="11" t="s">
        <v>10942</v>
      </c>
      <c r="B53" t="s">
        <v>10936</v>
      </c>
    </row>
    <row r="54" spans="1:9" x14ac:dyDescent="0.25">
      <c r="A54" s="13" t="s">
        <v>45</v>
      </c>
      <c r="B54" s="8">
        <v>457687.63150000101</v>
      </c>
      <c r="C54" t="str">
        <f>A54</f>
        <v>California</v>
      </c>
      <c r="D54" s="8">
        <f>B54</f>
        <v>457687.63150000101</v>
      </c>
      <c r="F54" s="11" t="s">
        <v>10936</v>
      </c>
      <c r="G54" s="11" t="s">
        <v>10954</v>
      </c>
    </row>
    <row r="55" spans="1:9" x14ac:dyDescent="0.25">
      <c r="A55" s="13" t="s">
        <v>269</v>
      </c>
      <c r="B55" s="8">
        <v>310876.27099999978</v>
      </c>
      <c r="C55" t="str">
        <f t="shared" ref="C55:C102" si="0">A55</f>
        <v>New York</v>
      </c>
      <c r="D55" s="8">
        <f t="shared" ref="D55:D102" si="1">B55</f>
        <v>310876.27099999978</v>
      </c>
      <c r="F55" s="11" t="s">
        <v>10942</v>
      </c>
      <c r="G55" t="s">
        <v>28</v>
      </c>
      <c r="H55" t="s">
        <v>43</v>
      </c>
      <c r="I55" t="s">
        <v>104</v>
      </c>
    </row>
    <row r="56" spans="1:9" x14ac:dyDescent="0.25">
      <c r="A56" s="13" t="s">
        <v>106</v>
      </c>
      <c r="B56" s="8">
        <v>170188.04580000002</v>
      </c>
      <c r="C56" t="str">
        <f t="shared" si="0"/>
        <v>Texas</v>
      </c>
      <c r="D56" s="8">
        <f t="shared" si="1"/>
        <v>170188.04580000002</v>
      </c>
      <c r="F56" s="13" t="s">
        <v>32</v>
      </c>
      <c r="G56" s="8">
        <v>195580.97100000019</v>
      </c>
      <c r="H56" s="8">
        <v>121885.93250000005</v>
      </c>
      <c r="I56" s="8">
        <v>74255.001500000042</v>
      </c>
    </row>
    <row r="57" spans="1:9" x14ac:dyDescent="0.25">
      <c r="A57" s="13" t="s">
        <v>98</v>
      </c>
      <c r="B57" s="8">
        <v>138641.26999999993</v>
      </c>
      <c r="C57" t="str">
        <f t="shared" si="0"/>
        <v>Washington</v>
      </c>
      <c r="D57" s="8">
        <f t="shared" si="1"/>
        <v>138641.26999999993</v>
      </c>
      <c r="F57" s="13" t="s">
        <v>107</v>
      </c>
      <c r="G57" s="8">
        <v>252031.43400000007</v>
      </c>
      <c r="H57" s="8">
        <v>157995.81280000001</v>
      </c>
      <c r="I57" s="8">
        <v>91212.643999999942</v>
      </c>
    </row>
    <row r="58" spans="1:9" x14ac:dyDescent="0.25">
      <c r="A58" s="13" t="s">
        <v>149</v>
      </c>
      <c r="B58" s="8">
        <v>116511.91400000003</v>
      </c>
      <c r="C58" t="str">
        <f t="shared" si="0"/>
        <v>Pennsylvania</v>
      </c>
      <c r="D58" s="8">
        <f t="shared" si="1"/>
        <v>116511.91400000003</v>
      </c>
      <c r="F58" s="13" t="s">
        <v>150</v>
      </c>
      <c r="G58" s="8">
        <v>350908.16700000066</v>
      </c>
      <c r="H58" s="8">
        <v>200409.34699999995</v>
      </c>
      <c r="I58" s="8">
        <v>127463.72599999998</v>
      </c>
    </row>
    <row r="59" spans="1:9" x14ac:dyDescent="0.25">
      <c r="A59" s="13" t="s">
        <v>56</v>
      </c>
      <c r="B59" s="8">
        <v>89473.707999999999</v>
      </c>
      <c r="C59" t="str">
        <f t="shared" si="0"/>
        <v>Florida</v>
      </c>
      <c r="D59" s="8">
        <f t="shared" si="1"/>
        <v>89473.707999999999</v>
      </c>
      <c r="F59" s="13" t="s">
        <v>46</v>
      </c>
      <c r="G59" s="8">
        <v>362880.77300000028</v>
      </c>
      <c r="H59" s="8">
        <v>225855.27449999977</v>
      </c>
      <c r="I59" s="8">
        <v>136721.77699999991</v>
      </c>
    </row>
    <row r="60" spans="1:9" x14ac:dyDescent="0.25">
      <c r="A60" s="13" t="s">
        <v>213</v>
      </c>
      <c r="B60" s="8">
        <v>80166.10099999985</v>
      </c>
      <c r="C60" t="str">
        <f t="shared" si="0"/>
        <v>Illinois</v>
      </c>
      <c r="D60" s="8">
        <f t="shared" si="1"/>
        <v>80166.10099999985</v>
      </c>
    </row>
    <row r="61" spans="1:9" x14ac:dyDescent="0.25">
      <c r="A61" s="13" t="s">
        <v>500</v>
      </c>
      <c r="B61" s="8">
        <v>78258.135999999926</v>
      </c>
      <c r="C61" t="str">
        <f t="shared" si="0"/>
        <v>Ohio</v>
      </c>
      <c r="D61" s="8">
        <f t="shared" si="1"/>
        <v>78258.135999999926</v>
      </c>
    </row>
    <row r="62" spans="1:9" x14ac:dyDescent="0.25">
      <c r="A62" s="13" t="s">
        <v>240</v>
      </c>
      <c r="B62" s="8">
        <v>76269.614000000016</v>
      </c>
      <c r="C62" t="str">
        <f t="shared" si="0"/>
        <v>Michigan</v>
      </c>
      <c r="D62" s="8">
        <f t="shared" si="1"/>
        <v>76269.614000000016</v>
      </c>
    </row>
    <row r="63" spans="1:9" x14ac:dyDescent="0.25">
      <c r="A63" s="13" t="s">
        <v>321</v>
      </c>
      <c r="B63" s="8">
        <v>70636.719999999987</v>
      </c>
      <c r="C63" t="str">
        <f t="shared" si="0"/>
        <v>Virginia</v>
      </c>
      <c r="D63" s="8">
        <f t="shared" si="1"/>
        <v>70636.719999999987</v>
      </c>
    </row>
    <row r="64" spans="1:9" x14ac:dyDescent="0.25">
      <c r="A64" s="13" t="s">
        <v>90</v>
      </c>
      <c r="B64" s="8">
        <v>55603.163999999968</v>
      </c>
      <c r="C64" t="str">
        <f t="shared" si="0"/>
        <v>North Carolina</v>
      </c>
      <c r="D64" s="8">
        <f t="shared" si="1"/>
        <v>55603.163999999968</v>
      </c>
    </row>
    <row r="65" spans="1:4" x14ac:dyDescent="0.25">
      <c r="A65" s="13" t="s">
        <v>256</v>
      </c>
      <c r="B65" s="8">
        <v>53555.360000000001</v>
      </c>
      <c r="C65" t="str">
        <f t="shared" si="0"/>
        <v>Indiana</v>
      </c>
      <c r="D65" s="8">
        <f t="shared" si="1"/>
        <v>53555.360000000001</v>
      </c>
    </row>
    <row r="66" spans="1:4" x14ac:dyDescent="0.25">
      <c r="A66" s="13" t="s">
        <v>1274</v>
      </c>
      <c r="B66" s="8">
        <v>49095.840000000004</v>
      </c>
      <c r="C66" t="str">
        <f t="shared" si="0"/>
        <v>Georgia</v>
      </c>
      <c r="D66" s="8">
        <f t="shared" si="1"/>
        <v>49095.840000000004</v>
      </c>
    </row>
    <row r="67" spans="1:4" x14ac:dyDescent="0.25">
      <c r="A67" s="13" t="s">
        <v>31</v>
      </c>
      <c r="B67" s="8">
        <v>36591.749999999971</v>
      </c>
      <c r="C67" t="str">
        <f t="shared" si="0"/>
        <v>Kentucky</v>
      </c>
      <c r="D67" s="8">
        <f t="shared" si="1"/>
        <v>36591.749999999971</v>
      </c>
    </row>
    <row r="68" spans="1:4" x14ac:dyDescent="0.25">
      <c r="A68" s="13" t="s">
        <v>790</v>
      </c>
      <c r="B68" s="8">
        <v>35764.312000000013</v>
      </c>
      <c r="C68" t="str">
        <f t="shared" si="0"/>
        <v>New Jersey</v>
      </c>
      <c r="D68" s="8">
        <f t="shared" si="1"/>
        <v>35764.312000000013</v>
      </c>
    </row>
    <row r="69" spans="1:4" x14ac:dyDescent="0.25">
      <c r="A69" s="13" t="s">
        <v>312</v>
      </c>
      <c r="B69" s="8">
        <v>35282.000999999997</v>
      </c>
      <c r="C69" t="str">
        <f t="shared" si="0"/>
        <v>Arizona</v>
      </c>
      <c r="D69" s="8">
        <f t="shared" si="1"/>
        <v>35282.000999999997</v>
      </c>
    </row>
    <row r="70" spans="1:4" x14ac:dyDescent="0.25">
      <c r="A70" s="13" t="s">
        <v>116</v>
      </c>
      <c r="B70" s="8">
        <v>32114.610000000019</v>
      </c>
      <c r="C70" t="str">
        <f t="shared" si="0"/>
        <v>Wisconsin</v>
      </c>
      <c r="D70" s="8">
        <f t="shared" si="1"/>
        <v>32114.610000000019</v>
      </c>
    </row>
    <row r="71" spans="1:4" x14ac:dyDescent="0.25">
      <c r="A71" s="13" t="s">
        <v>459</v>
      </c>
      <c r="B71" s="8">
        <v>32108.117999999995</v>
      </c>
      <c r="C71" t="str">
        <f t="shared" si="0"/>
        <v>Colorado</v>
      </c>
      <c r="D71" s="8">
        <f t="shared" si="1"/>
        <v>32108.117999999995</v>
      </c>
    </row>
    <row r="72" spans="1:4" x14ac:dyDescent="0.25">
      <c r="A72" s="13" t="s">
        <v>337</v>
      </c>
      <c r="B72" s="8">
        <v>30661.872999999981</v>
      </c>
      <c r="C72" t="str">
        <f t="shared" si="0"/>
        <v>Tennessee</v>
      </c>
      <c r="D72" s="8">
        <f t="shared" si="1"/>
        <v>30661.872999999981</v>
      </c>
    </row>
    <row r="73" spans="1:4" x14ac:dyDescent="0.25">
      <c r="A73" s="13" t="s">
        <v>231</v>
      </c>
      <c r="B73" s="8">
        <v>29863.149999999994</v>
      </c>
      <c r="C73" t="str">
        <f t="shared" si="0"/>
        <v>Minnesota</v>
      </c>
      <c r="D73" s="8">
        <f t="shared" si="1"/>
        <v>29863.149999999994</v>
      </c>
    </row>
    <row r="74" spans="1:4" x14ac:dyDescent="0.25">
      <c r="A74" s="13" t="s">
        <v>1247</v>
      </c>
      <c r="B74" s="8">
        <v>28634.43399999999</v>
      </c>
      <c r="C74" t="str">
        <f t="shared" si="0"/>
        <v>Massachusetts</v>
      </c>
      <c r="D74" s="8">
        <f t="shared" si="1"/>
        <v>28634.43399999999</v>
      </c>
    </row>
    <row r="75" spans="1:4" x14ac:dyDescent="0.25">
      <c r="A75" s="13" t="s">
        <v>247</v>
      </c>
      <c r="B75" s="8">
        <v>27451.068999999992</v>
      </c>
      <c r="C75" t="str">
        <f t="shared" si="0"/>
        <v>Delaware</v>
      </c>
      <c r="D75" s="8">
        <f t="shared" si="1"/>
        <v>27451.068999999992</v>
      </c>
    </row>
    <row r="76" spans="1:4" x14ac:dyDescent="0.25">
      <c r="A76" s="13" t="s">
        <v>2737</v>
      </c>
      <c r="B76" s="8">
        <v>23705.523000000005</v>
      </c>
      <c r="C76" t="str">
        <f t="shared" si="0"/>
        <v>Maryland</v>
      </c>
      <c r="D76" s="8">
        <f t="shared" si="1"/>
        <v>23705.523000000005</v>
      </c>
    </row>
    <row r="77" spans="1:4" x14ac:dyDescent="0.25">
      <c r="A77" s="13" t="s">
        <v>1401</v>
      </c>
      <c r="B77" s="8">
        <v>22627.955999999995</v>
      </c>
      <c r="C77" t="str">
        <f t="shared" si="0"/>
        <v>Rhode Island</v>
      </c>
      <c r="D77" s="8">
        <f t="shared" si="1"/>
        <v>22627.955999999995</v>
      </c>
    </row>
    <row r="78" spans="1:4" x14ac:dyDescent="0.25">
      <c r="A78" s="13" t="s">
        <v>598</v>
      </c>
      <c r="B78" s="8">
        <v>22205.149999999998</v>
      </c>
      <c r="C78" t="str">
        <f t="shared" si="0"/>
        <v>Missouri</v>
      </c>
      <c r="D78" s="8">
        <f t="shared" si="1"/>
        <v>22205.149999999998</v>
      </c>
    </row>
    <row r="79" spans="1:4" x14ac:dyDescent="0.25">
      <c r="A79" s="13" t="s">
        <v>651</v>
      </c>
      <c r="B79" s="8">
        <v>19683.390000000003</v>
      </c>
      <c r="C79" t="str">
        <f t="shared" si="0"/>
        <v>Oklahoma</v>
      </c>
      <c r="D79" s="8">
        <f t="shared" si="1"/>
        <v>19683.390000000003</v>
      </c>
    </row>
    <row r="80" spans="1:4" x14ac:dyDescent="0.25">
      <c r="A80" s="13" t="s">
        <v>360</v>
      </c>
      <c r="B80" s="8">
        <v>19510.639999999992</v>
      </c>
      <c r="C80" t="str">
        <f t="shared" si="0"/>
        <v>Alabama</v>
      </c>
      <c r="D80" s="8">
        <f t="shared" si="1"/>
        <v>19510.639999999992</v>
      </c>
    </row>
    <row r="81" spans="1:4" x14ac:dyDescent="0.25">
      <c r="A81" s="13" t="s">
        <v>422</v>
      </c>
      <c r="B81" s="8">
        <v>17431.149999999991</v>
      </c>
      <c r="C81" t="str">
        <f t="shared" si="0"/>
        <v>Oregon</v>
      </c>
      <c r="D81" s="8">
        <f t="shared" si="1"/>
        <v>17431.149999999991</v>
      </c>
    </row>
    <row r="82" spans="1:4" x14ac:dyDescent="0.25">
      <c r="A82" s="13" t="s">
        <v>1394</v>
      </c>
      <c r="B82" s="8">
        <v>16729.101999999999</v>
      </c>
      <c r="C82" t="str">
        <f t="shared" si="0"/>
        <v>Nevada</v>
      </c>
      <c r="D82" s="8">
        <f t="shared" si="1"/>
        <v>16729.101999999999</v>
      </c>
    </row>
    <row r="83" spans="1:4" x14ac:dyDescent="0.25">
      <c r="A83" s="13" t="s">
        <v>749</v>
      </c>
      <c r="B83" s="8">
        <v>13384.356999999996</v>
      </c>
      <c r="C83" t="str">
        <f t="shared" si="0"/>
        <v>Connecticut</v>
      </c>
      <c r="D83" s="8">
        <f t="shared" si="1"/>
        <v>13384.356999999996</v>
      </c>
    </row>
    <row r="84" spans="1:4" x14ac:dyDescent="0.25">
      <c r="A84" s="13" t="s">
        <v>1709</v>
      </c>
      <c r="B84" s="8">
        <v>11678.129999999997</v>
      </c>
      <c r="C84" t="str">
        <f t="shared" si="0"/>
        <v>Arkansas</v>
      </c>
      <c r="D84" s="8">
        <f t="shared" si="1"/>
        <v>11678.129999999997</v>
      </c>
    </row>
    <row r="85" spans="1:4" x14ac:dyDescent="0.25">
      <c r="A85" s="13" t="s">
        <v>123</v>
      </c>
      <c r="B85" s="8">
        <v>11220.055999999999</v>
      </c>
      <c r="C85" t="str">
        <f t="shared" si="0"/>
        <v>Utah</v>
      </c>
      <c r="D85" s="8">
        <f t="shared" si="1"/>
        <v>11220.055999999999</v>
      </c>
    </row>
    <row r="86" spans="1:4" x14ac:dyDescent="0.25">
      <c r="A86" s="13" t="s">
        <v>1489</v>
      </c>
      <c r="B86" s="8">
        <v>10771.34</v>
      </c>
      <c r="C86" t="str">
        <f t="shared" si="0"/>
        <v>Mississippi</v>
      </c>
      <c r="D86" s="8">
        <f t="shared" si="1"/>
        <v>10771.34</v>
      </c>
    </row>
    <row r="87" spans="1:4" x14ac:dyDescent="0.25">
      <c r="A87" s="13" t="s">
        <v>738</v>
      </c>
      <c r="B87" s="8">
        <v>9217.0299999999988</v>
      </c>
      <c r="C87" t="str">
        <f t="shared" si="0"/>
        <v>Louisiana</v>
      </c>
      <c r="D87" s="8">
        <f t="shared" si="1"/>
        <v>9217.0299999999988</v>
      </c>
    </row>
    <row r="88" spans="1:4" x14ac:dyDescent="0.25">
      <c r="A88" s="13" t="s">
        <v>5205</v>
      </c>
      <c r="B88" s="8">
        <v>8929.369999999999</v>
      </c>
      <c r="C88" t="str">
        <f t="shared" si="0"/>
        <v>Vermont</v>
      </c>
      <c r="D88" s="8">
        <f t="shared" si="1"/>
        <v>8929.369999999999</v>
      </c>
    </row>
    <row r="89" spans="1:4" x14ac:dyDescent="0.25">
      <c r="A89" s="13" t="s">
        <v>385</v>
      </c>
      <c r="B89" s="8">
        <v>8481.7099999999991</v>
      </c>
      <c r="C89" t="str">
        <f t="shared" si="0"/>
        <v>South Carolina</v>
      </c>
      <c r="D89" s="8">
        <f t="shared" si="1"/>
        <v>8481.7099999999991</v>
      </c>
    </row>
    <row r="90" spans="1:4" x14ac:dyDescent="0.25">
      <c r="A90" s="13" t="s">
        <v>140</v>
      </c>
      <c r="B90" s="8">
        <v>7464.9299999999985</v>
      </c>
      <c r="C90" t="str">
        <f t="shared" si="0"/>
        <v>Nebraska</v>
      </c>
      <c r="D90" s="8">
        <f t="shared" si="1"/>
        <v>7464.9299999999985</v>
      </c>
    </row>
    <row r="91" spans="1:4" x14ac:dyDescent="0.25">
      <c r="A91" s="13" t="s">
        <v>2696</v>
      </c>
      <c r="B91" s="8">
        <v>7292.5239999999994</v>
      </c>
      <c r="C91" t="str">
        <f t="shared" si="0"/>
        <v>New Hampshire</v>
      </c>
      <c r="D91" s="8">
        <f t="shared" si="1"/>
        <v>7292.5239999999994</v>
      </c>
    </row>
    <row r="92" spans="1:4" x14ac:dyDescent="0.25">
      <c r="A92" s="13" t="s">
        <v>1764</v>
      </c>
      <c r="B92" s="8">
        <v>5589.3519999999971</v>
      </c>
      <c r="C92" t="str">
        <f t="shared" si="0"/>
        <v>Montana</v>
      </c>
      <c r="D92" s="8">
        <f t="shared" si="1"/>
        <v>5589.3519999999971</v>
      </c>
    </row>
    <row r="93" spans="1:4" x14ac:dyDescent="0.25">
      <c r="A93" s="13" t="s">
        <v>670</v>
      </c>
      <c r="B93" s="8">
        <v>4783.5220000000008</v>
      </c>
      <c r="C93" t="str">
        <f t="shared" si="0"/>
        <v>New Mexico</v>
      </c>
      <c r="D93" s="8">
        <f t="shared" si="1"/>
        <v>4783.5220000000008</v>
      </c>
    </row>
    <row r="94" spans="1:4" x14ac:dyDescent="0.25">
      <c r="A94" s="13" t="s">
        <v>491</v>
      </c>
      <c r="B94" s="8">
        <v>4579.7599999999993</v>
      </c>
      <c r="C94" t="str">
        <f t="shared" si="0"/>
        <v>Iowa</v>
      </c>
      <c r="D94" s="8">
        <f t="shared" si="1"/>
        <v>4579.7599999999993</v>
      </c>
    </row>
    <row r="95" spans="1:4" x14ac:dyDescent="0.25">
      <c r="A95" s="13" t="s">
        <v>6261</v>
      </c>
      <c r="B95" s="8">
        <v>4382.4860000000017</v>
      </c>
      <c r="C95" t="str">
        <f t="shared" si="0"/>
        <v>Idaho</v>
      </c>
      <c r="D95" s="8">
        <f t="shared" si="1"/>
        <v>4382.4860000000017</v>
      </c>
    </row>
    <row r="96" spans="1:4" x14ac:dyDescent="0.25">
      <c r="A96" s="13" t="s">
        <v>4532</v>
      </c>
      <c r="B96" s="8">
        <v>2914.31</v>
      </c>
      <c r="C96" t="str">
        <f t="shared" si="0"/>
        <v>Kansas</v>
      </c>
      <c r="D96" s="8">
        <f t="shared" si="1"/>
        <v>2914.31</v>
      </c>
    </row>
    <row r="97" spans="1:4" x14ac:dyDescent="0.25">
      <c r="A97" s="13" t="s">
        <v>3036</v>
      </c>
      <c r="B97" s="8">
        <v>2865.0199999999995</v>
      </c>
      <c r="C97" t="str">
        <f t="shared" si="0"/>
        <v>District of Columbia</v>
      </c>
      <c r="D97" s="8">
        <f t="shared" si="1"/>
        <v>2865.0199999999995</v>
      </c>
    </row>
    <row r="98" spans="1:4" x14ac:dyDescent="0.25">
      <c r="A98" s="13" t="s">
        <v>8543</v>
      </c>
      <c r="B98" s="8">
        <v>1603.1360000000002</v>
      </c>
      <c r="C98" t="str">
        <f t="shared" si="0"/>
        <v>Wyoming</v>
      </c>
      <c r="D98" s="8">
        <f t="shared" si="1"/>
        <v>1603.1360000000002</v>
      </c>
    </row>
    <row r="99" spans="1:4" x14ac:dyDescent="0.25">
      <c r="A99" s="13" t="s">
        <v>5327</v>
      </c>
      <c r="B99" s="8">
        <v>1315.5600000000002</v>
      </c>
      <c r="C99" t="str">
        <f t="shared" si="0"/>
        <v>South Dakota</v>
      </c>
      <c r="D99" s="8">
        <f t="shared" si="1"/>
        <v>1315.5600000000002</v>
      </c>
    </row>
    <row r="100" spans="1:4" x14ac:dyDescent="0.25">
      <c r="A100" s="13" t="s">
        <v>5236</v>
      </c>
      <c r="B100" s="8">
        <v>1270.53</v>
      </c>
      <c r="C100" t="str">
        <f t="shared" si="0"/>
        <v>Maine</v>
      </c>
      <c r="D100" s="8">
        <f t="shared" si="1"/>
        <v>1270.53</v>
      </c>
    </row>
    <row r="101" spans="1:4" x14ac:dyDescent="0.25">
      <c r="A101" s="13" t="s">
        <v>9727</v>
      </c>
      <c r="B101" s="8">
        <v>1209.8240000000001</v>
      </c>
      <c r="C101" t="str">
        <f t="shared" si="0"/>
        <v>West Virginia</v>
      </c>
      <c r="D101" s="8">
        <f t="shared" si="1"/>
        <v>1209.8240000000001</v>
      </c>
    </row>
    <row r="102" spans="1:4" x14ac:dyDescent="0.25">
      <c r="A102" s="13" t="s">
        <v>7450</v>
      </c>
      <c r="B102" s="8">
        <v>919.91</v>
      </c>
      <c r="C102" t="str">
        <f t="shared" si="0"/>
        <v>North Dakota</v>
      </c>
      <c r="D102" s="8">
        <f t="shared" si="1"/>
        <v>919.91</v>
      </c>
    </row>
  </sheetData>
  <conditionalFormatting pivot="1" sqref="O3:R3">
    <cfRule type="expression" priority="15">
      <formula>OR(ISNUMBER(SEARCH("▶", O3)),     ISNUMBER(SEARCH("No Prior", N3)),     ISNUMBER(SEARCH("Select", N3)))</formula>
    </cfRule>
  </conditionalFormatting>
  <conditionalFormatting pivot="1" sqref="O3:R3">
    <cfRule type="expression" dxfId="13" priority="14">
      <formula>ISNUMBER(SEARCH("▼", O3))</formula>
    </cfRule>
  </conditionalFormatting>
  <conditionalFormatting pivot="1" sqref="O3:R3">
    <cfRule type="expression" dxfId="12" priority="13">
      <formula>ISNUMBER(SEARCH("▲", O3))</formula>
    </cfRule>
  </conditionalFormatting>
  <conditionalFormatting sqref="O5:R5">
    <cfRule type="expression" priority="6">
      <formula>OR(ISNUMBER(SEARCH("▶", O5)),     ISNUMBER(SEARCH("No Prior", N5)),     ISNUMBER(SEARCH("Select", N5)))</formula>
    </cfRule>
  </conditionalFormatting>
  <conditionalFormatting sqref="O5:R5">
    <cfRule type="expression" dxfId="11" priority="5">
      <formula>ISNUMBER(SEARCH("▼", O5))</formula>
    </cfRule>
  </conditionalFormatting>
  <conditionalFormatting sqref="O5:R5">
    <cfRule type="expression" dxfId="10" priority="4">
      <formula>ISNUMBER(SEARCH("▲", O5))</formula>
    </cfRule>
  </conditionalFormatting>
  <conditionalFormatting pivot="1" sqref="T3">
    <cfRule type="expression" priority="3">
      <formula>OR(ISNUMBER(SEARCH("▶", T3)),     ISNUMBER(SEARCH("No Prior", S3)),     ISNUMBER(SEARCH("Select", S3)))</formula>
    </cfRule>
  </conditionalFormatting>
  <conditionalFormatting pivot="1" sqref="T3">
    <cfRule type="expression" dxfId="9" priority="2">
      <formula>ISNUMBER(SEARCH("▼", T3))</formula>
    </cfRule>
  </conditionalFormatting>
  <conditionalFormatting pivot="1" sqref="T3">
    <cfRule type="expression" dxfId="8" priority="1">
      <formula>ISNUMBER(SEARCH("▲", T3))</formula>
    </cfRule>
  </conditionalFormatting>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FAC7-29D3-4CF0-8D7D-8C14A14F09CB}">
  <dimension ref="A1"/>
  <sheetViews>
    <sheetView showGridLines="0" tabSelected="1" topLeftCell="A3" zoomScale="53" zoomScaleNormal="53" workbookViewId="0"/>
  </sheetViews>
  <sheetFormatPr defaultRowHeight="15" x14ac:dyDescent="0.25"/>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4BC1E22A-F593-40DD-B361-664E313E08D3}">
  <ds:schemaRefs/>
</ds:datastoreItem>
</file>

<file path=customXml/itemProps2.xml><?xml version="1.0" encoding="utf-8"?>
<ds:datastoreItem xmlns:ds="http://schemas.openxmlformats.org/officeDocument/2006/customXml" ds:itemID="{5DC1D59A-2542-46CE-84EE-FA91F5DFEBAD}">
  <ds:schemaRefs/>
</ds:datastoreItem>
</file>

<file path=customXml/itemProps3.xml><?xml version="1.0" encoding="utf-8"?>
<ds:datastoreItem xmlns:ds="http://schemas.openxmlformats.org/officeDocument/2006/customXml" ds:itemID="{9B0E3F76-E8D6-4882-8C10-F5FD2C859F4E}">
  <ds:schemaRefs/>
</ds:datastoreItem>
</file>

<file path=customXml/itemProps4.xml><?xml version="1.0" encoding="utf-8"?>
<ds:datastoreItem xmlns:ds="http://schemas.openxmlformats.org/officeDocument/2006/customXml" ds:itemID="{5F6D7E04-7405-4148-ACEA-A54D63146C35}">
  <ds:schemaRefs/>
</ds:datastoreItem>
</file>

<file path=customXml/itemProps5.xml><?xml version="1.0" encoding="utf-8"?>
<ds:datastoreItem xmlns:ds="http://schemas.openxmlformats.org/officeDocument/2006/customXml" ds:itemID="{97DF5665-5A06-40A9-9DA9-478AE0F902B7}">
  <ds:schemaRefs/>
</ds:datastoreItem>
</file>

<file path=customXml/itemProps6.xml><?xml version="1.0" encoding="utf-8"?>
<ds:datastoreItem xmlns:ds="http://schemas.openxmlformats.org/officeDocument/2006/customXml" ds:itemID="{E5FC0AD8-D10B-4EB2-B575-2E96E350014F}">
  <ds:schemaRefs/>
</ds:datastoreItem>
</file>

<file path=customXml/itemProps7.xml><?xml version="1.0" encoding="utf-8"?>
<ds:datastoreItem xmlns:ds="http://schemas.openxmlformats.org/officeDocument/2006/customXml" ds:itemID="{1B6CAE41-F22B-4712-8912-C0710E77AC88}">
  <ds:schemaRefs/>
</ds:datastoreItem>
</file>

<file path=customXml/itemProps8.xml><?xml version="1.0" encoding="utf-8"?>
<ds:datastoreItem xmlns:ds="http://schemas.openxmlformats.org/officeDocument/2006/customXml" ds:itemID="{B3831346-5B0B-4CF8-8351-52FB9C541DA2}">
  <ds:schemaRefs/>
</ds:datastoreItem>
</file>

<file path=customXml/itemProps9.xml><?xml version="1.0" encoding="utf-8"?>
<ds:datastoreItem xmlns:ds="http://schemas.openxmlformats.org/officeDocument/2006/customXml" ds:itemID="{E5BCDCDA-15E8-47A3-B9BF-2F0D94E25BCB}">
  <ds:schemaRefs/>
</ds:datastoreItem>
</file>

<file path=customXml/itemProps10.xml><?xml version="1.0" encoding="utf-8"?>
<ds:datastoreItem xmlns:ds="http://schemas.openxmlformats.org/officeDocument/2006/customXml" ds:itemID="{4E835103-5F8D-4293-94CC-FED4F046CFFD}">
  <ds:schemaRefs/>
</ds:datastoreItem>
</file>

<file path=customXml/itemProps11.xml><?xml version="1.0" encoding="utf-8"?>
<ds:datastoreItem xmlns:ds="http://schemas.openxmlformats.org/officeDocument/2006/customXml" ds:itemID="{9259FF30-BFF5-4D8A-9481-DBBAA825C5AC}">
  <ds:schemaRefs/>
</ds:datastoreItem>
</file>

<file path=customXml/itemProps12.xml><?xml version="1.0" encoding="utf-8"?>
<ds:datastoreItem xmlns:ds="http://schemas.openxmlformats.org/officeDocument/2006/customXml" ds:itemID="{12D7DD1F-61A2-480C-9903-7EF19CE87670}">
  <ds:schemaRefs>
    <ds:schemaRef ds:uri="http://schemas.microsoft.com/DataMashup"/>
  </ds:schemaRefs>
</ds:datastoreItem>
</file>

<file path=customXml/itemProps13.xml><?xml version="1.0" encoding="utf-8"?>
<ds:datastoreItem xmlns:ds="http://schemas.openxmlformats.org/officeDocument/2006/customXml" ds:itemID="{2E0DA918-1DE7-4755-AB13-99D9B5ACE81E}">
  <ds:schemaRefs/>
</ds:datastoreItem>
</file>

<file path=customXml/itemProps14.xml><?xml version="1.0" encoding="utf-8"?>
<ds:datastoreItem xmlns:ds="http://schemas.openxmlformats.org/officeDocument/2006/customXml" ds:itemID="{CEF6F2BD-D8E1-491F-9302-8EFC207722AC}">
  <ds:schemaRefs/>
</ds:datastoreItem>
</file>

<file path=customXml/itemProps15.xml><?xml version="1.0" encoding="utf-8"?>
<ds:datastoreItem xmlns:ds="http://schemas.openxmlformats.org/officeDocument/2006/customXml" ds:itemID="{4ED0B749-B6C2-4486-A673-B391A53AC439}">
  <ds:schemaRefs/>
</ds:datastoreItem>
</file>

<file path=customXml/itemProps16.xml><?xml version="1.0" encoding="utf-8"?>
<ds:datastoreItem xmlns:ds="http://schemas.openxmlformats.org/officeDocument/2006/customXml" ds:itemID="{55605C44-B8F8-4C40-8DDB-14DA0DBA1ADC}">
  <ds:schemaRefs/>
</ds:datastoreItem>
</file>

<file path=customXml/itemProps17.xml><?xml version="1.0" encoding="utf-8"?>
<ds:datastoreItem xmlns:ds="http://schemas.openxmlformats.org/officeDocument/2006/customXml" ds:itemID="{25840FDC-E274-462B-9F8B-BC7AA7E77B69}">
  <ds:schemaRefs/>
</ds:datastoreItem>
</file>

<file path=customXml/itemProps18.xml><?xml version="1.0" encoding="utf-8"?>
<ds:datastoreItem xmlns:ds="http://schemas.openxmlformats.org/officeDocument/2006/customXml" ds:itemID="{34EFC687-5E9C-482A-A766-FE85B85688A8}">
  <ds:schemaRefs/>
</ds:datastoreItem>
</file>

<file path=customXml/itemProps19.xml><?xml version="1.0" encoding="utf-8"?>
<ds:datastoreItem xmlns:ds="http://schemas.openxmlformats.org/officeDocument/2006/customXml" ds:itemID="{D038D633-D45B-4ED9-B5C2-FD4F07BF0561}">
  <ds:schemaRefs/>
</ds:datastoreItem>
</file>

<file path=customXml/itemProps20.xml><?xml version="1.0" encoding="utf-8"?>
<ds:datastoreItem xmlns:ds="http://schemas.openxmlformats.org/officeDocument/2006/customXml" ds:itemID="{511DD581-484F-4E28-A9BC-F3E23B60775E}">
  <ds:schemaRefs/>
</ds:datastoreItem>
</file>

<file path=customXml/itemProps21.xml><?xml version="1.0" encoding="utf-8"?>
<ds:datastoreItem xmlns:ds="http://schemas.openxmlformats.org/officeDocument/2006/customXml" ds:itemID="{98F2900D-711B-4B89-9F86-31C224FA3E56}">
  <ds:schemaRefs/>
</ds:datastoreItem>
</file>

<file path=customXml/itemProps22.xml><?xml version="1.0" encoding="utf-8"?>
<ds:datastoreItem xmlns:ds="http://schemas.openxmlformats.org/officeDocument/2006/customXml" ds:itemID="{DB450F20-DC3A-4FF3-A19B-D7035C62E5BF}">
  <ds:schemaRefs/>
</ds:datastoreItem>
</file>

<file path=customXml/itemProps23.xml><?xml version="1.0" encoding="utf-8"?>
<ds:datastoreItem xmlns:ds="http://schemas.openxmlformats.org/officeDocument/2006/customXml" ds:itemID="{6F700F8D-5E91-44CE-9553-BAE65FB02ADB}">
  <ds:schemaRefs/>
</ds:datastoreItem>
</file>

<file path=customXml/itemProps24.xml><?xml version="1.0" encoding="utf-8"?>
<ds:datastoreItem xmlns:ds="http://schemas.openxmlformats.org/officeDocument/2006/customXml" ds:itemID="{7A7AC199-018D-4CCA-AD8A-0C75A3E9F415}">
  <ds:schemaRefs/>
</ds:datastoreItem>
</file>

<file path=customXml/itemProps25.xml><?xml version="1.0" encoding="utf-8"?>
<ds:datastoreItem xmlns:ds="http://schemas.openxmlformats.org/officeDocument/2006/customXml" ds:itemID="{3D6756D8-2707-4185-95F2-CA223DA07419}">
  <ds:schemaRefs/>
</ds:datastoreItem>
</file>

<file path=customXml/itemProps26.xml><?xml version="1.0" encoding="utf-8"?>
<ds:datastoreItem xmlns:ds="http://schemas.openxmlformats.org/officeDocument/2006/customXml" ds:itemID="{F64D55F6-224F-4D63-A1D2-4200FD247F46}">
  <ds:schemaRefs/>
</ds:datastoreItem>
</file>

<file path=customXml/itemProps27.xml><?xml version="1.0" encoding="utf-8"?>
<ds:datastoreItem xmlns:ds="http://schemas.openxmlformats.org/officeDocument/2006/customXml" ds:itemID="{CB469F29-0C7D-4C72-AED4-3A0C65D95941}">
  <ds:schemaRefs/>
</ds:datastoreItem>
</file>

<file path=customXml/itemProps28.xml><?xml version="1.0" encoding="utf-8"?>
<ds:datastoreItem xmlns:ds="http://schemas.openxmlformats.org/officeDocument/2006/customXml" ds:itemID="{219E2F43-49EC-470D-AE00-BEE0C4048C50}">
  <ds:schemaRefs/>
</ds:datastoreItem>
</file>

<file path=customXml/itemProps29.xml><?xml version="1.0" encoding="utf-8"?>
<ds:datastoreItem xmlns:ds="http://schemas.openxmlformats.org/officeDocument/2006/customXml" ds:itemID="{E479EFEA-E15A-4484-AE44-FBA6ED28FF3B}">
  <ds:schemaRefs/>
</ds:datastoreItem>
</file>

<file path=customXml/itemProps30.xml><?xml version="1.0" encoding="utf-8"?>
<ds:datastoreItem xmlns:ds="http://schemas.openxmlformats.org/officeDocument/2006/customXml" ds:itemID="{89483267-70B8-4CDE-BAD3-6146C0241A2E}">
  <ds:schemaRefs/>
</ds:datastoreItem>
</file>

<file path=customXml/itemProps31.xml><?xml version="1.0" encoding="utf-8"?>
<ds:datastoreItem xmlns:ds="http://schemas.openxmlformats.org/officeDocument/2006/customXml" ds:itemID="{4E3A0FE5-4866-46F6-B6EA-AA170EFC0426}">
  <ds:schemaRefs/>
</ds:datastoreItem>
</file>

<file path=customXml/itemProps32.xml><?xml version="1.0" encoding="utf-8"?>
<ds:datastoreItem xmlns:ds="http://schemas.openxmlformats.org/officeDocument/2006/customXml" ds:itemID="{5041F0EB-AAD0-4E65-AAA9-9B5B6E6217A1}">
  <ds:schemaRefs/>
</ds:datastoreItem>
</file>

<file path=customXml/itemProps33.xml><?xml version="1.0" encoding="utf-8"?>
<ds:datastoreItem xmlns:ds="http://schemas.openxmlformats.org/officeDocument/2006/customXml" ds:itemID="{433955B6-4CA4-4AE7-B57B-B4C4DE1B19D7}">
  <ds:schemaRefs/>
</ds:datastoreItem>
</file>

<file path=customXml/itemProps34.xml><?xml version="1.0" encoding="utf-8"?>
<ds:datastoreItem xmlns:ds="http://schemas.openxmlformats.org/officeDocument/2006/customXml" ds:itemID="{2F9C368C-42A1-4202-827E-736FF6B6A0E7}">
  <ds:schemaRefs/>
</ds:datastoreItem>
</file>

<file path=customXml/itemProps35.xml><?xml version="1.0" encoding="utf-8"?>
<ds:datastoreItem xmlns:ds="http://schemas.openxmlformats.org/officeDocument/2006/customXml" ds:itemID="{1AB073D8-8D8B-4800-9443-5F6E02F1121E}">
  <ds:schemaRefs/>
</ds:datastoreItem>
</file>

<file path=customXml/itemProps36.xml><?xml version="1.0" encoding="utf-8"?>
<ds:datastoreItem xmlns:ds="http://schemas.openxmlformats.org/officeDocument/2006/customXml" ds:itemID="{ED77596F-6C7F-43A5-A2DA-ED103B3624B7}">
  <ds:schemaRefs/>
</ds:datastoreItem>
</file>

<file path=customXml/itemProps37.xml><?xml version="1.0" encoding="utf-8"?>
<ds:datastoreItem xmlns:ds="http://schemas.openxmlformats.org/officeDocument/2006/customXml" ds:itemID="{4C19F972-D589-42C0-B557-291D7EA2350A}">
  <ds:schemaRefs/>
</ds:datastoreItem>
</file>

<file path=customXml/itemProps38.xml><?xml version="1.0" encoding="utf-8"?>
<ds:datastoreItem xmlns:ds="http://schemas.openxmlformats.org/officeDocument/2006/customXml" ds:itemID="{66C2EE70-785B-43F5-B71A-C508C09ACEE1}">
  <ds:schemaRefs/>
</ds:datastoreItem>
</file>

<file path=customXml/itemProps39.xml><?xml version="1.0" encoding="utf-8"?>
<ds:datastoreItem xmlns:ds="http://schemas.openxmlformats.org/officeDocument/2006/customXml" ds:itemID="{0928A817-5D39-49D6-B2F5-69E79A81A866}">
  <ds:schemaRefs/>
</ds:datastoreItem>
</file>

<file path=customXml/itemProps40.xml><?xml version="1.0" encoding="utf-8"?>
<ds:datastoreItem xmlns:ds="http://schemas.openxmlformats.org/officeDocument/2006/customXml" ds:itemID="{9ADD8E57-A016-432B-A837-4FDB8ED177D4}">
  <ds:schemaRefs/>
</ds:datastoreItem>
</file>

<file path=customXml/itemProps41.xml><?xml version="1.0" encoding="utf-8"?>
<ds:datastoreItem xmlns:ds="http://schemas.openxmlformats.org/officeDocument/2006/customXml" ds:itemID="{C48FD73A-39BD-49EC-8A05-56ACBDFC7F2A}">
  <ds:schemaRefs/>
</ds:datastoreItem>
</file>

<file path=customXml/itemProps42.xml><?xml version="1.0" encoding="utf-8"?>
<ds:datastoreItem xmlns:ds="http://schemas.openxmlformats.org/officeDocument/2006/customXml" ds:itemID="{EFC30C62-6D1F-40FB-A91D-DC6D7B8AC55A}">
  <ds:schemaRefs/>
</ds:datastoreItem>
</file>

<file path=customXml/itemProps43.xml><?xml version="1.0" encoding="utf-8"?>
<ds:datastoreItem xmlns:ds="http://schemas.openxmlformats.org/officeDocument/2006/customXml" ds:itemID="{55364838-3C4B-444A-9FE2-1C648E74A215}">
  <ds:schemaRefs/>
</ds:datastoreItem>
</file>

<file path=customXml/itemProps44.xml><?xml version="1.0" encoding="utf-8"?>
<ds:datastoreItem xmlns:ds="http://schemas.openxmlformats.org/officeDocument/2006/customXml" ds:itemID="{99C8A463-0533-460A-9609-EA5DDD56C833}">
  <ds:schemaRefs/>
</ds:datastoreItem>
</file>

<file path=customXml/itemProps45.xml><?xml version="1.0" encoding="utf-8"?>
<ds:datastoreItem xmlns:ds="http://schemas.openxmlformats.org/officeDocument/2006/customXml" ds:itemID="{0E45D585-36DF-4DA5-9FDE-B48A22E516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uchenna alaguva</cp:lastModifiedBy>
  <dcterms:created xsi:type="dcterms:W3CDTF">2025-11-09T10:19:59Z</dcterms:created>
  <dcterms:modified xsi:type="dcterms:W3CDTF">2026-08-24T23:30:45Z</dcterms:modified>
</cp:coreProperties>
</file>