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ri\Downloads\"/>
    </mc:Choice>
  </mc:AlternateContent>
  <xr:revisionPtr revIDLastSave="0" documentId="13_ncr:1_{3A9F6CC0-0A28-4414-9D8D-F39E798E154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Kickstarter" sheetId="1" r:id="rId1"/>
    <sheet name="Outcomes Based on Goals" sheetId="8" r:id="rId2"/>
    <sheet name="Theater Outcomes by Launch Date" sheetId="5" r:id="rId3"/>
  </sheets>
  <definedNames>
    <definedName name="_xlnm._FilterDatabase" localSheetId="0" hidden="1">Kickstarter!$R$1:$R$4115</definedName>
  </definedNames>
  <calcPr calcId="191028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8" l="1"/>
  <c r="E10" i="8" s="1"/>
  <c r="G10" i="8" s="1"/>
  <c r="C13" i="8"/>
  <c r="B13" i="8"/>
  <c r="G3" i="8"/>
  <c r="G4" i="8"/>
  <c r="G5" i="8"/>
  <c r="G6" i="8"/>
  <c r="G7" i="8"/>
  <c r="G8" i="8"/>
  <c r="G9" i="8"/>
  <c r="G11" i="8"/>
  <c r="G12" i="8"/>
  <c r="F3" i="8"/>
  <c r="F4" i="8"/>
  <c r="F5" i="8"/>
  <c r="F6" i="8"/>
  <c r="F7" i="8"/>
  <c r="F8" i="8"/>
  <c r="F9" i="8"/>
  <c r="F11" i="8"/>
  <c r="F12" i="8"/>
  <c r="H3" i="8"/>
  <c r="H4" i="8"/>
  <c r="H5" i="8"/>
  <c r="H6" i="8"/>
  <c r="H7" i="8"/>
  <c r="H8" i="8"/>
  <c r="H9" i="8"/>
  <c r="H11" i="8"/>
  <c r="H12" i="8"/>
  <c r="H2" i="8"/>
  <c r="G2" i="8"/>
  <c r="F2" i="8"/>
  <c r="E3" i="8"/>
  <c r="E4" i="8"/>
  <c r="E5" i="8"/>
  <c r="E6" i="8"/>
  <c r="E7" i="8"/>
  <c r="E8" i="8"/>
  <c r="E9" i="8"/>
  <c r="E11" i="8"/>
  <c r="E12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2" i="8"/>
  <c r="C11" i="8"/>
  <c r="C10" i="8"/>
  <c r="C9" i="8"/>
  <c r="C8" i="8"/>
  <c r="C7" i="8"/>
  <c r="C6" i="8"/>
  <c r="C5" i="8"/>
  <c r="C4" i="8"/>
  <c r="C3" i="8"/>
  <c r="C2" i="8"/>
  <c r="B2" i="8"/>
  <c r="B12" i="8"/>
  <c r="B11" i="8"/>
  <c r="B9" i="8"/>
  <c r="B8" i="8"/>
  <c r="B7" i="8"/>
  <c r="B6" i="8"/>
  <c r="B5" i="8"/>
  <c r="B4" i="8"/>
  <c r="B3" i="8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S5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F10" i="8" l="1"/>
  <c r="H10" i="8"/>
  <c r="E13" i="8"/>
  <c r="H13" i="8" l="1"/>
  <c r="G13" i="8"/>
  <c r="F13" i="8"/>
</calcChain>
</file>

<file path=xl/sharedStrings.xml><?xml version="1.0" encoding="utf-8"?>
<sst xmlns="http://schemas.openxmlformats.org/spreadsheetml/2006/main" count="32975" uniqueCount="8399">
  <si>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</si>
  <si>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</si>
  <si>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</si>
  <si>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</si>
  <si>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</si>
  <si>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</si>
  <si>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</si>
  <si>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</si>
  <si>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</si>
  <si>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</si>
  <si>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</si>
  <si>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</si>
  <si>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</si>
  <si>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</si>
  <si>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</si>
  <si>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</si>
  <si>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</si>
  <si>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</si>
  <si>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</si>
  <si>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</si>
  <si>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</si>
  <si>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</si>
  <si>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</si>
  <si>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</si>
  <si>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</si>
  <si>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</si>
  <si>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</si>
  <si>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</si>
  <si>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</si>
  <si>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</si>
  <si>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</si>
  <si>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</si>
  <si>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</si>
  <si>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</si>
  <si>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</si>
  <si>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</si>
  <si>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</si>
  <si>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</si>
  <si>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</si>
  <si>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</si>
  <si>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</si>
  <si>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</si>
  <si>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</si>
  <si>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</si>
  <si>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</si>
  <si>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</si>
  <si>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</si>
  <si>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</si>
  <si>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</si>
  <si>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</si>
  <si>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</si>
  <si>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</si>
  <si>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</si>
  <si>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</si>
  <si>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</si>
  <si>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</si>
  <si>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</si>
  <si>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</si>
  <si>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</si>
  <si>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</si>
  <si>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</si>
  <si>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</si>
  <si>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</si>
  <si>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</si>
  <si>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</si>
  <si>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</si>
  <si>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</si>
  <si>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</si>
  <si>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</si>
  <si>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</si>
  <si>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</si>
  <si>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</si>
  <si>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</si>
  <si>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</si>
  <si>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</si>
  <si>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</si>
  <si>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</si>
  <si>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</si>
  <si>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</si>
  <si>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</si>
  <si>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</si>
  <si>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</si>
  <si>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</si>
  <si>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</si>
  <si>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</si>
  <si>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</si>
  <si>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</si>
  <si>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</si>
  <si>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</si>
  <si>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</si>
  <si>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</si>
  <si>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</si>
  <si>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</si>
  <si>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</si>
  <si>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</si>
  <si>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</si>
  <si>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</si>
  <si>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</si>
  <si>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</si>
  <si>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</si>
  <si>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</si>
  <si>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</si>
  <si>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</si>
  <si>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</si>
  <si>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</si>
  <si>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</si>
  <si>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</si>
  <si>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</si>
  <si>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</si>
  <si>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</si>
  <si>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</si>
  <si>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</si>
  <si>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</si>
  <si>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</si>
  <si>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</si>
  <si>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</si>
  <si>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</si>
  <si>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</si>
  <si>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</si>
  <si>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</si>
  <si>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</si>
  <si>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</si>
  <si>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</si>
  <si>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</si>
  <si>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</si>
  <si>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</si>
  <si>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</si>
  <si>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</si>
  <si>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</si>
  <si>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</si>
  <si>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</si>
  <si>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</si>
  <si>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</si>
  <si>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</si>
  <si>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</si>
  <si>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</si>
  <si>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</si>
  <si>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</si>
  <si>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</si>
  <si>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</si>
  <si>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</si>
  <si>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</si>
  <si>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</si>
  <si>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</si>
  <si>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</si>
  <si>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</si>
  <si>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</si>
  <si>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</si>
  <si>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</si>
  <si>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</si>
  <si>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</si>
  <si>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</si>
  <si>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</si>
  <si>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</si>
  <si>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</si>
  <si>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</si>
  <si>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</si>
  <si>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</si>
  <si>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</si>
  <si>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</si>
  <si>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</si>
  <si>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</si>
  <si>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</si>
  <si>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</si>
  <si>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</si>
  <si>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</si>
  <si>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</si>
  <si>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</si>
  <si>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</si>
  <si>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</si>
  <si>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</si>
  <si>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</si>
  <si>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</si>
  <si>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</si>
  <si>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</si>
  <si>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</si>
  <si>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</si>
  <si>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</si>
  <si>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</si>
  <si>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</si>
  <si>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</si>
  <si>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</si>
  <si>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</si>
  <si>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</si>
  <si>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</si>
  <si>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</si>
  <si>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</si>
  <si>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</si>
  <si>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</si>
  <si>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</si>
  <si>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</si>
  <si>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</si>
  <si>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</si>
  <si>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</si>
  <si>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</si>
  <si>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</si>
  <si>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</si>
  <si>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</si>
  <si>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</si>
  <si>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</si>
  <si>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</si>
  <si>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</si>
  <si>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</si>
  <si>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</si>
  <si>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</si>
  <si>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</si>
  <si>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</si>
  <si>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</si>
  <si>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</si>
  <si>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</si>
  <si>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</si>
  <si>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</si>
  <si>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</si>
  <si>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</si>
  <si>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</si>
  <si>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</si>
  <si>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</si>
  <si>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</si>
  <si>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</si>
  <si>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</si>
  <si>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</si>
  <si>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</si>
  <si>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</si>
  <si>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</si>
  <si>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</si>
  <si>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</si>
  <si>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</si>
  <si>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</si>
  <si>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</si>
  <si>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</si>
  <si>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</si>
  <si>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</si>
  <si>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</si>
  <si>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</si>
  <si>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</si>
  <si>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</si>
  <si>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</si>
  <si>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</si>
  <si>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</si>
  <si>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</si>
  <si>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</si>
  <si>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</si>
  <si>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</si>
  <si>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</si>
  <si>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</si>
  <si>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</si>
  <si>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</si>
  <si>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</si>
  <si>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</si>
  <si>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</si>
  <si>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</si>
  <si>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</si>
  <si>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</si>
  <si>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</si>
  <si>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</si>
  <si>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</si>
  <si>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</si>
  <si>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</si>
  <si>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</si>
  <si>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</si>
  <si>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</si>
  <si>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</si>
  <si>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</si>
  <si>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</si>
  <si>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</si>
  <si>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</si>
  <si>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</si>
  <si>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</si>
  <si>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</si>
  <si>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</si>
  <si>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</si>
  <si>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</si>
  <si>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</si>
  <si>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</si>
  <si>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</si>
  <si>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</si>
  <si>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</si>
  <si>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</si>
  <si>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</si>
  <si>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</si>
  <si>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</si>
  <si>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</si>
  <si>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</si>
  <si>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</si>
  <si>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</si>
  <si>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</si>
  <si>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</si>
  <si>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</si>
  <si>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</si>
  <si>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</si>
  <si>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</si>
  <si>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</si>
  <si>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</si>
  <si>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</si>
  <si>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</si>
  <si>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</si>
  <si>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</si>
  <si>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</si>
  <si>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</si>
  <si>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</si>
  <si>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</si>
  <si>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</si>
  <si>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</si>
  <si>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</si>
  <si>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</si>
  <si>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</si>
  <si>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</si>
  <si>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</si>
  <si>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</si>
  <si>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</si>
  <si>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</si>
  <si>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</si>
  <si>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</si>
  <si>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</si>
  <si>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</si>
  <si>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</si>
  <si>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</si>
  <si>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</si>
  <si>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</si>
  <si>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</si>
  <si>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</si>
  <si>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</si>
  <si>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</si>
  <si>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</si>
  <si>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</si>
  <si>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</si>
  <si>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</si>
  <si>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</si>
  <si>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</si>
  <si>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</si>
  <si>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</si>
  <si>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</si>
  <si>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</si>
  <si>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</si>
  <si>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</si>
  <si>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</si>
  <si>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</si>
  <si>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</si>
  <si>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</si>
  <si>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</si>
  <si>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</si>
  <si>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</si>
  <si>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</si>
  <si>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</si>
  <si>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</si>
  <si>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</si>
  <si>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</si>
  <si>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</si>
  <si>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</si>
  <si>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</si>
  <si>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</si>
  <si>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</si>
  <si>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</si>
  <si>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</si>
  <si>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</si>
  <si>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</si>
  <si>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</si>
  <si>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</si>
  <si>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</si>
  <si>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</si>
  <si>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</si>
  <si>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</si>
  <si>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</si>
  <si>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</si>
  <si>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</si>
  <si>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</si>
  <si>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</si>
  <si>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</si>
  <si>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</si>
  <si>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</si>
  <si>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</si>
  <si>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</si>
  <si>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</si>
  <si>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</si>
  <si>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</si>
  <si>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</si>
  <si>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</si>
  <si>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</si>
  <si>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</si>
  <si>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</si>
  <si>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</si>
  <si>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</si>
  <si>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</si>
  <si>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</si>
  <si>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</si>
  <si>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</si>
  <si>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</si>
  <si>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</si>
  <si>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</si>
  <si>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</si>
  <si>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</si>
  <si>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</si>
  <si>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</si>
  <si>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</si>
  <si>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</si>
  <si>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</si>
  <si>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</si>
  <si>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</si>
  <si>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</si>
  <si>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</si>
  <si>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</si>
  <si>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</si>
  <si>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</si>
  <si>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</si>
  <si>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</si>
  <si>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</si>
  <si>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</si>
  <si>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</si>
  <si>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</si>
  <si>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</si>
  <si>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</si>
  <si>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</si>
  <si>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</si>
  <si>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</si>
  <si>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</si>
  <si>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</si>
  <si>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</si>
  <si>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</si>
  <si>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</si>
  <si>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</si>
  <si>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</si>
  <si>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</si>
  <si>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</si>
  <si>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</si>
  <si>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</si>
  <si>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</si>
  <si>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</si>
  <si>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</si>
  <si>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</si>
  <si>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</si>
  <si>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</si>
  <si>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</si>
  <si>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</si>
  <si>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</si>
  <si>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</si>
  <si>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</si>
  <si>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</si>
  <si>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</si>
  <si>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</si>
  <si>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</si>
  <si>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</si>
  <si>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</si>
  <si>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</si>
  <si>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</si>
  <si>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</si>
  <si>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</si>
  <si>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</si>
  <si>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</si>
  <si>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</si>
  <si>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</si>
  <si>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</si>
  <si>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</si>
  <si>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</si>
  <si>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</si>
  <si>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</si>
  <si>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</si>
  <si>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</si>
  <si>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</si>
  <si>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</si>
  <si>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</si>
  <si>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</si>
  <si>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</si>
  <si>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</si>
  <si>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</si>
  <si>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</si>
  <si>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</si>
  <si>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</si>
  <si>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</si>
  <si>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</si>
  <si>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</si>
  <si>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</si>
  <si>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</si>
  <si>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</si>
  <si>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</si>
  <si>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</si>
  <si>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</si>
  <si>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</si>
  <si>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</si>
  <si>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</si>
  <si>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</si>
  <si>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</si>
  <si>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</si>
  <si>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</si>
  <si>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</si>
  <si>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</si>
  <si>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</si>
  <si>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</si>
  <si>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</si>
  <si>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</si>
  <si>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</si>
  <si>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</si>
  <si>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</si>
  <si>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</si>
  <si>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</si>
  <si>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</si>
  <si>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</si>
  <si>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</si>
  <si>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</si>
  <si>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</si>
  <si>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</si>
  <si>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</si>
  <si>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</si>
  <si>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</si>
  <si>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</si>
  <si>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</si>
  <si>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</si>
  <si>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</si>
  <si>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</si>
  <si>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</si>
  <si>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</si>
  <si>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</si>
  <si>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</si>
  <si>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</si>
  <si>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</si>
  <si>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</si>
  <si>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</si>
  <si>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</si>
  <si>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</si>
  <si>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</si>
  <si>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</si>
  <si>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</si>
  <si>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</si>
  <si>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</si>
  <si>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</si>
  <si>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</si>
  <si>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</si>
  <si>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</si>
  <si>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</si>
  <si>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</si>
  <si>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</si>
  <si>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</si>
  <si>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</si>
  <si>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</si>
  <si>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</si>
  <si>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</si>
  <si>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</si>
  <si>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</si>
  <si>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</si>
  <si>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</si>
  <si>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</si>
  <si>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</si>
  <si>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</si>
  <si>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</si>
  <si>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</si>
  <si>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</si>
  <si>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</si>
  <si>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</si>
  <si>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</si>
  <si>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</si>
  <si>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</si>
  <si>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</si>
  <si>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</si>
  <si>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</si>
  <si>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</si>
  <si>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</si>
  <si>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</si>
  <si>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</si>
  <si>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</si>
  <si>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</si>
  <si>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</si>
  <si>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</si>
  <si>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</si>
  <si>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</si>
  <si>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</si>
  <si>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</si>
  <si>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</si>
  <si>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</si>
  <si>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</si>
  <si>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</si>
  <si>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</si>
  <si>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</si>
  <si>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</si>
  <si>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</si>
  <si>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</si>
  <si>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</si>
  <si>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</si>
  <si>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</si>
  <si>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</si>
  <si>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</si>
  <si>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</si>
  <si>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</si>
  <si>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</si>
  <si>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</si>
  <si>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</si>
  <si>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</si>
  <si>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</si>
  <si>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</si>
  <si>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</si>
  <si>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</si>
  <si>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</si>
  <si>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</si>
  <si>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</si>
  <si>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</si>
  <si>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</si>
  <si>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</si>
  <si>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</si>
  <si>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</si>
  <si>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</si>
  <si>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</si>
  <si>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</si>
  <si>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</si>
  <si>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</si>
  <si>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</si>
  <si>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</si>
  <si>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</si>
  <si>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</si>
  <si>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</si>
  <si>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</si>
  <si>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</si>
  <si>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</si>
  <si>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</si>
  <si>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</si>
  <si>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</si>
  <si>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</si>
  <si>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</si>
  <si>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</si>
  <si>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</si>
  <si>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</si>
  <si>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</si>
  <si>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</si>
  <si>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</si>
  <si>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</si>
  <si>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</si>
  <si>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</si>
  <si>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</si>
  <si>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</si>
  <si>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</si>
  <si>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</si>
  <si>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</si>
  <si>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</si>
  <si>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</si>
  <si>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</si>
  <si>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</si>
  <si>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</si>
  <si>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</si>
  <si>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</si>
  <si>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</si>
  <si>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</si>
  <si>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</si>
  <si>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</si>
  <si>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</si>
  <si>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</si>
  <si>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</si>
  <si>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</si>
  <si>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</si>
  <si>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</si>
  <si>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</si>
  <si>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</si>
  <si>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</si>
  <si>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</si>
  <si>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</si>
  <si>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</si>
  <si>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</si>
  <si>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</si>
  <si>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</si>
  <si>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</si>
  <si>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</si>
  <si>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</si>
  <si>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</si>
  <si>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</si>
  <si>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</si>
  <si>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</si>
  <si>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</si>
  <si>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</si>
  <si>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</si>
  <si>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</si>
  <si>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</si>
  <si>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</si>
  <si>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</si>
  <si>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</si>
  <si>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</si>
  <si>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</si>
  <si>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</si>
  <si>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</si>
  <si>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</si>
  <si>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</si>
  <si>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</si>
  <si>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</si>
  <si>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</si>
  <si>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</si>
  <si>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</si>
  <si>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</si>
  <si>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</si>
  <si>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</si>
  <si>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</si>
  <si>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</si>
  <si>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</si>
  <si>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</si>
  <si>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</si>
  <si>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</si>
  <si>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</si>
  <si>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</si>
  <si>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</si>
  <si>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</si>
  <si>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</si>
  <si>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</si>
  <si>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</si>
  <si>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</si>
  <si>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</si>
  <si>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</si>
  <si>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</si>
  <si>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</si>
  <si>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</si>
  <si>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</si>
  <si>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</si>
  <si>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</si>
  <si>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</si>
  <si>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</si>
  <si>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</si>
  <si>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</si>
  <si>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</si>
  <si>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</si>
  <si>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</si>
  <si>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</si>
  <si>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</si>
  <si>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</si>
  <si>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</si>
  <si>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</si>
  <si>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</si>
  <si>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</si>
  <si>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</si>
  <si>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</si>
  <si>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</si>
  <si>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</si>
  <si>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</si>
  <si>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</si>
  <si>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</si>
  <si>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</si>
  <si>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</si>
  <si>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</si>
  <si>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</si>
  <si>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</si>
  <si>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</si>
  <si>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</si>
  <si>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</si>
  <si>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</si>
  <si>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</si>
  <si>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</si>
  <si>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</si>
  <si>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</si>
  <si>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</si>
  <si>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</si>
  <si>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</si>
  <si>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</si>
  <si>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</si>
  <si>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</si>
  <si>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</si>
  <si>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</si>
  <si>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</si>
  <si>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</si>
  <si>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</si>
  <si>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</si>
  <si>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</si>
  <si>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</si>
  <si>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</si>
  <si>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</si>
  <si>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</si>
  <si>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</si>
  <si>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</si>
  <si>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</si>
  <si>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</si>
  <si>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</si>
  <si>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</si>
  <si>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</si>
  <si>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</si>
  <si>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</si>
  <si>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</si>
  <si>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</si>
  <si>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</si>
  <si>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</si>
  <si>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</si>
  <si>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</si>
  <si>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</si>
  <si>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</si>
  <si>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</si>
  <si>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</si>
  <si>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</si>
  <si>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</si>
  <si>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</si>
  <si>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</si>
  <si>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</si>
  <si>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</si>
  <si>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</si>
  <si>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</si>
  <si>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</si>
  <si>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</si>
  <si>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</si>
  <si>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</si>
  <si>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</si>
  <si>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</si>
  <si>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</si>
  <si>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</si>
  <si>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</si>
  <si>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</si>
  <si>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</si>
  <si>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</si>
  <si>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</si>
  <si>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</si>
  <si>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</si>
  <si>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</si>
  <si>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</si>
  <si>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</si>
  <si>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</si>
  <si>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</si>
  <si>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</si>
  <si>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</si>
  <si>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</si>
  <si>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</si>
  <si>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</si>
  <si>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</si>
  <si>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</si>
  <si>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</si>
  <si>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</si>
  <si>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</si>
  <si>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</si>
  <si>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</si>
  <si>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</si>
  <si>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</si>
  <si>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</si>
  <si>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</si>
  <si>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</si>
  <si>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</si>
  <si>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</si>
  <si>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</si>
  <si>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</si>
  <si>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</si>
  <si>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</si>
  <si>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</si>
  <si>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</si>
  <si>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</si>
  <si>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</si>
  <si>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</si>
  <si>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</si>
  <si>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</si>
  <si>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</si>
  <si>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</si>
  <si>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</si>
  <si>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</si>
  <si>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</si>
  <si>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</si>
  <si>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</si>
  <si>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</si>
  <si>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</si>
  <si>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</si>
  <si>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</si>
  <si>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</si>
  <si>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</si>
  <si>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</si>
  <si>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</si>
  <si>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</si>
  <si>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</si>
  <si>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</si>
  <si>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</si>
  <si>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</si>
  <si>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</si>
  <si>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</si>
  <si>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</si>
  <si>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</si>
  <si>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</si>
  <si>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</si>
  <si>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</si>
  <si>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</si>
  <si>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</si>
  <si>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</si>
  <si>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</si>
  <si>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</si>
  <si>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</si>
  <si>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</si>
  <si>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</si>
  <si>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</si>
  <si>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</si>
  <si>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</si>
  <si>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</si>
  <si>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</si>
  <si>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</si>
  <si>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</si>
  <si>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</si>
  <si>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</si>
  <si>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</si>
  <si>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</si>
  <si>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</si>
  <si>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</si>
  <si>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</si>
  <si>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</si>
  <si>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</si>
  <si>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</si>
  <si>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</si>
  <si>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</si>
  <si>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</si>
  <si>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</si>
  <si>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</si>
  <si>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</si>
  <si>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</si>
  <si>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</si>
  <si>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</si>
  <si>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</si>
  <si>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</si>
  <si>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</si>
  <si>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</si>
  <si>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</si>
  <si>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</si>
  <si>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</si>
  <si>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</si>
  <si>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</si>
  <si>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</si>
  <si>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</si>
  <si>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</si>
  <si>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</si>
  <si>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</si>
  <si>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</si>
  <si>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</si>
  <si>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</si>
  <si>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</si>
  <si>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</si>
  <si>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</si>
  <si>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</si>
  <si>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</si>
  <si>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</si>
  <si>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</si>
  <si>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</si>
  <si>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</si>
  <si>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</si>
  <si>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</si>
  <si>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</si>
  <si>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</si>
  <si>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</si>
  <si>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</si>
  <si>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</si>
  <si>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</si>
  <si>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</si>
  <si>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</si>
  <si>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</si>
  <si>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</si>
  <si>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</si>
  <si>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</si>
  <si>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</si>
  <si>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</si>
  <si>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</si>
  <si>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</si>
  <si>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</si>
  <si>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</si>
  <si>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</si>
  <si>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</si>
  <si>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</si>
  <si>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</si>
  <si>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</si>
  <si>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</si>
  <si>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</si>
  <si>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</si>
  <si>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</si>
  <si>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</si>
  <si>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</si>
  <si>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</si>
  <si>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</si>
  <si>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</si>
  <si>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</si>
  <si>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</si>
  <si>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</si>
  <si>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</si>
  <si>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</si>
  <si>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</si>
  <si>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</si>
  <si>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</si>
  <si>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</si>
  <si>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</si>
  <si>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</si>
  <si>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</si>
  <si>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</si>
  <si>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</si>
  <si>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</si>
  <si>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</si>
  <si>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</si>
  <si>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</si>
  <si>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</si>
  <si>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</si>
  <si>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</si>
  <si>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</si>
  <si>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</si>
  <si>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</si>
  <si>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</si>
  <si>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</si>
  <si>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</si>
  <si>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</si>
  <si>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</si>
  <si>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</si>
  <si>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</si>
  <si>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</si>
  <si>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</si>
  <si>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</si>
  <si>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</si>
  <si>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</si>
  <si>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</si>
  <si>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</si>
  <si>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</si>
  <si>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</si>
  <si>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</si>
  <si>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</si>
  <si>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</si>
  <si>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</si>
  <si>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</si>
  <si>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</si>
  <si>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</si>
  <si>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</si>
  <si>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</si>
  <si>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</si>
  <si>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</si>
  <si>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</si>
  <si>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</si>
  <si>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</si>
  <si>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</si>
  <si>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</si>
  <si>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</si>
  <si>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</si>
  <si>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</si>
  <si>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</si>
  <si>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</si>
  <si>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</si>
  <si>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</si>
  <si>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</si>
  <si>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</si>
  <si>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</si>
  <si>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</si>
  <si>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</si>
  <si>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</si>
  <si>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</si>
  <si>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</si>
  <si>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</si>
  <si>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</si>
  <si>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</si>
  <si>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</si>
  <si>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</si>
  <si>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</si>
  <si>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</si>
  <si>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</si>
  <si>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</si>
  <si>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</si>
  <si>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</si>
  <si>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</si>
  <si>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</si>
  <si>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</si>
  <si>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</si>
  <si>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</si>
  <si>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</si>
  <si>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</si>
  <si>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</si>
  <si>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</si>
  <si>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</si>
  <si>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</si>
  <si>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</si>
  <si>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</si>
  <si>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</si>
  <si>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</si>
  <si>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</si>
  <si>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</si>
  <si>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</si>
  <si>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</si>
  <si>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</si>
  <si>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</si>
  <si>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</si>
  <si>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</si>
  <si>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</si>
  <si>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</si>
  <si>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</si>
  <si>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</si>
  <si>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</si>
  <si>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</si>
  <si>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</si>
  <si>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</si>
  <si>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</si>
  <si>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</si>
  <si>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</si>
  <si>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</si>
  <si>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</si>
  <si>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</si>
  <si>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</si>
  <si>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</si>
  <si>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</si>
  <si>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</si>
  <si>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</si>
  <si>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</si>
  <si>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</si>
  <si>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</si>
  <si>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</si>
  <si>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</si>
  <si>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</si>
  <si>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</si>
  <si>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</si>
  <si>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</si>
  <si>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</si>
  <si>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</si>
  <si>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</si>
  <si>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</si>
  <si>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</si>
  <si>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</si>
  <si>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</si>
  <si>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</si>
  <si>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</si>
  <si>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</si>
  <si>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</si>
  <si>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</si>
  <si>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</si>
  <si>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</si>
  <si>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</si>
  <si>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</si>
  <si>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</si>
  <si>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</si>
  <si>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</si>
  <si>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</si>
  <si>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</si>
  <si>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</si>
  <si>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</si>
  <si>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</si>
  <si>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</si>
  <si>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</si>
  <si>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</si>
  <si>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</si>
  <si>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</si>
  <si>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</si>
  <si>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</si>
  <si>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</si>
  <si>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</si>
  <si>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</si>
  <si>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</si>
  <si>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</si>
  <si>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</si>
  <si>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</si>
  <si>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</si>
  <si>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</si>
  <si>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</si>
  <si>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</si>
  <si>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</si>
  <si>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</si>
  <si>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</si>
  <si>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</si>
  <si>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</si>
  <si>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</si>
  <si>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</si>
  <si>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</si>
  <si>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</si>
  <si>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</si>
  <si>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</si>
  <si>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</si>
  <si>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</si>
  <si>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</si>
  <si>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</si>
  <si>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</si>
  <si>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</si>
  <si>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</si>
  <si>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</si>
  <si>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</si>
  <si>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</si>
  <si>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</si>
  <si>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</si>
  <si>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</si>
  <si>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</si>
  <si>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</si>
  <si>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</si>
  <si>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</si>
  <si>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</si>
  <si>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</si>
  <si>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</si>
  <si>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</si>
  <si>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</si>
  <si>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</si>
  <si>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</si>
  <si>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</si>
  <si>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</si>
  <si>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</si>
  <si>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</si>
  <si>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</si>
  <si>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</si>
  <si>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</si>
  <si>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</si>
  <si>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</si>
  <si>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</si>
  <si>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</si>
  <si>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</si>
  <si>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</si>
  <si>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</si>
  <si>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</si>
  <si>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</si>
  <si>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</si>
  <si>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</si>
  <si>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</si>
  <si>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</si>
  <si>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</si>
  <si>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</si>
  <si>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</si>
  <si>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</si>
  <si>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</si>
  <si>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</si>
  <si>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</si>
  <si>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</si>
  <si>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</si>
  <si>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</si>
  <si>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</si>
  <si>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</si>
  <si>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</si>
  <si>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</si>
  <si>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</si>
  <si>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</si>
  <si>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</si>
  <si>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</si>
  <si>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</si>
  <si>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</si>
  <si>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</si>
  <si>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</si>
  <si>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</si>
  <si>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</si>
  <si>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</si>
  <si>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</si>
  <si>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</si>
  <si>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</si>
  <si>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</si>
  <si>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</si>
  <si>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</si>
  <si>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</si>
  <si>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</si>
  <si>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</si>
  <si>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</si>
  <si>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</si>
  <si>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</si>
  <si>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</si>
  <si>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</si>
  <si>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</si>
  <si>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</si>
  <si>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</si>
  <si>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</si>
  <si>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</si>
  <si>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</si>
  <si>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</si>
  <si>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</si>
  <si>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</si>
  <si>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</si>
  <si>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</si>
  <si>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</si>
  <si>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</si>
  <si>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</si>
  <si>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</si>
  <si>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</si>
  <si>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</si>
  <si>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</si>
  <si>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</si>
  <si>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</si>
  <si>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</si>
  <si>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</si>
  <si>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</si>
  <si>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</si>
  <si>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</si>
  <si>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</si>
  <si>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</si>
  <si>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</si>
  <si>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</si>
  <si>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</si>
  <si>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</si>
  <si>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</si>
  <si>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</si>
  <si>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</si>
  <si>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</si>
  <si>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</si>
  <si>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</si>
  <si>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</si>
  <si>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</si>
  <si>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</si>
  <si>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</si>
  <si>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</si>
  <si>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</si>
  <si>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</si>
  <si>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</si>
  <si>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</si>
  <si>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</si>
  <si>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</si>
  <si>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</si>
  <si>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</si>
  <si>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</si>
  <si>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</si>
  <si>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</si>
  <si>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</si>
  <si>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</si>
  <si>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</si>
  <si>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</si>
  <si>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</si>
  <si>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</si>
  <si>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</si>
  <si>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</si>
  <si>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</si>
  <si>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</si>
  <si>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</si>
  <si>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</si>
  <si>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</si>
  <si>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</si>
  <si>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</si>
  <si>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</si>
  <si>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</si>
  <si>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</si>
  <si>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</si>
  <si>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</si>
  <si>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</si>
  <si>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</si>
  <si>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</si>
  <si>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</si>
  <si>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</si>
  <si>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</si>
  <si>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</si>
  <si>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</si>
  <si>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</si>
  <si>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</si>
  <si>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</si>
  <si>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</si>
  <si>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</si>
  <si>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</si>
  <si>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</si>
  <si>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</si>
  <si>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</si>
  <si>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</si>
  <si>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</si>
  <si>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</si>
  <si>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</si>
  <si>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</si>
  <si>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</si>
  <si>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</si>
  <si>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</si>
  <si>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</si>
  <si>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</si>
  <si>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</si>
  <si>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</si>
  <si>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</si>
  <si>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</si>
  <si>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</si>
  <si>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</si>
  <si>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</si>
  <si>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</si>
  <si>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</si>
  <si>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</si>
  <si>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</si>
  <si>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</si>
  <si>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</si>
  <si>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</si>
  <si>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</si>
  <si>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</si>
  <si>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</si>
  <si>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</si>
  <si>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</si>
  <si>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</si>
  <si>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</si>
  <si>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</si>
  <si>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</si>
  <si>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</si>
  <si>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</si>
  <si>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</si>
  <si>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</si>
  <si>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</si>
  <si>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</si>
  <si>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</si>
  <si>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</si>
  <si>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</si>
  <si>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</si>
  <si>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</si>
  <si>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</si>
  <si>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</si>
  <si>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</si>
  <si>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</si>
  <si>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</si>
  <si>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</si>
  <si>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</si>
  <si>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</si>
  <si>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</si>
  <si>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</si>
  <si>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</si>
  <si>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</si>
  <si>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</si>
  <si>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</si>
  <si>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</si>
  <si>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</si>
  <si>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</si>
  <si>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</si>
  <si>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</si>
  <si>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</si>
  <si>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</si>
  <si>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</si>
  <si>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</si>
  <si>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</si>
  <si>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</si>
  <si>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</si>
  <si>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</si>
  <si>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</si>
  <si>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</si>
  <si>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</si>
  <si>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</si>
  <si>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</si>
  <si>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</si>
  <si>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</si>
  <si>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</si>
  <si>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</si>
  <si>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</si>
  <si>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</si>
  <si>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</si>
  <si>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</si>
  <si>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</si>
  <si>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</si>
  <si>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</si>
  <si>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</si>
  <si>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</si>
  <si>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</si>
  <si>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</si>
  <si>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</si>
  <si>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</si>
  <si>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</si>
  <si>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</si>
  <si>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</si>
  <si>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</si>
  <si>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</si>
  <si>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</si>
  <si>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</si>
  <si>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</si>
  <si>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</si>
  <si>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</si>
  <si>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</si>
  <si>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</si>
  <si>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</si>
  <si>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</si>
  <si>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</si>
  <si>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</si>
  <si>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</si>
  <si>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</si>
  <si>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</si>
  <si>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</si>
  <si>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</si>
  <si>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</si>
  <si>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</si>
  <si>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</si>
  <si>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</si>
  <si>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</si>
  <si>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</si>
  <si>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</si>
  <si>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</si>
  <si>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</si>
  <si>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</si>
  <si>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</si>
  <si>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</si>
  <si>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</si>
  <si>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</si>
  <si>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</si>
  <si>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</si>
  <si>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</si>
  <si>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</si>
  <si>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</si>
  <si>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</si>
  <si>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</si>
  <si>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</si>
  <si>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</si>
  <si>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</si>
  <si>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</si>
  <si>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</si>
  <si>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</si>
  <si>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</si>
  <si>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</si>
  <si>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</si>
  <si>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</si>
  <si>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</si>
  <si>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</si>
  <si>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</si>
  <si>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</si>
  <si>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</si>
  <si>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</si>
  <si>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</si>
  <si>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</si>
  <si>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</si>
  <si>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</si>
  <si>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</si>
  <si>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</si>
  <si>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</si>
  <si>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</si>
  <si>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</si>
  <si>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</si>
  <si>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</si>
  <si>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</si>
  <si>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</si>
  <si>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</si>
  <si>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</si>
  <si>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</si>
  <si>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</si>
  <si>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</si>
  <si>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</si>
  <si>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</si>
  <si>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</si>
  <si>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</si>
  <si>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</si>
  <si>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</si>
  <si>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</si>
  <si>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</si>
  <si>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</si>
  <si>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</si>
  <si>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</si>
  <si>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</si>
  <si>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</si>
  <si>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</si>
  <si>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</si>
  <si>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</si>
  <si>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</si>
  <si>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</si>
  <si>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</si>
  <si>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</si>
  <si>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</si>
  <si>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</si>
  <si>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</si>
  <si>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</si>
  <si>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</si>
  <si>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</si>
  <si>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</si>
  <si>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</si>
  <si>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</si>
  <si>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</si>
  <si>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</si>
  <si>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</si>
  <si>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</si>
  <si>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</si>
  <si>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</si>
  <si>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</si>
  <si>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</si>
  <si>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</si>
  <si>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</si>
  <si>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</si>
  <si>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</si>
  <si>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</si>
  <si>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</si>
  <si>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</si>
  <si>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</si>
  <si>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</si>
  <si>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</si>
  <si>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</si>
  <si>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</si>
  <si>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</si>
  <si>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</si>
  <si>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</si>
  <si>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</si>
  <si>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</si>
  <si>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</si>
  <si>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</si>
  <si>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</si>
  <si>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</si>
  <si>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</si>
  <si>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</si>
  <si>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</si>
  <si>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</si>
  <si>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</si>
  <si>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</si>
  <si>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</si>
  <si>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</si>
  <si>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</si>
  <si>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</si>
  <si>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</si>
  <si>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</si>
  <si>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</si>
  <si>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</si>
  <si>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</si>
  <si>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</si>
  <si>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</si>
  <si>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</si>
  <si>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</si>
  <si>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</si>
  <si>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</si>
  <si>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</si>
  <si>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</si>
  <si>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</si>
  <si>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</si>
  <si>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</si>
  <si>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</si>
  <si>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</si>
  <si>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</si>
  <si>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</si>
  <si>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</si>
  <si>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</si>
  <si>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</si>
  <si>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</si>
  <si>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</si>
  <si>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</si>
  <si>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</si>
  <si>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</si>
  <si>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</si>
  <si>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</si>
  <si>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</si>
  <si>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</si>
  <si>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</si>
  <si>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</si>
  <si>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</si>
  <si>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</si>
  <si>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</si>
  <si>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</si>
  <si>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</si>
  <si>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</si>
  <si>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</si>
  <si>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</si>
  <si>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</si>
  <si>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</si>
  <si>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</si>
  <si>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</si>
  <si>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</si>
  <si>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</si>
  <si>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</si>
  <si>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</si>
  <si>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</si>
  <si>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</si>
  <si>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</si>
  <si>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</si>
  <si>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</si>
  <si>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</si>
  <si>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</si>
  <si>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</si>
  <si>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</si>
  <si>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</si>
  <si>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</si>
  <si>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</si>
  <si>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</si>
  <si>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</si>
  <si>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</si>
  <si>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</si>
  <si>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</si>
  <si>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</si>
  <si>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</si>
  <si>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</si>
  <si>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</si>
  <si>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</si>
  <si>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</si>
  <si>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</si>
  <si>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</si>
  <si>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</si>
  <si>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</si>
  <si>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</si>
  <si>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</si>
  <si>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</si>
  <si>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</si>
  <si>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</si>
  <si>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</si>
  <si>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</si>
  <si>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</si>
  <si>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</si>
  <si>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</si>
  <si>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</si>
  <si>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</si>
  <si>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</si>
  <si>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</si>
  <si>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</si>
  <si>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</si>
  <si>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</si>
  <si>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</si>
  <si>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</si>
  <si>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</si>
  <si>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</si>
  <si>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</si>
  <si>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</si>
  <si>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</si>
  <si>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</si>
  <si>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</si>
  <si>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</si>
  <si>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</si>
  <si>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</si>
  <si>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</si>
  <si>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</si>
  <si>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</si>
  <si>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</si>
  <si>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</si>
  <si>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</si>
  <si>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</si>
  <si>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</si>
  <si>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</si>
  <si>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</si>
  <si>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</si>
  <si>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</si>
  <si>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</si>
  <si>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</si>
  <si>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</si>
  <si>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</si>
  <si>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</si>
  <si>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</si>
  <si>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</si>
  <si>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</si>
  <si>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</si>
  <si>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</si>
  <si>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</si>
  <si>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</si>
  <si>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</si>
  <si>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</si>
  <si>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</si>
  <si>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</si>
  <si>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</si>
  <si>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</si>
  <si>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</si>
  <si>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</si>
  <si>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</si>
  <si>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</si>
  <si>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</si>
  <si>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</si>
  <si>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</si>
  <si>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</si>
  <si>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</si>
  <si>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</si>
  <si>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</si>
  <si>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</si>
  <si>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</si>
  <si>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</si>
  <si>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</si>
  <si>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</si>
  <si>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</si>
  <si>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</si>
  <si>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</si>
  <si>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</si>
  <si>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</si>
  <si>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</si>
  <si>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</si>
  <si>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</si>
  <si>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</si>
  <si>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</si>
  <si>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</si>
  <si>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</si>
  <si>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</si>
  <si>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</si>
  <si>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</si>
  <si>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</si>
  <si>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</si>
  <si>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</si>
  <si>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</si>
  <si>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</si>
  <si>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</si>
  <si>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</si>
  <si>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</si>
  <si>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</si>
  <si>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</si>
  <si>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</si>
  <si>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</si>
  <si>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</si>
  <si>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</si>
  <si>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</si>
  <si>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</si>
  <si>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</si>
  <si>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</si>
  <si>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</si>
  <si>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</si>
  <si>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</si>
  <si>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</si>
  <si>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</si>
  <si>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</si>
  <si>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</si>
  <si>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</si>
  <si>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</si>
  <si>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</si>
  <si>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</si>
  <si>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</si>
  <si>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</si>
  <si>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</si>
  <si>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</si>
  <si>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</si>
  <si>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</si>
  <si>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</si>
  <si>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</si>
  <si>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</si>
  <si>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</si>
  <si>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</si>
  <si>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</si>
  <si>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</si>
  <si>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</si>
  <si>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</si>
  <si>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</si>
  <si>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</si>
  <si>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</si>
  <si>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</si>
  <si>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</si>
  <si>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</si>
  <si>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</si>
  <si>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</si>
  <si>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</si>
  <si>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</si>
  <si>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</si>
  <si>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</si>
  <si>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</si>
  <si>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</si>
  <si>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</si>
  <si>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</si>
  <si>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</si>
  <si>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</si>
  <si>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</si>
  <si>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</si>
  <si>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</si>
  <si>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</si>
  <si>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</si>
  <si>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</si>
  <si>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</si>
  <si>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</si>
  <si>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</si>
  <si>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</si>
  <si>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</si>
  <si>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</si>
  <si>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</si>
  <si>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</si>
  <si>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</si>
  <si>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</si>
  <si>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</si>
  <si>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</si>
  <si>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</si>
  <si>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</si>
  <si>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</si>
  <si>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</si>
  <si>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</si>
  <si>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</si>
  <si>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</si>
  <si>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</si>
  <si>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</si>
  <si>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</si>
  <si>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</si>
  <si>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</si>
  <si>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</si>
  <si>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</si>
  <si>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</si>
  <si>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</si>
  <si>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</si>
  <si>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</si>
  <si>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</si>
  <si>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</si>
  <si>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</si>
  <si>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</si>
  <si>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</si>
  <si>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</si>
  <si>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</si>
  <si>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</si>
  <si>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</si>
  <si>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</si>
  <si>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</si>
  <si>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</si>
  <si>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</si>
  <si>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</si>
  <si>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</si>
  <si>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</si>
  <si>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</si>
  <si>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</si>
  <si>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</si>
  <si>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</si>
  <si>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</si>
  <si>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</si>
  <si>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</si>
  <si>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</si>
  <si>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</si>
  <si>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</si>
  <si>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</si>
  <si>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</si>
  <si>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</si>
  <si>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</si>
  <si>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</si>
  <si>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</si>
  <si>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</si>
  <si>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</si>
  <si>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</si>
  <si>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</si>
  <si>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</si>
  <si>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</si>
  <si>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</si>
  <si>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</si>
  <si>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</si>
  <si>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</si>
  <si>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</si>
  <si>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</si>
  <si>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</si>
  <si>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</si>
  <si>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</si>
  <si>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</si>
  <si>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</si>
  <si>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</si>
  <si>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</si>
  <si>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</si>
  <si>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</si>
  <si>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</si>
  <si>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</si>
  <si>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</si>
  <si>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</si>
  <si>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</si>
  <si>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</si>
  <si>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</si>
  <si>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</si>
  <si>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</si>
  <si>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</si>
  <si>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</si>
  <si>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</si>
  <si>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</si>
  <si>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</si>
  <si>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</si>
  <si>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</si>
  <si>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</si>
  <si>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</si>
  <si>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</si>
  <si>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</si>
  <si>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</si>
  <si>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</si>
  <si>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</si>
  <si>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</si>
  <si>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</si>
  <si>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</si>
  <si>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</si>
  <si>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</si>
  <si>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</si>
  <si>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</si>
  <si>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</si>
  <si>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</si>
  <si>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</si>
  <si>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</si>
  <si>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</si>
  <si>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</si>
  <si>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</si>
  <si>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</si>
  <si>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</si>
  <si>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</si>
  <si>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</si>
  <si>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</si>
  <si>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</si>
  <si>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</si>
  <si>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</si>
  <si>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</si>
  <si>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</si>
  <si>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</si>
  <si>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</si>
  <si>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</si>
  <si>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</si>
  <si>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</si>
  <si>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</si>
  <si>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</si>
  <si>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</si>
  <si>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</si>
  <si>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</si>
  <si>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</si>
  <si>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</si>
  <si>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</si>
  <si>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</si>
  <si>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</si>
  <si>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</si>
  <si>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</si>
  <si>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</si>
  <si>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</si>
  <si>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</si>
  <si>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</si>
  <si>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</si>
  <si>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</si>
  <si>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</si>
  <si>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</si>
  <si>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</si>
  <si>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</si>
  <si>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</si>
  <si>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</si>
  <si>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</si>
  <si>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</si>
  <si>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</si>
  <si>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</si>
  <si>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</si>
  <si>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</si>
  <si>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</si>
  <si>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</si>
  <si>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</si>
  <si>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</si>
  <si>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</si>
  <si>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</si>
  <si>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</si>
  <si>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</si>
  <si>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</si>
  <si>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</si>
  <si>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</si>
  <si>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</si>
  <si>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</si>
  <si>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</si>
  <si>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</si>
  <si>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</si>
  <si>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</si>
  <si>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</si>
  <si>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</si>
  <si>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</si>
  <si>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</si>
  <si>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</si>
  <si>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</si>
  <si>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</si>
  <si>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</si>
  <si>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</si>
  <si>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</si>
  <si>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</si>
  <si>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</si>
  <si>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</si>
  <si>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</si>
  <si>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</si>
  <si>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</si>
  <si>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</si>
  <si>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</si>
  <si>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</si>
  <si>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</si>
  <si>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</si>
  <si>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</si>
  <si>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</si>
  <si>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</si>
  <si>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</si>
  <si>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</si>
  <si>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</si>
  <si>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</si>
  <si>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</si>
  <si>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</si>
  <si>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</si>
  <si>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</si>
  <si>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</si>
  <si>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</si>
  <si>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</si>
  <si>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</si>
  <si>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</si>
  <si>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</si>
  <si>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</si>
  <si>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</si>
  <si>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</si>
  <si>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</si>
  <si>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</si>
  <si>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</si>
  <si>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</si>
  <si>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</si>
  <si>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</si>
  <si>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</si>
  <si>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</si>
  <si>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</si>
  <si>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</si>
  <si>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</si>
  <si>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</si>
  <si>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</si>
  <si>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</si>
  <si>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</si>
  <si>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</si>
  <si>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</si>
  <si>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</si>
  <si>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</si>
  <si>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</si>
  <si>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</si>
  <si>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</si>
  <si>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</si>
  <si>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</si>
  <si>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</si>
  <si>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</si>
  <si>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</si>
  <si>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</si>
  <si>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</si>
  <si>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</si>
  <si>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</si>
  <si>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</si>
  <si>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</si>
  <si>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</si>
  <si>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</si>
  <si>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</si>
  <si>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</si>
  <si>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</si>
  <si>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</si>
  <si>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</si>
  <si>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</si>
  <si>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</si>
  <si>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</si>
  <si>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</si>
  <si>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</si>
  <si>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</si>
  <si>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</si>
  <si>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</si>
  <si>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</si>
  <si>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</si>
  <si>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</si>
  <si>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</si>
  <si>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</si>
  <si>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</si>
  <si>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</si>
  <si>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</si>
  <si>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</si>
  <si>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</si>
  <si>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</si>
  <si>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</si>
  <si>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</si>
  <si>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</si>
  <si>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</si>
  <si>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</si>
  <si>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</si>
  <si>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</si>
  <si>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</si>
  <si>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</si>
  <si>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</si>
  <si>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</si>
  <si>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</si>
  <si>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</si>
  <si>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</si>
  <si>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</si>
  <si>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</si>
  <si>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</si>
  <si>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</si>
  <si>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</si>
  <si>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</si>
  <si>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</si>
  <si>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</si>
  <si>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</si>
  <si>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</si>
  <si>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</si>
  <si>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</si>
  <si>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</si>
  <si>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</si>
  <si>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</si>
  <si>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</si>
  <si>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</si>
  <si>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</si>
  <si>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</si>
  <si>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</si>
  <si>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</si>
  <si>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</si>
  <si>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</si>
  <si>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</si>
  <si>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</si>
  <si>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</si>
  <si>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</si>
  <si>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</si>
  <si>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</si>
  <si>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</si>
  <si>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</si>
  <si>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</si>
  <si>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</si>
  <si>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</si>
  <si>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</si>
  <si>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</si>
  <si>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</si>
  <si>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</si>
  <si>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</si>
  <si>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</si>
  <si>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</si>
  <si>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</si>
  <si>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</si>
  <si>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</si>
  <si>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</si>
  <si>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</si>
  <si>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</si>
  <si>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</si>
  <si>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</si>
  <si>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</si>
  <si>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</si>
  <si>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</si>
  <si>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</si>
  <si>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</si>
  <si>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</si>
  <si>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</si>
  <si>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</si>
  <si>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</si>
  <si>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</si>
  <si>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</si>
  <si>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</si>
  <si>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</si>
  <si>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</si>
  <si>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</si>
  <si>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</si>
  <si>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</si>
  <si>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</si>
  <si>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</si>
  <si>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</si>
  <si>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</si>
  <si>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</si>
  <si>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</si>
  <si>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</si>
  <si>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</si>
  <si>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</si>
  <si>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</si>
  <si>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</si>
  <si>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</si>
  <si>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</si>
  <si>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</si>
  <si>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</si>
  <si>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</si>
  <si>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</si>
  <si>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</si>
  <si>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</si>
  <si>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</si>
  <si>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</si>
  <si>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</si>
  <si>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</si>
  <si>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</si>
  <si>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</si>
  <si>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</si>
  <si>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</si>
  <si>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</si>
  <si>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</si>
  <si>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</si>
  <si>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</si>
  <si>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</si>
  <si>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</si>
  <si>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</si>
  <si>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</si>
  <si>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</si>
  <si>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</si>
  <si>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</si>
  <si>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</si>
  <si>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</si>
  <si>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</si>
  <si>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</si>
  <si>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</si>
  <si>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</si>
  <si>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</si>
  <si>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</si>
  <si>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</si>
  <si>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</si>
  <si>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</si>
  <si>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</si>
  <si>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</si>
  <si>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</si>
  <si>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</si>
  <si>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</si>
  <si>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</si>
  <si>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</si>
  <si>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</si>
  <si>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</si>
  <si>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</si>
  <si>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</si>
  <si>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</si>
  <si>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</si>
  <si>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</si>
  <si>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</si>
  <si>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</si>
  <si>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</si>
  <si>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</si>
  <si>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</si>
  <si>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</si>
  <si>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</si>
  <si>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</si>
  <si>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</si>
  <si>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</si>
  <si>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</si>
  <si>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</si>
  <si>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</si>
  <si>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</si>
  <si>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</si>
  <si>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</si>
  <si>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</si>
  <si>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</si>
  <si>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</si>
  <si>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</si>
  <si>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</si>
  <si>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</si>
  <si>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</si>
  <si>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</si>
  <si>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</si>
  <si>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</si>
  <si>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</si>
  <si>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</si>
  <si>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</si>
  <si>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</si>
  <si>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</si>
  <si>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</si>
  <si>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</si>
  <si>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</si>
  <si>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</si>
  <si>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</si>
  <si>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</si>
  <si>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</si>
  <si>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</si>
  <si>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</si>
  <si>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</si>
  <si>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</si>
  <si>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</si>
  <si>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</si>
  <si>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</si>
  <si>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</si>
  <si>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</si>
  <si>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</si>
  <si>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</si>
  <si>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</si>
  <si>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</si>
  <si>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</si>
  <si>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</si>
  <si>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</si>
  <si>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</si>
  <si>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</si>
  <si>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</si>
  <si>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</si>
  <si>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</si>
  <si>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</si>
  <si>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</si>
  <si>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</si>
  <si>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</si>
  <si>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</si>
  <si>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</si>
  <si>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</si>
  <si>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</si>
  <si>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</si>
  <si>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</si>
  <si>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</si>
  <si>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</si>
  <si>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</si>
  <si>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</si>
  <si>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</si>
  <si>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</si>
  <si>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</si>
  <si>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</si>
  <si>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</si>
  <si>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</si>
  <si>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</si>
  <si>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</si>
  <si>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</si>
  <si>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</si>
  <si>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</si>
  <si>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</si>
  <si>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</si>
  <si>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</si>
  <si>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</si>
  <si>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</si>
  <si>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</si>
  <si>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</si>
  <si>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</si>
  <si>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</si>
  <si>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</si>
  <si>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</si>
  <si>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</si>
  <si>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</si>
  <si>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</si>
  <si>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</si>
  <si>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</si>
  <si>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</si>
  <si>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</si>
  <si>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</si>
  <si>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</si>
  <si>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</si>
  <si>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</si>
  <si>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</si>
  <si>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</si>
  <si>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</si>
  <si>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</si>
  <si>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</si>
  <si>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</si>
  <si>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</si>
  <si>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</si>
  <si>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</si>
  <si>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</si>
  <si>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</si>
  <si>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</si>
  <si>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</si>
  <si>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</si>
  <si>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</si>
  <si>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</si>
  <si>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</si>
  <si>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</si>
  <si>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</si>
  <si>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</si>
  <si>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</si>
  <si>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</si>
  <si>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</si>
  <si>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</si>
  <si>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</si>
  <si>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</si>
  <si>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</si>
  <si>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</si>
  <si>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</si>
  <si>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</si>
  <si>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</si>
  <si>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</si>
  <si>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</si>
  <si>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</si>
  <si>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</si>
  <si>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</si>
  <si>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</si>
  <si>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</si>
  <si>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</si>
  <si>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</si>
  <si>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</si>
  <si>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</si>
  <si>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</si>
  <si>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</si>
  <si>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</si>
  <si>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</si>
  <si>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</si>
  <si>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</si>
  <si>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</si>
  <si>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</si>
  <si>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</si>
  <si>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</si>
  <si>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</si>
  <si>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</si>
  <si>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</si>
  <si>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</si>
  <si>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</si>
  <si>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</si>
  <si>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</si>
  <si>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</si>
  <si>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</si>
  <si>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</si>
  <si>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</si>
  <si>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</si>
  <si>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</si>
  <si>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</si>
  <si>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</si>
  <si>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</si>
  <si>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</si>
  <si>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</si>
  <si>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</si>
  <si>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</si>
  <si>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</si>
  <si>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</si>
  <si>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</si>
  <si>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</si>
  <si>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</si>
  <si>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</si>
  <si>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</si>
  <si>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</si>
  <si>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</si>
  <si>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</si>
  <si>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</si>
  <si>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</si>
  <si>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</si>
  <si>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</si>
  <si>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</si>
  <si>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</si>
  <si>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</si>
  <si>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</si>
  <si>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</si>
  <si>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</si>
  <si>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</si>
  <si>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</si>
  <si>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</si>
  <si>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</si>
  <si>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</si>
  <si>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</si>
  <si>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</si>
  <si>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</si>
  <si>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</si>
  <si>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</si>
  <si>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</si>
  <si>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</si>
  <si>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</si>
  <si>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</si>
  <si>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</si>
  <si>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</si>
  <si>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</si>
  <si>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</si>
  <si>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</si>
  <si>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</si>
  <si>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</si>
  <si>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</si>
  <si>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</si>
  <si>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</si>
  <si>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</si>
  <si>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</si>
  <si>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</si>
  <si>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</si>
  <si>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</si>
  <si>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</si>
  <si>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</si>
  <si>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</si>
  <si>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</si>
  <si>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</si>
  <si>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</si>
  <si>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</si>
  <si>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</si>
  <si>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</si>
  <si>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</si>
  <si>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</si>
  <si>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</si>
  <si>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</si>
  <si>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</si>
  <si>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</si>
  <si>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</si>
  <si>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</si>
  <si>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</si>
  <si>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</si>
  <si>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</si>
  <si>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</si>
  <si>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</si>
  <si>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</si>
  <si>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</si>
  <si>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</si>
  <si>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</si>
  <si>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</si>
  <si>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</si>
  <si>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</si>
  <si>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</si>
  <si>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</si>
  <si>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</si>
  <si>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</si>
  <si>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</si>
  <si>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</si>
  <si>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</si>
  <si>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</si>
  <si>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</si>
  <si>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</si>
  <si>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</si>
  <si>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</si>
  <si>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</si>
  <si>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</si>
  <si>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</si>
  <si>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</si>
  <si>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</si>
  <si>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</si>
  <si>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</si>
  <si>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</si>
  <si>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</si>
  <si>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</si>
  <si>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</si>
  <si>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</si>
  <si>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</si>
  <si>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</si>
  <si>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</si>
  <si>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</si>
  <si>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</si>
  <si>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</si>
  <si>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</si>
  <si>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</si>
  <si>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</si>
  <si>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</si>
  <si>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</si>
  <si>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</si>
  <si>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</si>
  <si>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</si>
  <si>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</si>
  <si>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</si>
  <si>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</si>
  <si>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</si>
  <si>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</si>
  <si>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</si>
  <si>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</si>
  <si>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</si>
  <si>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</si>
  <si>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</si>
  <si>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</si>
  <si>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</si>
  <si>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</si>
  <si>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</si>
  <si>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</si>
  <si>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</si>
  <si>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</si>
  <si>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</si>
  <si>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</si>
  <si>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</si>
  <si>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</si>
  <si>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</si>
  <si>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</si>
  <si>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</si>
  <si>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</si>
  <si>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</si>
  <si>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</si>
  <si>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</si>
  <si>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</si>
  <si>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</si>
  <si>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</si>
  <si>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</si>
  <si>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</si>
  <si>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</si>
  <si>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</si>
  <si>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</si>
  <si>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</si>
  <si>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</si>
  <si>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</si>
  <si>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</si>
  <si>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</si>
  <si>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</si>
  <si>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</si>
  <si>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</si>
  <si>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</si>
  <si>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</si>
  <si>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</si>
  <si>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</si>
  <si>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</si>
  <si>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</si>
  <si>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</si>
  <si>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</si>
  <si>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</si>
  <si>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</si>
  <si>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</si>
  <si>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</si>
  <si>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</si>
  <si>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</si>
  <si>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</si>
  <si>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</si>
  <si>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</si>
  <si>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</si>
  <si>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</si>
  <si>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</si>
  <si>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</si>
  <si>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</si>
  <si>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</si>
  <si>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</si>
  <si>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</si>
  <si>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</si>
  <si>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</si>
  <si>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</si>
  <si>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</si>
  <si>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</si>
  <si>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</si>
  <si>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</si>
  <si>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</si>
  <si>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</si>
  <si>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</si>
  <si>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</si>
  <si>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</si>
  <si>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</si>
  <si>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</si>
  <si>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</si>
  <si>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</si>
  <si>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</si>
  <si>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</si>
  <si>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</si>
  <si>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</si>
  <si>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</si>
  <si>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</si>
  <si>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</si>
  <si>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</si>
  <si>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</si>
  <si>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</si>
  <si>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</si>
  <si>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</si>
  <si>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</si>
  <si>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</si>
  <si>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</si>
  <si>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</si>
  <si>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</si>
  <si>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</si>
  <si>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</si>
  <si>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</si>
  <si>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</si>
  <si>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</si>
  <si>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</si>
  <si>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</si>
  <si>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</si>
  <si>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</si>
  <si>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</si>
  <si>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</si>
  <si>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</si>
  <si>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</si>
  <si>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</si>
  <si>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</si>
  <si>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</si>
  <si>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</si>
  <si>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</si>
  <si>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</si>
  <si>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</si>
  <si>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</si>
  <si>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</si>
  <si>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</si>
  <si>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</si>
  <si>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</si>
  <si>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</si>
  <si>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</si>
  <si>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</si>
  <si>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</si>
  <si>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</si>
  <si>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</si>
  <si>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</si>
  <si>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</si>
  <si>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</si>
  <si>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</si>
  <si>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</si>
  <si>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</si>
  <si>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</si>
  <si>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</si>
  <si>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</si>
  <si>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</si>
  <si>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</si>
  <si>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</si>
  <si>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</si>
  <si>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</si>
  <si>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</si>
  <si>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</si>
  <si>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</si>
  <si>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</si>
  <si>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</si>
  <si>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</si>
  <si>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</si>
  <si>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</si>
  <si>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</si>
  <si>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</si>
  <si>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</si>
  <si>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</si>
  <si>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</si>
  <si>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</si>
  <si>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</si>
  <si>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</si>
  <si>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</si>
  <si>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</si>
  <si>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</si>
  <si>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</si>
  <si>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</si>
  <si>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</si>
  <si>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</si>
  <si>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</si>
  <si>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</si>
  <si>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</si>
  <si>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</si>
  <si>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</si>
  <si>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</si>
  <si>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</si>
  <si>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</si>
  <si>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</si>
  <si>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</si>
  <si>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</si>
  <si>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</si>
  <si>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</si>
  <si>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</si>
  <si>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</si>
  <si>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</si>
  <si>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</si>
  <si>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</si>
  <si>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</si>
  <si>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</si>
  <si>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</si>
  <si>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</si>
  <si>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</si>
  <si>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</si>
  <si>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</si>
  <si>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</si>
  <si>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</si>
  <si>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</si>
  <si>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</si>
  <si>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</si>
  <si>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</si>
  <si>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</si>
  <si>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</si>
  <si>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</si>
  <si>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</si>
  <si>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</si>
  <si>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</si>
  <si>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</si>
  <si>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</si>
  <si>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</si>
  <si>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</si>
  <si>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</si>
  <si>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</si>
  <si>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</si>
  <si>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</si>
  <si>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</si>
  <si>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</si>
  <si>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</si>
  <si>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</si>
  <si>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</si>
  <si>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</si>
  <si>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</si>
  <si>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</si>
  <si>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</si>
  <si>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</si>
  <si>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</si>
  <si>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</si>
  <si>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</si>
  <si>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</si>
  <si>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</si>
  <si>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</si>
  <si>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</si>
  <si>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</si>
  <si>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</si>
  <si>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</si>
  <si>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</si>
  <si>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</si>
  <si>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</si>
  <si>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</si>
  <si>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</si>
  <si>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</si>
  <si>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</si>
  <si>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</si>
  <si>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</si>
  <si>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</si>
  <si>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</si>
  <si>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</si>
  <si>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</si>
  <si>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</si>
  <si>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</si>
  <si>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</si>
  <si>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</si>
  <si>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</si>
  <si>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</si>
  <si>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</si>
  <si>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</si>
  <si>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</si>
  <si>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</si>
  <si>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</si>
  <si>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</si>
  <si>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</si>
  <si>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</si>
  <si>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</si>
  <si>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</si>
  <si>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</si>
  <si>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</si>
  <si>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</si>
  <si>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</si>
  <si>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</si>
  <si>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</si>
  <si>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</si>
  <si>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</si>
  <si>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</si>
  <si>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</si>
  <si>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</si>
  <si>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</si>
  <si>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</si>
  <si>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</si>
  <si>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</si>
  <si>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</si>
  <si>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</si>
  <si>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</si>
  <si>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</si>
  <si>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</si>
  <si>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</si>
  <si>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</si>
  <si>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</si>
  <si>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</si>
  <si>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</si>
  <si>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</si>
  <si>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</si>
  <si>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</si>
  <si>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</si>
  <si>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</si>
  <si>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</si>
  <si>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</si>
  <si>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</si>
  <si>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</si>
  <si>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</si>
  <si>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</si>
  <si>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</si>
  <si>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</si>
  <si>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</si>
  <si>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</si>
  <si>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</si>
  <si>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</si>
  <si>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</si>
  <si>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</si>
  <si>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</si>
  <si>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</si>
  <si>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</si>
  <si>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</si>
  <si>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</si>
  <si>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</si>
  <si>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</si>
  <si>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</si>
  <si>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</si>
  <si>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</si>
  <si>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</si>
  <si>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</si>
  <si>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</si>
  <si>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</si>
  <si>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</si>
  <si>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</si>
  <si>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</si>
  <si>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</si>
  <si>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</si>
  <si>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</si>
  <si>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</si>
  <si>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</si>
  <si>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</si>
  <si>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</si>
  <si>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</si>
  <si>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</si>
  <si>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</si>
  <si>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</si>
  <si>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</si>
  <si>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</si>
  <si>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</si>
  <si>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</si>
  <si>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</si>
  <si>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</si>
  <si>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</si>
  <si>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</si>
  <si>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</si>
  <si>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</si>
  <si>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</si>
  <si>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</si>
  <si>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</si>
  <si>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</si>
  <si>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</si>
  <si>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</si>
  <si>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</si>
  <si>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</si>
  <si>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</si>
  <si>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</si>
  <si>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</si>
  <si>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</si>
  <si>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</si>
  <si>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</si>
  <si>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</si>
  <si>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</si>
  <si>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</si>
  <si>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</si>
  <si>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</si>
  <si>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</si>
  <si>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</si>
  <si>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</si>
  <si>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</si>
  <si>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</si>
  <si>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</si>
  <si>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</si>
  <si>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</si>
  <si>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</si>
  <si>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</si>
  <si>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</si>
  <si>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</si>
  <si>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</si>
  <si>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</si>
  <si>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</si>
  <si>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</si>
  <si>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</si>
  <si>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</si>
  <si>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</si>
  <si>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</si>
  <si>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</si>
  <si>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</si>
  <si>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</si>
  <si>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</si>
  <si>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</si>
  <si>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</si>
  <si>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</si>
  <si>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</si>
  <si>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</si>
  <si>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</si>
  <si>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</si>
  <si>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</si>
  <si>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</si>
  <si>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</si>
  <si>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</si>
  <si>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</si>
  <si>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</si>
  <si>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</si>
  <si>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</si>
  <si>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</si>
  <si>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</si>
  <si>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</si>
  <si>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</si>
  <si>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</si>
  <si>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</si>
  <si>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</si>
  <si>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</si>
  <si>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</si>
  <si>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</si>
  <si>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</si>
  <si>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</si>
  <si>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</si>
  <si>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</si>
  <si>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</si>
  <si>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</si>
  <si>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</si>
  <si>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</si>
  <si>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</si>
  <si>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</si>
  <si>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</si>
  <si>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</si>
  <si>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</si>
  <si>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</si>
  <si>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</si>
  <si>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</si>
  <si>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</si>
  <si>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</si>
  <si>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</si>
  <si>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</si>
  <si>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</si>
  <si>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</si>
  <si>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</si>
  <si>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</si>
  <si>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</si>
  <si>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</si>
  <si>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</si>
  <si>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</si>
  <si>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</si>
  <si>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</si>
  <si>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</si>
  <si>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</si>
  <si>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</si>
  <si>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</si>
  <si>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</si>
  <si>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</si>
  <si>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</si>
  <si>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</si>
  <si>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</si>
  <si>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</si>
  <si>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</si>
  <si>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</si>
  <si>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</si>
  <si>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</si>
  <si>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</si>
  <si>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</si>
  <si>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</si>
  <si>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</si>
  <si>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</si>
  <si>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</si>
  <si>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</si>
  <si>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</si>
  <si>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</si>
  <si>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</si>
  <si>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</si>
  <si>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</si>
  <si>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</si>
  <si>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</si>
  <si>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</si>
  <si>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</si>
  <si>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</si>
  <si>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</si>
  <si>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</si>
  <si>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</si>
  <si>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</si>
  <si>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</si>
  <si>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</si>
  <si>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</si>
  <si>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</si>
  <si>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</si>
  <si>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</si>
  <si>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</si>
  <si>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</si>
  <si>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</si>
  <si>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</si>
  <si>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</si>
  <si>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</si>
  <si>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</si>
  <si>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</si>
  <si>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</si>
  <si>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</si>
  <si>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</si>
  <si>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</si>
  <si>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</si>
  <si>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</si>
  <si>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</si>
  <si>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</si>
  <si>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</si>
  <si>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</si>
  <si>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</si>
  <si>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</si>
  <si>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</si>
  <si>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</si>
  <si>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</si>
  <si>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</si>
  <si>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</si>
  <si>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</si>
  <si>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</si>
  <si>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</si>
  <si>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</si>
  <si>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</si>
  <si>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</si>
  <si>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</si>
  <si>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</si>
  <si>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</si>
  <si>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</si>
  <si>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</si>
  <si>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</si>
  <si>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</si>
  <si>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</si>
  <si>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</si>
  <si>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</si>
  <si>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</si>
  <si>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</si>
  <si>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</si>
  <si>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</si>
  <si>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</si>
  <si>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</si>
  <si>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</si>
  <si>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</si>
  <si>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</si>
  <si>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</si>
  <si>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</si>
  <si>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</si>
  <si>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</si>
  <si>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</si>
  <si>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</si>
  <si>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</si>
  <si>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</si>
  <si>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</si>
  <si>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</si>
  <si>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</si>
  <si>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</si>
  <si>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</si>
  <si>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</si>
  <si>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</si>
  <si>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</si>
  <si>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</si>
  <si>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</si>
  <si>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</si>
  <si>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</si>
  <si>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</si>
  <si>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</si>
  <si>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</si>
  <si>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</si>
  <si>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</si>
  <si>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</si>
  <si>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</si>
  <si>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</si>
  <si>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</si>
  <si>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</si>
  <si>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</si>
  <si>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</si>
  <si>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</si>
  <si>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</si>
  <si>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</si>
  <si>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</si>
  <si>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</si>
  <si>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</si>
  <si>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</si>
  <si>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</si>
  <si>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</si>
  <si>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</si>
  <si>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</si>
  <si>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</si>
  <si>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</si>
  <si>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</si>
  <si>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</si>
  <si>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</si>
  <si>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</si>
  <si>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</si>
  <si>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</si>
  <si>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</si>
  <si>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</si>
  <si>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</si>
  <si>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</si>
  <si>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</si>
  <si>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</si>
  <si>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</si>
  <si>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</si>
  <si>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</si>
  <si>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</si>
  <si>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</si>
  <si>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</si>
  <si>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</si>
  <si>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</si>
  <si>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</si>
  <si>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</si>
  <si>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</si>
  <si>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</si>
  <si>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</si>
  <si>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</si>
  <si>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</si>
  <si>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</si>
  <si>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</si>
  <si>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</si>
  <si>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</si>
  <si>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</si>
  <si>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</si>
  <si>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</si>
  <si>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</si>
  <si>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</si>
  <si>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</si>
  <si>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</si>
  <si>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</si>
  <si>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</si>
  <si>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</si>
  <si>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</si>
  <si>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</si>
  <si>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</si>
  <si>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</si>
  <si>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</si>
  <si>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</si>
  <si>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</si>
  <si>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</si>
  <si>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</si>
  <si>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</si>
  <si>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</si>
  <si>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</si>
  <si>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</si>
  <si>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</si>
  <si>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</si>
  <si>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</si>
  <si>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</si>
  <si>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</si>
  <si>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</si>
  <si>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</si>
  <si>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</si>
  <si>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</si>
  <si>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</si>
  <si>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</si>
  <si>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</si>
  <si>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</si>
  <si>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</si>
  <si>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</si>
  <si>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</si>
  <si>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</si>
  <si>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</si>
  <si>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</si>
  <si>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</si>
  <si>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</si>
  <si>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</si>
  <si>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</si>
  <si>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</si>
  <si>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</si>
  <si>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</si>
  <si>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</si>
  <si>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</si>
  <si>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</si>
  <si>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</si>
  <si>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</si>
  <si>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</si>
  <si>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</si>
  <si>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</si>
  <si>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</si>
  <si>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</si>
  <si>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</si>
  <si>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</si>
  <si>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</si>
  <si>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</si>
  <si>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</si>
  <si>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</si>
  <si>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</si>
  <si>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</si>
  <si>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</si>
  <si>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</si>
  <si>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</si>
  <si>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</si>
  <si>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</si>
  <si>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</si>
  <si>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</si>
  <si>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</si>
  <si>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</si>
  <si>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</si>
  <si>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</si>
  <si>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</si>
  <si>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</si>
  <si>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</si>
  <si>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</si>
  <si>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</si>
  <si>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</si>
  <si>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</si>
  <si>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</si>
  <si>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</si>
  <si>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</si>
  <si>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</si>
  <si>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</si>
  <si>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</si>
  <si>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</si>
  <si>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</si>
  <si>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</si>
  <si>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</si>
  <si>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</si>
  <si>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</si>
  <si>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</si>
  <si>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</si>
  <si>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</si>
  <si>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</si>
  <si>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</si>
  <si>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</si>
  <si>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</si>
  <si>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</si>
  <si>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</si>
  <si>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</si>
  <si>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</si>
  <si>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</si>
  <si>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</si>
  <si>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</si>
  <si>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</si>
  <si>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</si>
  <si>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</si>
  <si>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</si>
  <si>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</si>
  <si>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</si>
  <si>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</si>
  <si>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</si>
  <si>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</si>
  <si>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</si>
  <si>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</si>
  <si>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</si>
  <si>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</si>
  <si>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</si>
  <si>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</si>
  <si>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</si>
  <si>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</si>
  <si>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</si>
  <si>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</si>
  <si>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</si>
  <si>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</si>
  <si>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</si>
  <si>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</si>
  <si>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</si>
  <si>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</si>
  <si>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</si>
  <si>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</si>
  <si>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</si>
  <si>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</si>
  <si>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</si>
  <si>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</si>
  <si>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</si>
  <si>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</si>
  <si>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</si>
  <si>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</si>
  <si>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</si>
  <si>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</si>
  <si>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</si>
  <si>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</si>
  <si>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</si>
  <si>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</si>
  <si>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</si>
  <si>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</si>
  <si>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</si>
  <si>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</si>
  <si>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</si>
  <si>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</si>
  <si>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</si>
  <si>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</si>
  <si>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</si>
  <si>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</si>
  <si>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</si>
  <si>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</si>
  <si>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</si>
  <si>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</si>
  <si>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</si>
  <si>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</si>
  <si>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</si>
  <si>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</si>
  <si>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</si>
  <si>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</si>
  <si>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</si>
  <si>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</si>
  <si>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</si>
  <si>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</si>
  <si>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</si>
  <si>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</si>
  <si>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</si>
  <si>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</si>
  <si>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</si>
  <si>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</si>
  <si>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</si>
  <si>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</si>
  <si>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</si>
  <si>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</si>
  <si>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</si>
  <si>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</si>
  <si>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</si>
  <si>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</si>
  <si>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</si>
  <si>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</si>
  <si>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</si>
  <si>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</si>
  <si>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</si>
  <si>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</si>
  <si>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</si>
  <si>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</si>
  <si>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</si>
  <si>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</si>
  <si>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</si>
  <si>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</si>
  <si>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</si>
  <si>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</si>
  <si>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</si>
  <si>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</si>
  <si>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</si>
  <si>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</si>
  <si>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</si>
  <si>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</si>
  <si>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</si>
  <si>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</si>
  <si>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</si>
  <si>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</si>
  <si>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</si>
  <si>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</si>
  <si>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</si>
  <si>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</si>
  <si>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</si>
  <si>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</si>
  <si>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</si>
  <si>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</si>
  <si>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</si>
  <si>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</si>
  <si>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</si>
  <si>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</si>
  <si>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</si>
  <si>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</si>
  <si>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</si>
  <si>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</si>
  <si>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</si>
  <si>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</si>
  <si>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</si>
  <si>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</si>
  <si>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</si>
  <si>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</si>
  <si>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</si>
  <si>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</si>
  <si>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</si>
  <si>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</si>
  <si>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</si>
  <si>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</si>
  <si>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</si>
  <si>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</si>
  <si>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</si>
  <si>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</si>
  <si>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</si>
  <si>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</si>
  <si>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</si>
  <si>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</si>
  <si>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</si>
  <si>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</si>
  <si>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</si>
  <si>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</si>
  <si>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</si>
  <si>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</si>
  <si>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</si>
  <si>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</si>
  <si>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</si>
  <si>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</si>
  <si>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</si>
  <si>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</si>
  <si>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</si>
  <si>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</si>
  <si>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</si>
  <si>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</si>
  <si>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</si>
  <si>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</si>
  <si>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</si>
  <si>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</si>
  <si>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</si>
  <si>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</si>
  <si>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</si>
  <si>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</si>
  <si>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</si>
  <si>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</si>
  <si>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</si>
  <si>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</si>
  <si>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</si>
  <si>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</si>
  <si>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</si>
  <si>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</si>
  <si>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</si>
  <si>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</si>
  <si>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</si>
  <si>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</si>
  <si>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</si>
  <si>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</si>
  <si>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</si>
  <si>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</si>
  <si>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</si>
  <si>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</si>
  <si>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</si>
  <si>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</si>
  <si>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</si>
  <si>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</si>
  <si>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</si>
  <si>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</si>
  <si>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</si>
  <si>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</si>
  <si>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</si>
  <si>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</si>
  <si>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</si>
  <si>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</si>
  <si>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</si>
  <si>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</si>
  <si>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</si>
  <si>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</si>
  <si>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</si>
  <si>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</si>
  <si>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</si>
  <si>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</si>
  <si>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</si>
  <si>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</si>
  <si>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</si>
  <si>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</si>
  <si>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</si>
  <si>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</si>
  <si>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</si>
  <si>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</si>
  <si>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</si>
  <si>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</si>
  <si>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</si>
  <si>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</si>
  <si>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</si>
  <si>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</si>
  <si>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</si>
  <si>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</si>
  <si>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</si>
  <si>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</si>
  <si>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</si>
  <si>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</si>
  <si>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</si>
  <si>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</si>
  <si>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</si>
  <si>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</si>
  <si>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</si>
  <si>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</si>
  <si>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</si>
  <si>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</si>
  <si>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</si>
  <si>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</si>
  <si>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</si>
  <si>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</si>
  <si>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</si>
  <si>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</si>
  <si>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</si>
  <si>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</si>
  <si>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</si>
  <si>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</si>
  <si>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</si>
  <si>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</si>
  <si>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</si>
  <si>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</si>
  <si>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</si>
  <si>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</si>
  <si>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</si>
  <si>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</si>
  <si>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</si>
  <si>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</si>
  <si>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</si>
  <si>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</si>
  <si>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</si>
  <si>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</si>
  <si>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</si>
  <si>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</si>
  <si>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</si>
  <si>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</si>
  <si>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</si>
  <si>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</si>
  <si>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</si>
  <si>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</si>
  <si>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</si>
  <si>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</si>
  <si>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</si>
  <si>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</si>
  <si>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</si>
  <si>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</si>
  <si>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</si>
  <si>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</si>
  <si>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</si>
  <si>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</si>
  <si>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</si>
  <si>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</si>
  <si>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</si>
  <si>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</si>
  <si>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</si>
  <si>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</si>
  <si>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</si>
  <si>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</si>
  <si>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</si>
  <si>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</si>
  <si>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</si>
  <si>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</si>
  <si>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</si>
  <si>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</si>
  <si>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</si>
  <si>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</si>
  <si>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</si>
  <si>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</si>
  <si>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</si>
  <si>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</si>
  <si>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</si>
  <si>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</si>
  <si>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</si>
  <si>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</si>
  <si>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</si>
  <si>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</si>
  <si>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</si>
  <si>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</si>
  <si>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</si>
  <si>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</si>
  <si>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</si>
  <si>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</si>
  <si>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</si>
  <si>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</si>
  <si>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</si>
  <si>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</si>
  <si>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</si>
  <si>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</si>
  <si>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</si>
  <si>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</si>
  <si>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</si>
  <si>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</si>
  <si>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</si>
  <si>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</si>
  <si>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</si>
  <si>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</si>
  <si>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</si>
  <si>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</si>
  <si>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</si>
  <si>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</si>
  <si>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</si>
  <si>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</si>
  <si>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</si>
  <si>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</si>
  <si>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</si>
  <si>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</si>
  <si>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</si>
  <si>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</si>
  <si>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</si>
  <si>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</si>
  <si>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</si>
  <si>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</si>
  <si>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</si>
  <si>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</si>
  <si>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</si>
  <si>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</si>
  <si>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</si>
  <si>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</si>
  <si>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</si>
  <si>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</si>
  <si>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</si>
  <si>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</si>
  <si>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</si>
  <si>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</si>
  <si>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</si>
  <si>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</si>
  <si>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</si>
  <si>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</si>
  <si>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</si>
  <si>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</si>
  <si>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</si>
  <si>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</si>
  <si>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</si>
  <si>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</si>
  <si>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</si>
  <si>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</si>
  <si>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</si>
  <si>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</si>
  <si>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</si>
  <si>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</si>
  <si>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</si>
  <si>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</si>
  <si>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</si>
  <si>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</si>
  <si>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</si>
  <si>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</si>
  <si>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</si>
  <si>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</si>
  <si>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</si>
  <si>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</si>
  <si>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</si>
  <si>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</si>
  <si>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</si>
  <si>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</si>
  <si>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</si>
  <si>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</si>
  <si>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</si>
  <si>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</si>
  <si>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</si>
  <si>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</si>
  <si>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</si>
  <si>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</si>
  <si>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</si>
  <si>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</si>
  <si>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</si>
  <si>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</si>
  <si>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</si>
  <si>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</si>
  <si>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</si>
  <si>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</si>
  <si>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</si>
  <si>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</si>
  <si>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</si>
  <si>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</si>
  <si>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</si>
  <si>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</si>
  <si>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</si>
  <si>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</si>
  <si>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</si>
  <si>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</si>
  <si>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</si>
  <si>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</si>
  <si>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</si>
  <si>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</si>
  <si>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</si>
  <si>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</si>
  <si>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</si>
  <si>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</si>
  <si>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</si>
  <si>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</si>
  <si>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</si>
  <si>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</si>
  <si>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</si>
  <si>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</si>
  <si>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</si>
  <si>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</si>
  <si>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</si>
  <si>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</si>
  <si>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</si>
  <si>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</si>
  <si>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</si>
  <si>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</si>
  <si>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</si>
  <si>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</si>
  <si>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</si>
  <si>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</si>
  <si>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</si>
  <si>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</si>
  <si>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</si>
  <si>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</si>
  <si>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</si>
  <si>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</si>
  <si>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</si>
  <si>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</si>
  <si>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</si>
  <si>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</si>
  <si>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</si>
  <si>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</si>
  <si>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</si>
  <si>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</si>
  <si>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</si>
  <si>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</si>
  <si>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</si>
  <si>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</si>
  <si>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</si>
  <si>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</si>
  <si>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</si>
  <si>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</si>
  <si>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</si>
  <si>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</si>
  <si>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</si>
  <si>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</si>
  <si>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</si>
  <si>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</si>
  <si>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</si>
  <si>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</si>
  <si>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</si>
  <si>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</si>
  <si>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</si>
  <si>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</si>
  <si>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</si>
  <si>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</si>
  <si>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</si>
  <si>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</si>
  <si>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</si>
  <si>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</si>
  <si>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</si>
  <si>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</si>
  <si>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</si>
  <si>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</si>
  <si>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</si>
  <si>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</si>
  <si>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</si>
  <si>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</si>
  <si>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</si>
  <si>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</si>
  <si>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</si>
  <si>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</si>
  <si>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</si>
  <si>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</si>
  <si>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</si>
  <si>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</si>
  <si>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</si>
  <si>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</si>
  <si>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</si>
  <si>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</si>
  <si>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</si>
  <si>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</si>
  <si>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</si>
  <si>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</si>
  <si>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</si>
  <si>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</si>
  <si>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</si>
  <si>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</si>
  <si>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</si>
  <si>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</si>
  <si>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</si>
  <si>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</si>
  <si>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</si>
  <si>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</si>
  <si>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</si>
  <si>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</si>
  <si>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</si>
  <si>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</si>
  <si>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</si>
  <si>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</si>
  <si>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</si>
  <si>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</si>
  <si>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</si>
  <si>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</si>
  <si>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</si>
  <si>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</si>
  <si>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</si>
  <si>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</si>
  <si>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</si>
  <si>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</si>
  <si>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</si>
  <si>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</si>
  <si>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</si>
  <si>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</si>
  <si>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</si>
  <si>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</si>
  <si>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</si>
  <si>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</si>
  <si>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</si>
  <si>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</si>
  <si>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</si>
  <si>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</si>
  <si>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</si>
  <si>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</si>
  <si>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</si>
  <si>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</si>
  <si>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</si>
  <si>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</si>
  <si>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</si>
  <si>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</si>
  <si>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</si>
  <si>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</si>
  <si>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</si>
  <si>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</si>
  <si>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</si>
  <si>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</si>
  <si>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</si>
  <si>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</si>
  <si>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</si>
  <si>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</si>
  <si>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</si>
  <si>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</si>
  <si>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</si>
  <si>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</si>
  <si>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</si>
  <si>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</si>
  <si>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</si>
  <si>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</si>
  <si>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</si>
  <si>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</si>
  <si>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</si>
  <si>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</si>
  <si>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</si>
  <si>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</si>
  <si>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</si>
  <si>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</si>
  <si>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</si>
  <si>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</si>
  <si>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</si>
  <si>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</si>
  <si>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</si>
  <si>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</si>
  <si>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</si>
  <si>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</si>
  <si>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</si>
  <si>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</si>
  <si>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</si>
  <si>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</si>
  <si>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</si>
  <si>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</si>
  <si>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</si>
  <si>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</si>
  <si>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</si>
  <si>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</si>
  <si>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</si>
  <si>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</si>
  <si>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</si>
  <si>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</si>
  <si>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</si>
  <si>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</si>
  <si>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</si>
  <si>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</si>
  <si>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</si>
  <si>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</si>
  <si>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</si>
  <si>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</si>
  <si>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</si>
  <si>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</si>
  <si>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</si>
  <si>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</si>
  <si>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</si>
  <si>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</si>
  <si>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</si>
  <si>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</si>
  <si>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</si>
  <si>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</si>
  <si>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</si>
  <si>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</si>
  <si>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</si>
  <si>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</si>
  <si>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</si>
  <si>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</si>
  <si>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</si>
  <si>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</si>
  <si>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</si>
  <si>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</si>
  <si>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</si>
  <si>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</si>
  <si>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</si>
  <si>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</si>
  <si>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</si>
  <si>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</si>
  <si>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</si>
  <si>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</si>
  <si>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</si>
  <si>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</si>
  <si>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</si>
  <si>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</si>
  <si>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</si>
  <si>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</si>
  <si>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</si>
  <si>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</si>
  <si>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</si>
  <si>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</si>
  <si>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</si>
  <si>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</si>
  <si>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</si>
  <si>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</si>
  <si>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</si>
  <si>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</si>
  <si>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</si>
  <si>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</si>
  <si>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</si>
  <si>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</si>
  <si>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</si>
  <si>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</si>
  <si>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</si>
  <si>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</si>
  <si>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</si>
  <si>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</si>
  <si>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</si>
  <si>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</si>
  <si>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</si>
  <si>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</si>
  <si>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</si>
  <si>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</si>
  <si>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</si>
  <si>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</si>
  <si>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</si>
  <si>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</si>
  <si>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</si>
  <si>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</si>
  <si>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</si>
  <si>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</si>
  <si>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</si>
  <si>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</si>
  <si>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</si>
  <si>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</si>
  <si>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</si>
  <si>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</si>
  <si>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</si>
  <si>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</si>
  <si>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</si>
  <si>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</si>
  <si>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</si>
  <si>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</si>
  <si>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</si>
  <si>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</si>
  <si>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</si>
  <si>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</si>
  <si>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</si>
  <si>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</si>
  <si>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</si>
  <si>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</si>
  <si>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</si>
  <si>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</si>
  <si>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</si>
  <si>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</si>
  <si>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</si>
  <si>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</si>
  <si>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</si>
  <si>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</si>
  <si>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</si>
  <si>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</si>
  <si>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</si>
  <si>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</si>
  <si>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</si>
  <si>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</si>
  <si>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</si>
  <si>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</si>
  <si>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</si>
  <si>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</si>
  <si>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</si>
  <si>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</si>
  <si>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</si>
  <si>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</si>
  <si>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</si>
  <si>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</si>
  <si>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</si>
  <si>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</si>
  <si>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</si>
  <si>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</si>
  <si>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</si>
  <si>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</si>
  <si>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</si>
  <si>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</si>
  <si>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</si>
  <si>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</si>
  <si>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</si>
  <si>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</si>
  <si>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</si>
  <si>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</si>
  <si>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</si>
  <si>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</si>
  <si>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</si>
  <si>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</si>
  <si>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</si>
  <si>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</si>
  <si>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</si>
  <si>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</si>
  <si>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</si>
  <si>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</si>
  <si>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</si>
  <si>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</si>
  <si>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</si>
  <si>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</si>
  <si>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</si>
  <si>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</si>
  <si>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</si>
  <si>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</si>
  <si>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</si>
  <si>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</si>
  <si>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</si>
  <si>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</si>
  <si>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</si>
  <si>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</si>
  <si>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</si>
  <si>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</si>
  <si>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</si>
  <si>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</si>
  <si>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</si>
  <si>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</si>
  <si>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</si>
  <si>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</si>
  <si>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</si>
  <si>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</si>
  <si>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</si>
  <si>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</si>
  <si>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</si>
  <si>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</si>
  <si>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</si>
  <si>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</si>
  <si>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</si>
  <si>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</si>
  <si>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</si>
  <si>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</si>
  <si>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</si>
  <si>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</si>
  <si>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</si>
  <si>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</si>
  <si>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</si>
  <si>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</si>
  <si>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</si>
  <si>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</si>
  <si>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</si>
  <si>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</si>
  <si>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</si>
  <si>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</si>
  <si>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</si>
  <si>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</si>
  <si>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</si>
  <si>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</si>
  <si>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</si>
  <si>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</si>
  <si>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</si>
  <si>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</si>
  <si>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</si>
  <si>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</si>
  <si>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</si>
  <si>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</si>
  <si>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</si>
  <si>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</si>
  <si>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</si>
  <si>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</si>
  <si>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</si>
  <si>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</si>
  <si>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</si>
  <si>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</si>
  <si>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</si>
  <si>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</si>
  <si>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</si>
  <si>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</si>
  <si>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</si>
  <si>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</si>
  <si>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</si>
  <si>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</si>
  <si>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</si>
  <si>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</si>
  <si>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</si>
  <si>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</si>
  <si>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</si>
  <si>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</si>
  <si>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</si>
  <si>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</si>
  <si>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</si>
  <si>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</si>
  <si>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</si>
  <si>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</si>
  <si>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</si>
  <si>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</si>
  <si>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</si>
  <si>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</si>
  <si>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</si>
  <si>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</si>
  <si>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</si>
  <si>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</si>
  <si>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</si>
  <si>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</si>
  <si>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</si>
  <si>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</si>
  <si>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</si>
  <si>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</si>
  <si>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</si>
  <si>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</si>
  <si>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</si>
  <si>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</si>
  <si>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</si>
  <si>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</si>
  <si>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</si>
  <si>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</si>
  <si>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</si>
  <si>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</si>
  <si>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</si>
  <si>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</si>
  <si>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</si>
  <si>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</si>
  <si>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</si>
  <si>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</si>
  <si>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</si>
  <si>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</si>
  <si>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</si>
  <si>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</si>
  <si>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</si>
  <si>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</si>
  <si>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</si>
  <si>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</si>
  <si>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</si>
  <si>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</si>
  <si>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</si>
  <si>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</si>
  <si>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</si>
  <si>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</si>
  <si>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</si>
  <si>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</si>
  <si>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</si>
  <si>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</si>
  <si>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</si>
  <si>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</si>
  <si>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</si>
  <si>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</si>
  <si>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</si>
  <si>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</si>
  <si>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</si>
  <si>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</si>
  <si>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</si>
  <si>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</si>
  <si>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</si>
  <si>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</si>
  <si>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</si>
  <si>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</si>
  <si>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</si>
  <si>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</si>
  <si>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</si>
  <si>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</si>
  <si>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</si>
  <si>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</si>
  <si>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</si>
  <si>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</si>
  <si>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</si>
  <si>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</si>
  <si>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</si>
  <si>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</si>
  <si>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</si>
  <si>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</si>
  <si>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</si>
  <si>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</si>
  <si>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</si>
  <si>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</si>
  <si>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</si>
  <si>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</si>
  <si>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</si>
  <si>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</si>
  <si>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</si>
  <si>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</si>
  <si>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</si>
  <si>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</si>
  <si>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</si>
  <si>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</si>
  <si>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</si>
  <si>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</si>
  <si>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</si>
  <si>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</si>
  <si>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</si>
  <si>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</si>
  <si>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</si>
  <si>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</si>
  <si>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</si>
  <si>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</si>
  <si>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</si>
  <si>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</si>
  <si>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</si>
  <si>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</si>
  <si>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</si>
  <si>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</si>
  <si>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</si>
  <si>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</si>
  <si>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</si>
  <si>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</si>
  <si>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</si>
  <si>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</si>
  <si>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</si>
  <si>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</si>
  <si>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</si>
  <si>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</si>
  <si>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</si>
  <si>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</si>
  <si>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</si>
  <si>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</si>
  <si>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</si>
  <si>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</si>
  <si>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</si>
  <si>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</si>
  <si>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</si>
  <si>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</si>
  <si>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</si>
  <si>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</si>
  <si>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</si>
  <si>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</si>
  <si>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</si>
  <si>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</si>
  <si>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</si>
  <si>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</si>
  <si>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</si>
  <si>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</si>
  <si>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</si>
  <si>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</si>
  <si>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</si>
  <si>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</si>
  <si>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</si>
  <si>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</si>
  <si>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</si>
  <si>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</si>
  <si>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</si>
  <si>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</si>
  <si>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</si>
  <si>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</si>
  <si>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</si>
  <si>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</si>
  <si>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</si>
  <si>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</si>
  <si>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</si>
  <si>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</si>
  <si>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</si>
  <si>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</si>
  <si>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</si>
  <si>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</si>
  <si>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</si>
  <si>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</si>
  <si>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</si>
  <si>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</si>
  <si>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</si>
  <si>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</si>
  <si>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</si>
  <si>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</si>
  <si>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</si>
  <si>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</si>
  <si>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</si>
  <si>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</si>
  <si>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</si>
  <si>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</si>
  <si>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</si>
  <si>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</si>
  <si>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</si>
  <si>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</si>
  <si>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</si>
  <si>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</si>
  <si>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</si>
  <si>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</si>
  <si>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</si>
  <si>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</si>
  <si>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</si>
  <si>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</si>
  <si>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</si>
  <si>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</si>
  <si>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</si>
  <si>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</si>
  <si>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</si>
  <si>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</si>
  <si>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</si>
  <si>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</si>
  <si>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</si>
  <si>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</si>
  <si>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</si>
  <si>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</si>
  <si>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</si>
  <si>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</si>
  <si>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</si>
  <si>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</si>
  <si>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</si>
  <si>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</si>
  <si>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</si>
  <si>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</si>
  <si>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</si>
  <si>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</si>
  <si>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</si>
  <si>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</si>
  <si>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</si>
  <si>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</si>
  <si>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</si>
  <si>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</si>
  <si>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</si>
  <si>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</si>
  <si>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</si>
  <si>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</si>
  <si>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</si>
  <si>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</si>
  <si>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</si>
  <si>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</si>
  <si>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</si>
  <si>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</si>
  <si>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</si>
  <si>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</si>
  <si>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</si>
  <si>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</si>
  <si>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</si>
  <si>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</si>
  <si>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</si>
  <si>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</si>
  <si>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</si>
  <si>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</si>
  <si>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</si>
  <si>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</si>
  <si>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</si>
  <si>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</si>
  <si>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</si>
  <si>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</si>
  <si>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</si>
  <si>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</si>
  <si>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</si>
  <si>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</si>
  <si>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</si>
  <si>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</si>
  <si>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</si>
  <si>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</si>
  <si>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</si>
  <si>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</si>
  <si>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</si>
  <si>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</si>
  <si>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</si>
  <si>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</si>
  <si>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</si>
  <si>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</si>
  <si>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</si>
  <si>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</si>
  <si>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</si>
  <si>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</si>
  <si>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</si>
  <si>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</si>
  <si>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</si>
  <si>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</si>
  <si>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</si>
  <si>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</si>
  <si>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</si>
  <si>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</si>
  <si>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</si>
  <si>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</si>
  <si>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</si>
  <si>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</si>
  <si>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</si>
  <si>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</si>
  <si>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</si>
  <si>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</si>
  <si>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</si>
  <si>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</si>
  <si>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</si>
  <si>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</si>
  <si>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</si>
  <si>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</si>
  <si>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</si>
  <si>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</si>
  <si>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</si>
  <si>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</si>
  <si>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</si>
  <si>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</si>
  <si>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</si>
  <si>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</si>
  <si>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</si>
  <si>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</si>
  <si>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</si>
  <si>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</si>
  <si>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</si>
  <si>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</si>
  <si>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</si>
  <si>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</si>
  <si>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</si>
  <si>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</si>
  <si>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</si>
  <si>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</si>
  <si>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</si>
  <si>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</si>
  <si>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</si>
  <si>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</si>
  <si>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</si>
  <si>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</si>
  <si>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</si>
  <si>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</si>
  <si>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</si>
  <si>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</si>
  <si>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</si>
  <si>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</si>
  <si>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</si>
  <si>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</si>
  <si>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</si>
  <si>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</si>
  <si>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</si>
  <si>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</si>
  <si>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</si>
  <si>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</si>
  <si>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</si>
  <si>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</si>
  <si>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</si>
  <si>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</si>
  <si>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</si>
  <si>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</si>
  <si>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</si>
  <si>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</si>
  <si>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</si>
  <si>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</si>
  <si>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</si>
  <si>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</si>
  <si>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</si>
  <si>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</si>
  <si>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</si>
  <si>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</si>
  <si>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</si>
  <si>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</si>
  <si>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</si>
  <si>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</si>
  <si>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</si>
  <si>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</si>
  <si>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</si>
  <si>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</si>
  <si>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</si>
  <si>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</si>
  <si>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</si>
  <si>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</si>
  <si>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</si>
  <si>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</si>
  <si>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</si>
  <si>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</si>
  <si>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</si>
  <si>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</si>
  <si>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</si>
  <si>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</si>
  <si>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</si>
  <si>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</si>
  <si>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</si>
  <si>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</si>
  <si>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</si>
  <si>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</si>
  <si>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</si>
  <si>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</si>
  <si>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</si>
  <si>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</si>
  <si>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</si>
  <si>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</si>
  <si>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</si>
  <si>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</si>
  <si>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</si>
  <si>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</si>
  <si>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</si>
  <si>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</si>
  <si>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</si>
  <si>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</si>
  <si>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</si>
  <si>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</si>
  <si>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</si>
  <si>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</si>
  <si>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</si>
  <si>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</si>
  <si>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</si>
  <si>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</si>
  <si>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</si>
  <si>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</si>
  <si>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</si>
  <si>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</si>
  <si>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</si>
  <si>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</si>
  <si>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</si>
  <si>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</si>
  <si>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</si>
  <si>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</si>
  <si>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</si>
  <si>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</si>
  <si>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</si>
  <si>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</si>
  <si>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</si>
  <si>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</si>
  <si>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</si>
  <si>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</si>
  <si>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</si>
  <si>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</si>
  <si>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</si>
  <si>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</si>
  <si>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</si>
  <si>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</si>
  <si>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</si>
  <si>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</si>
  <si>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</si>
  <si>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</si>
  <si>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</si>
  <si>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</si>
  <si>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</si>
  <si>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</si>
  <si>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</si>
  <si>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</si>
  <si>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</si>
  <si>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</si>
  <si>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</si>
  <si>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</si>
  <si>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</si>
  <si>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</si>
  <si>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</si>
  <si>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</si>
  <si>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</si>
  <si>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</si>
  <si>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</si>
  <si>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</si>
  <si>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</si>
  <si>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</si>
  <si>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</si>
  <si>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</si>
  <si>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</si>
  <si>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</si>
  <si>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</si>
  <si>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</si>
  <si>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</si>
  <si>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</si>
  <si>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</si>
  <si>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</si>
  <si>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</si>
  <si>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</si>
  <si>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</si>
  <si>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</si>
  <si>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</si>
  <si>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</si>
  <si>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</si>
  <si>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</si>
  <si>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</si>
  <si>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</si>
  <si>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</si>
  <si>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</si>
  <si>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</si>
  <si>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</si>
  <si>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</si>
  <si>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</si>
  <si>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</si>
  <si>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</si>
  <si>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</si>
  <si>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</si>
  <si>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</si>
  <si>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</si>
  <si>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</si>
  <si>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</si>
  <si>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</si>
  <si>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</si>
  <si>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</si>
  <si>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</si>
  <si>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</si>
  <si>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</si>
  <si>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</si>
  <si>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</si>
  <si>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</si>
  <si>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</si>
  <si>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</si>
  <si>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</si>
  <si>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</si>
  <si>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</si>
  <si>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</si>
  <si>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</si>
  <si>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</si>
  <si>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</si>
  <si>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</si>
  <si>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</si>
  <si>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</si>
  <si>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</si>
  <si>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</si>
  <si>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</si>
  <si>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</si>
  <si>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</si>
  <si>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</si>
  <si>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</si>
  <si>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</si>
  <si>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</si>
  <si>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</si>
  <si>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</si>
  <si>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</si>
  <si>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</si>
  <si>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</si>
  <si>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</si>
  <si>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</si>
  <si>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</si>
  <si>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</si>
  <si>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</si>
  <si>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</si>
  <si>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</si>
  <si>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</si>
  <si>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</si>
  <si>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</si>
  <si>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</si>
  <si>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</si>
  <si>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</si>
  <si>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</si>
  <si>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</si>
  <si>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</si>
  <si>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</si>
  <si>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</si>
  <si>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</si>
  <si>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</si>
  <si>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</si>
  <si>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</si>
  <si>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</si>
  <si>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</si>
  <si>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</si>
  <si>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</si>
  <si>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</si>
  <si>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</si>
  <si>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</si>
  <si>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</si>
  <si>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</si>
  <si>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</si>
  <si>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</si>
  <si>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</si>
  <si>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</si>
  <si>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</si>
  <si>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</si>
  <si>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</si>
  <si>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</si>
  <si>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</si>
  <si>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</si>
  <si>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</si>
  <si>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</si>
  <si>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</si>
  <si>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</si>
  <si>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</si>
  <si>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</si>
  <si>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</si>
  <si>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</si>
  <si>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</si>
  <si>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</si>
  <si>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</si>
  <si>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</si>
  <si>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</si>
  <si>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</si>
  <si>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</si>
  <si>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</si>
  <si>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</si>
  <si>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</si>
  <si>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</si>
  <si>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</si>
  <si>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</si>
  <si>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</si>
  <si>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</si>
  <si>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</si>
  <si>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</si>
  <si>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</si>
  <si>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</si>
  <si>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</si>
  <si>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</si>
  <si>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</si>
  <si>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</si>
  <si>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</si>
  <si>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</si>
  <si>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</si>
  <si>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</si>
  <si>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</si>
  <si>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</si>
  <si>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</si>
  <si>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</si>
  <si>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</si>
  <si>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</si>
  <si>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</si>
  <si>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</si>
  <si>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</si>
  <si>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</si>
  <si>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</si>
  <si>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</si>
  <si>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</si>
  <si>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</si>
  <si>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</si>
  <si>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</si>
  <si>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</si>
  <si>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</si>
  <si>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</si>
  <si>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</si>
  <si>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</si>
  <si>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</si>
  <si>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</si>
  <si>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</si>
  <si>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</si>
  <si>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</si>
  <si>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</si>
  <si>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</si>
  <si>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</si>
  <si>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</si>
  <si>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</si>
  <si>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</si>
  <si>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</si>
  <si>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</si>
  <si>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</si>
  <si>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</si>
  <si>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</si>
  <si>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</si>
  <si>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</si>
  <si>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</si>
  <si>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</si>
  <si>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</si>
  <si>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</si>
  <si>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</si>
  <si>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</si>
  <si>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</si>
  <si>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</si>
  <si>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</si>
  <si>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</si>
  <si>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</si>
  <si>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</si>
  <si>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</si>
  <si>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</si>
  <si>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</si>
  <si>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</si>
  <si>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</si>
  <si>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</si>
  <si>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</si>
  <si>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</si>
  <si>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</si>
  <si>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</si>
  <si>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</si>
  <si>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</si>
  <si>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</si>
  <si>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</si>
  <si>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</si>
  <si>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</si>
  <si>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</si>
  <si>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</si>
  <si>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</si>
  <si>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</si>
  <si>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</si>
  <si>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</si>
  <si>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</si>
  <si>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</si>
  <si>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</si>
  <si>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</si>
  <si>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</si>
  <si>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</si>
  <si>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</si>
  <si>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</si>
  <si>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</si>
  <si>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</si>
  <si>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</si>
  <si>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</si>
  <si>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</si>
  <si>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</si>
  <si>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</si>
  <si>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</si>
  <si>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</si>
  <si>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</si>
  <si>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</si>
  <si>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</si>
  <si>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</si>
  <si>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</si>
  <si>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</si>
  <si>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</si>
  <si>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</si>
  <si>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</si>
  <si>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</si>
  <si>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</si>
  <si>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</si>
  <si>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</si>
  <si>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</si>
  <si>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</si>
  <si>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</si>
  <si>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</si>
  <si>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</si>
  <si>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</si>
  <si>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</si>
  <si>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</si>
  <si>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</si>
  <si>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</si>
  <si>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</si>
  <si>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</si>
  <si>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</si>
  <si>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</si>
  <si>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</si>
  <si>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</si>
  <si>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</si>
  <si>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</si>
  <si>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</si>
  <si>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</si>
  <si>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</si>
  <si>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</si>
  <si>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</si>
  <si>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</si>
  <si>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</si>
  <si>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</si>
  <si>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</si>
  <si>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</si>
  <si>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</si>
  <si>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</si>
  <si>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</si>
  <si>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</si>
  <si>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</si>
  <si>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</si>
  <si>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</si>
  <si>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</si>
  <si>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</si>
  <si>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</si>
  <si>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</si>
  <si>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</si>
  <si>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</si>
  <si>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</si>
  <si>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</si>
  <si>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</si>
  <si>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</si>
  <si>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</si>
  <si>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</si>
  <si>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</si>
  <si>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</si>
  <si>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</si>
  <si>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</si>
  <si>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</si>
  <si>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</si>
  <si>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</si>
  <si>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</si>
  <si>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</si>
  <si>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</si>
  <si>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</si>
  <si>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</si>
  <si>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</si>
  <si>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</si>
  <si>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</si>
  <si>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</si>
  <si>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</si>
  <si>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</si>
  <si>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</si>
  <si>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</si>
  <si>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</si>
  <si>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</si>
  <si>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</si>
  <si>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</si>
  <si>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</si>
  <si>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</si>
  <si>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</si>
  <si>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</si>
  <si>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</si>
  <si>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</si>
  <si>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</si>
  <si>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</si>
  <si>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</si>
  <si>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</si>
  <si>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</si>
  <si>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</si>
  <si>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</si>
  <si>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</si>
  <si>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</si>
  <si>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</si>
  <si>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</si>
  <si>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</si>
  <si>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</si>
  <si>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</si>
  <si>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</si>
  <si>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</si>
  <si>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</si>
  <si>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</si>
  <si>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</si>
  <si>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</si>
  <si>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</si>
  <si>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</si>
  <si>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</si>
  <si>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</si>
  <si>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</si>
  <si>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</si>
  <si>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</si>
  <si>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</si>
  <si>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</si>
  <si>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</si>
  <si>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</si>
  <si>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</si>
  <si>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</si>
  <si>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</si>
  <si>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</si>
  <si>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</si>
  <si>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</si>
  <si>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</si>
  <si>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</si>
  <si>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</si>
  <si>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</si>
  <si>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</si>
  <si>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</si>
  <si>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</si>
  <si>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</si>
  <si>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</si>
  <si>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</si>
  <si>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</si>
  <si>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</si>
  <si>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</si>
  <si>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</si>
  <si>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</si>
  <si>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</si>
  <si>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</si>
  <si>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</si>
  <si>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</si>
  <si>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</si>
  <si>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</si>
  <si>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</si>
  <si>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</si>
  <si>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</si>
  <si>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</si>
  <si>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</si>
  <si>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</si>
  <si>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</si>
  <si>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</si>
  <si>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</si>
  <si>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</si>
  <si>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</si>
  <si>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</si>
  <si>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</si>
  <si>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</si>
  <si>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</si>
  <si>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</si>
  <si>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</si>
  <si>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</si>
  <si>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</si>
  <si>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</si>
  <si>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</si>
  <si>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</si>
  <si>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</si>
  <si>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</si>
  <si>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</si>
  <si>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</si>
  <si>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</si>
  <si>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</si>
  <si>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</si>
  <si>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</si>
  <si>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</si>
  <si>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</si>
  <si>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</si>
  <si>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</si>
  <si>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</si>
  <si>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</si>
  <si>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</si>
  <si>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</si>
  <si>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</si>
  <si>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</si>
  <si>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</si>
  <si>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</si>
  <si>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</si>
  <si>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</si>
  <si>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</si>
  <si>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</si>
  <si>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</si>
  <si>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</si>
  <si>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</si>
  <si>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</si>
  <si>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</si>
  <si>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</si>
  <si>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</si>
  <si>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</si>
  <si>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</si>
  <si>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</si>
  <si>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</si>
  <si>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</si>
  <si>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</si>
  <si>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</si>
  <si>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</si>
  <si>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</si>
  <si>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</si>
  <si>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</si>
  <si>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</si>
  <si>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</si>
  <si>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</si>
  <si>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</si>
  <si>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</si>
  <si>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</si>
  <si>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</si>
  <si>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</si>
  <si>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</si>
  <si>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</si>
  <si>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</si>
  <si>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</si>
  <si>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</si>
  <si>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</si>
  <si>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</si>
  <si>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</si>
  <si>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</si>
  <si>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</si>
  <si>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</si>
  <si>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</si>
  <si>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</si>
  <si>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</si>
  <si>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</si>
  <si>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</si>
  <si>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</si>
  <si>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</si>
  <si>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</si>
  <si>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</si>
  <si>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</si>
  <si>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</si>
  <si>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</si>
  <si>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</si>
  <si>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</si>
  <si>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</si>
  <si>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</si>
  <si>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</si>
  <si>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</si>
  <si>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</si>
  <si>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</si>
  <si>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</si>
  <si>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</si>
  <si>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</si>
  <si>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</si>
  <si>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</si>
  <si>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</si>
  <si>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</si>
  <si>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</si>
  <si>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</si>
  <si>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</si>
  <si>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</si>
  <si>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</si>
  <si>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</si>
  <si>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</si>
  <si>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</si>
  <si>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</si>
  <si>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</si>
  <si>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</si>
  <si>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</si>
  <si>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</si>
  <si>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</si>
  <si>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</si>
  <si>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</si>
  <si>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</si>
  <si>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</si>
  <si>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</si>
  <si>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</si>
  <si>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</si>
  <si>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</si>
  <si>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</si>
  <si>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</si>
  <si>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</si>
  <si>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</si>
  <si>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</si>
  <si>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</si>
  <si>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</si>
  <si>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</si>
  <si>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</si>
  <si>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</si>
  <si>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</si>
  <si>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</si>
  <si>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</si>
  <si>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</si>
  <si>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</si>
  <si>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</si>
  <si>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</si>
  <si>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</si>
  <si>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</si>
  <si>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</si>
  <si>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</si>
  <si>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</si>
  <si>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</si>
  <si>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</si>
  <si>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</si>
  <si>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</si>
  <si>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</si>
  <si>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</si>
  <si>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</si>
  <si>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</si>
  <si>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</si>
  <si>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</si>
  <si>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</si>
  <si>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</si>
  <si>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</si>
  <si>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</si>
  <si>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</si>
  <si>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</si>
  <si>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</si>
  <si>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</si>
  <si>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</si>
  <si>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</si>
  <si>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</si>
  <si>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</si>
  <si>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</si>
  <si>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</si>
  <si>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</si>
  <si>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</si>
  <si>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</si>
  <si>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</si>
  <si>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</si>
  <si>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</si>
  <si>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</si>
  <si>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</si>
  <si>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</si>
  <si>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</si>
  <si>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</si>
  <si>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</si>
  <si>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</si>
  <si>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</si>
  <si>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</si>
  <si>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</si>
  <si>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</si>
  <si>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</si>
  <si>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</si>
  <si>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</si>
  <si>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</si>
  <si>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</si>
  <si>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</si>
  <si>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</si>
  <si>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</si>
  <si>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</si>
  <si>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</si>
  <si>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</si>
  <si>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</si>
  <si>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</si>
  <si>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</si>
  <si>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</si>
  <si>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</si>
  <si>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</si>
  <si>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</si>
  <si>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</si>
  <si>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</si>
  <si>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</si>
  <si>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</si>
  <si>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</si>
  <si>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</si>
  <si>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</si>
  <si>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</si>
  <si>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</si>
  <si>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</si>
  <si>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</si>
  <si>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</si>
  <si>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</si>
  <si>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</si>
  <si>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</si>
  <si>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</si>
  <si>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</si>
  <si>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</si>
  <si>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</si>
  <si>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</si>
  <si>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</si>
  <si>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</si>
  <si>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</si>
  <si>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</si>
  <si>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</si>
  <si>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</si>
  <si>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</si>
  <si>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</si>
  <si>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</si>
  <si>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</si>
  <si>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</si>
  <si>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</si>
  <si>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</si>
  <si>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</si>
  <si>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</si>
  <si>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</si>
  <si>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</si>
  <si>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</si>
  <si>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</si>
  <si>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</si>
  <si>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</si>
  <si>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</si>
  <si>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</si>
  <si>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</si>
  <si>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</si>
  <si>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</si>
  <si>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</si>
  <si>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</si>
  <si>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</si>
  <si>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</si>
  <si>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</si>
  <si>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</si>
  <si>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</si>
  <si>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</si>
  <si>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</si>
  <si>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</si>
  <si>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</si>
  <si>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</si>
  <si>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</si>
  <si>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</si>
  <si>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</si>
  <si>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</si>
  <si>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</si>
  <si>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</si>
  <si>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</si>
  <si>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</si>
  <si>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</si>
  <si>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</si>
  <si>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</si>
  <si>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</si>
  <si>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</si>
  <si>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</si>
  <si>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</si>
  <si>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</si>
  <si>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</si>
  <si>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</si>
  <si>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</si>
  <si>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</si>
  <si>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</si>
  <si>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</si>
  <si>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</si>
  <si>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</si>
  <si>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</si>
  <si>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</si>
  <si>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</si>
  <si>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</si>
  <si>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</si>
  <si>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</si>
  <si>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</si>
  <si>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</si>
  <si>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</si>
  <si>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</si>
  <si>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</si>
  <si>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</si>
  <si>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</si>
  <si>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</si>
  <si>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</si>
  <si>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</si>
  <si>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</si>
  <si>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</si>
  <si>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</si>
  <si>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</si>
  <si>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</si>
  <si>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</si>
  <si>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</si>
  <si>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</si>
  <si>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</si>
  <si>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</si>
  <si>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</si>
  <si>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</si>
  <si>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</si>
  <si>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</si>
  <si>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</si>
  <si>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</si>
  <si>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</si>
  <si>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</si>
  <si>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</si>
  <si>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</si>
  <si>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</si>
  <si>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</si>
  <si>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</si>
  <si>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</si>
  <si>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</si>
  <si>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</si>
  <si>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</si>
  <si>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</si>
  <si>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</si>
  <si>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</si>
  <si>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</si>
  <si>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</si>
  <si>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</si>
  <si>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</si>
  <si>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</si>
  <si>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</si>
  <si>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</si>
  <si>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</si>
  <si>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</si>
  <si>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</si>
  <si>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</si>
  <si>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</si>
  <si>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</si>
  <si>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</si>
  <si>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</si>
  <si>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</si>
  <si>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</si>
  <si>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</si>
  <si>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</si>
  <si>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</si>
  <si>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</si>
  <si>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</si>
  <si>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</si>
  <si>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</si>
  <si>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</si>
  <si>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</si>
  <si>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</si>
  <si>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</si>
  <si>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</si>
  <si>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</si>
  <si>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</si>
  <si>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</si>
  <si>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</si>
  <si>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</si>
  <si>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</si>
  <si>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</si>
  <si>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</si>
  <si>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</si>
  <si>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</si>
  <si>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</si>
  <si>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</si>
  <si>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</si>
  <si>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</si>
  <si>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</si>
  <si>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</si>
  <si>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</si>
  <si>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</si>
  <si>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</si>
  <si>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</si>
  <si>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</si>
  <si>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</si>
  <si>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</si>
  <si>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</si>
  <si>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</si>
  <si>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</si>
  <si>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</si>
  <si>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</si>
  <si>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</si>
  <si>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</si>
  <si>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</si>
  <si>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</si>
  <si>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</si>
  <si>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</si>
  <si>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</si>
  <si>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</si>
  <si>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</si>
  <si>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</si>
  <si>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</si>
  <si>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</si>
  <si>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</si>
  <si>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</si>
  <si>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</si>
  <si>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</si>
  <si>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</si>
  <si>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</si>
  <si>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</si>
  <si>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</si>
  <si>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</si>
  <si>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</si>
  <si>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</si>
  <si>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</si>
  <si>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</si>
  <si>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</si>
  <si>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</si>
  <si>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</si>
  <si>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</si>
  <si>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</si>
  <si>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</si>
  <si>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</si>
  <si>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</si>
  <si>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</si>
  <si>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</si>
  <si>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</si>
  <si>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</si>
  <si>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</si>
  <si>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</si>
  <si>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</si>
  <si>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</si>
  <si>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</si>
  <si>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</si>
  <si>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</si>
  <si>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</si>
  <si>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</si>
  <si>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</si>
  <si>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</si>
  <si>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</si>
  <si>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</si>
  <si>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</si>
  <si>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</si>
  <si>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</si>
  <si>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</si>
  <si>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</si>
  <si>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</si>
  <si>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</si>
  <si>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</si>
  <si>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</si>
  <si>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</si>
  <si>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</si>
  <si>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</si>
  <si>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</si>
  <si>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</si>
  <si>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</si>
  <si>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</si>
  <si>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</si>
  <si>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</si>
  <si>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</si>
  <si>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</si>
  <si>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</si>
  <si>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</si>
  <si>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</si>
  <si>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</si>
  <si>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</si>
  <si>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</si>
  <si>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</si>
  <si>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</si>
  <si>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</si>
  <si>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</si>
  <si>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</si>
  <si>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</si>
  <si>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</si>
  <si>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</si>
  <si>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</si>
  <si>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</si>
  <si>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</si>
  <si>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</si>
  <si>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</si>
  <si>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</si>
  <si>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</si>
  <si>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</si>
  <si>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</si>
  <si>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</si>
  <si>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</si>
  <si>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</si>
  <si>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</si>
  <si>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</si>
  <si>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</si>
  <si>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</si>
  <si>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</si>
  <si>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</si>
  <si>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</si>
  <si>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</si>
  <si>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</si>
  <si>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</si>
  <si>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</si>
  <si>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</si>
  <si>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</si>
  <si>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</si>
  <si>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</si>
  <si>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</si>
  <si>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</si>
  <si>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</si>
  <si>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</si>
  <si>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</si>
  <si>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</si>
  <si>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</si>
  <si>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</si>
  <si>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</si>
  <si>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</si>
  <si>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</si>
  <si>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</si>
  <si>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</si>
  <si>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</si>
  <si>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</si>
  <si>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</si>
  <si>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</si>
  <si>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</si>
  <si>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</si>
  <si>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</si>
  <si>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</si>
  <si>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</si>
  <si>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</si>
  <si>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</si>
  <si>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</si>
  <si>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</si>
  <si>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</si>
  <si>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</si>
  <si>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</si>
  <si>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</si>
  <si>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</si>
  <si>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</si>
  <si>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</si>
  <si>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</si>
  <si>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</si>
  <si>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</si>
  <si>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</si>
  <si>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</si>
  <si>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</si>
  <si>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</si>
  <si>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</si>
  <si>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</si>
  <si>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</si>
  <si>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</si>
  <si>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</si>
  <si>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</si>
  <si>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</si>
  <si>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</si>
  <si>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</si>
  <si>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</si>
  <si>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</si>
  <si>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</si>
  <si>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</si>
  <si>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</si>
  <si>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</si>
  <si>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</si>
  <si>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</si>
  <si>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</si>
  <si>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</si>
  <si>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</si>
  <si>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</si>
  <si>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</si>
  <si>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</si>
  <si>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</si>
  <si>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</si>
  <si>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</si>
  <si>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</si>
  <si>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</si>
  <si>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</si>
  <si>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</si>
  <si>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</si>
  <si>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</si>
  <si>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</si>
  <si>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</si>
  <si>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</si>
  <si>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</si>
  <si>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</si>
  <si>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</si>
  <si>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</si>
  <si>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</si>
  <si>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</si>
  <si>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</si>
  <si>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</si>
  <si>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</si>
  <si>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</si>
  <si>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</si>
  <si>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</si>
  <si>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</si>
  <si>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</si>
  <si>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</si>
  <si>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</si>
  <si>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</si>
  <si>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</si>
  <si>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</si>
  <si>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</si>
  <si>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</si>
  <si>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</si>
  <si>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</si>
  <si>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</si>
  <si>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</si>
  <si>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</si>
  <si>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</si>
  <si>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</si>
  <si>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</si>
  <si>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</si>
  <si>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</si>
  <si>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</si>
  <si>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</si>
  <si>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</si>
  <si>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</si>
  <si>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</si>
  <si>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</si>
  <si>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</si>
  <si>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</si>
  <si>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</si>
  <si>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</si>
  <si>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</si>
  <si>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</si>
  <si>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</si>
  <si>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</si>
  <si>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</si>
  <si>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</si>
  <si>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</si>
  <si>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</si>
  <si>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</si>
  <si>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</si>
  <si>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</si>
  <si>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</si>
  <si>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</si>
  <si>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</si>
  <si>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</si>
  <si>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</si>
  <si>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</si>
  <si>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</si>
  <si>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</si>
  <si>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</si>
  <si>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</si>
  <si>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</si>
  <si>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</si>
  <si>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</si>
  <si>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</si>
  <si>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</si>
  <si>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</si>
  <si>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</si>
  <si>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</si>
  <si>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</si>
  <si>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</si>
  <si>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</si>
  <si>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</si>
  <si>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</si>
  <si>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</si>
  <si>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</si>
  <si>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</si>
  <si>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</si>
  <si>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</si>
  <si>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</si>
  <si>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</si>
  <si>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</si>
  <si>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</si>
  <si>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</si>
  <si>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</si>
  <si>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</si>
  <si>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</si>
  <si>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</si>
  <si>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</si>
  <si>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</si>
  <si>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</si>
  <si>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</si>
  <si>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</si>
  <si>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</si>
  <si>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</si>
  <si>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</si>
  <si>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</si>
  <si>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</si>
  <si>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</si>
  <si>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</si>
  <si>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</si>
  <si>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</si>
  <si>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</si>
  <si>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</si>
  <si>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</si>
  <si>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</si>
  <si>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</si>
  <si>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</si>
  <si>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</si>
  <si>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</si>
  <si>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</si>
  <si>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</si>
  <si>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</si>
  <si>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</si>
  <si>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</si>
  <si>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</si>
  <si>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</si>
  <si>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</si>
  <si>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</si>
  <si>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</si>
  <si>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</si>
  <si>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</si>
  <si>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</si>
  <si>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</si>
  <si>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</si>
  <si>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</si>
  <si>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</si>
  <si>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</si>
  <si>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</si>
  <si>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</si>
  <si>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</si>
  <si>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</si>
  <si>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</si>
  <si>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</si>
  <si>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</si>
  <si>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</si>
  <si>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</si>
  <si>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</si>
  <si>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</si>
  <si>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</si>
  <si>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</si>
  <si>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</si>
  <si>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</si>
  <si>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</si>
  <si>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</si>
  <si>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</si>
  <si>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</si>
  <si>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</si>
  <si>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</si>
  <si>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</si>
  <si>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</si>
  <si>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</si>
  <si>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</si>
  <si>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</si>
  <si>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</si>
  <si>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</si>
  <si>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</si>
  <si>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</si>
  <si>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</si>
  <si>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</si>
  <si>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</si>
  <si>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</si>
  <si>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</si>
  <si>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</si>
  <si>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</si>
  <si>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</si>
  <si>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</si>
  <si>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</si>
  <si>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</si>
  <si>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</si>
  <si>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</si>
  <si>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</si>
  <si>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</si>
  <si>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</si>
  <si>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</si>
  <si>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</si>
  <si>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</si>
  <si>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</si>
  <si>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</si>
  <si>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</si>
  <si>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</si>
  <si>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</si>
  <si>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</si>
  <si>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</si>
  <si>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</si>
  <si>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</si>
  <si>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</si>
  <si>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</si>
  <si>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</si>
  <si>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</si>
  <si>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</si>
  <si>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</si>
  <si>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</si>
  <si>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</si>
  <si>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</si>
  <si>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</si>
  <si>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</si>
  <si>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</si>
  <si>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</si>
  <si>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</si>
  <si>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</si>
  <si>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</si>
  <si>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</si>
  <si>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</si>
  <si>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</si>
  <si>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</si>
  <si>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</si>
  <si>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</si>
  <si>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</si>
  <si>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</si>
  <si>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</si>
  <si>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</si>
  <si>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</si>
  <si>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</si>
  <si>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</si>
  <si>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</si>
  <si>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</si>
  <si>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</si>
  <si>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</si>
  <si>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</si>
  <si>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</si>
  <si>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</si>
  <si>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</si>
  <si>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</si>
  <si>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</si>
  <si>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</si>
  <si>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</si>
  <si>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</si>
  <si>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</si>
  <si>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</si>
  <si>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</si>
  <si>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</si>
  <si>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</si>
  <si>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</si>
  <si>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</si>
  <si>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</si>
  <si>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</si>
  <si>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</si>
  <si>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</si>
  <si>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</si>
  <si>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</si>
  <si>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</si>
  <si>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</si>
  <si>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</si>
  <si>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</si>
  <si>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</si>
  <si>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</si>
  <si>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</si>
  <si>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</si>
  <si>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</si>
  <si>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</si>
  <si>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</si>
  <si>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</si>
  <si>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</si>
  <si>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</si>
  <si>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</si>
  <si>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</si>
  <si>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</si>
  <si>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</si>
  <si>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</si>
  <si>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</si>
  <si>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</si>
  <si>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</si>
  <si>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</si>
  <si>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</si>
  <si>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</si>
  <si>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</si>
  <si>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</si>
  <si>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</si>
  <si>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</si>
  <si>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</si>
  <si>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</si>
  <si>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</si>
  <si>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</si>
  <si>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</si>
  <si>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</si>
  <si>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</si>
  <si>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</si>
  <si>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</si>
  <si>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</si>
  <si>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</si>
  <si>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</si>
  <si>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</si>
  <si>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</si>
  <si>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</si>
  <si>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</si>
  <si>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</si>
  <si>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</si>
  <si>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</si>
  <si>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</si>
  <si>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</si>
  <si>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</si>
  <si>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</si>
  <si>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</si>
  <si>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</si>
  <si>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</si>
  <si>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</si>
  <si>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</si>
  <si>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</si>
  <si>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</si>
  <si>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</si>
  <si>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</si>
  <si>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</si>
  <si>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</si>
  <si>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</si>
  <si>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</si>
  <si>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</si>
  <si>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</si>
  <si>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</si>
  <si>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</si>
  <si>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</si>
  <si>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</si>
  <si>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</si>
  <si>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</si>
  <si>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</si>
  <si>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</si>
  <si>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</si>
  <si>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</si>
  <si>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</si>
  <si>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</si>
  <si>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</si>
  <si>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</si>
  <si>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</si>
  <si>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</si>
  <si>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</si>
  <si>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</si>
  <si>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</si>
  <si>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</si>
  <si>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</si>
  <si>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</si>
  <si>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</si>
  <si>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</si>
  <si>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</si>
  <si>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</si>
  <si>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</si>
  <si>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</si>
  <si>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</si>
  <si>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</si>
  <si>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</si>
  <si>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</si>
  <si>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</si>
  <si>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</si>
  <si>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</si>
  <si>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</si>
  <si>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</si>
  <si>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</si>
  <si>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</si>
  <si>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</si>
  <si>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</si>
  <si>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</si>
  <si>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</si>
  <si>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</si>
  <si>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</si>
  <si>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</si>
  <si>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</si>
  <si>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</si>
  <si>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</si>
  <si>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</si>
  <si>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</si>
  <si>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</si>
  <si>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</si>
  <si>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</si>
  <si>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</si>
  <si>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</si>
  <si>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</si>
  <si>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</si>
  <si>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</si>
  <si>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</si>
  <si>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</si>
  <si>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</si>
  <si>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</si>
  <si>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</si>
  <si>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</si>
  <si>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</si>
  <si>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</si>
  <si>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</si>
  <si>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</si>
  <si>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</si>
  <si>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</si>
  <si>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</si>
  <si>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</si>
  <si>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</si>
  <si>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</si>
  <si>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</si>
  <si>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</si>
  <si>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</si>
  <si>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</si>
  <si>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</si>
  <si>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</si>
  <si>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</si>
  <si>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</si>
  <si>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</si>
  <si>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</si>
  <si>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</si>
  <si>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</si>
  <si>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</si>
  <si>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</si>
  <si>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</si>
  <si>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</si>
  <si>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</si>
  <si>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</si>
  <si>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</si>
  <si>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</si>
  <si>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</si>
  <si>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</si>
  <si>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</si>
  <si>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</si>
  <si>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</si>
  <si>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</si>
  <si>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</si>
  <si>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</si>
  <si>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</si>
  <si>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</si>
  <si>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</si>
  <si>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</si>
  <si>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</si>
  <si>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</si>
  <si>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</si>
  <si>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</si>
  <si>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</si>
  <si>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</si>
  <si>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</si>
  <si>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</si>
  <si>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</si>
  <si>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</si>
  <si>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</si>
  <si>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</si>
  <si>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</si>
  <si>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</si>
  <si>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</si>
  <si>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</si>
  <si>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</si>
  <si>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</si>
  <si>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</si>
  <si>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</si>
  <si>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</si>
  <si>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</si>
  <si>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</si>
  <si>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</si>
  <si>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</si>
  <si>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</si>
  <si>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</si>
  <si>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</si>
  <si>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</si>
  <si>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</si>
  <si>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</si>
  <si>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</si>
  <si>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</si>
  <si>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</si>
  <si>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</si>
  <si>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</si>
  <si>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</si>
  <si>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</si>
  <si>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</si>
  <si>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</si>
  <si>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</si>
  <si>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</si>
  <si>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</si>
  <si>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</si>
  <si>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</si>
  <si>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</si>
  <si>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</si>
  <si>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</si>
  <si>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</si>
  <si>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</si>
  <si>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</si>
  <si>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</si>
  <si>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</si>
  <si>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</si>
  <si>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</si>
  <si>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</si>
  <si>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</si>
  <si>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</si>
  <si>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</si>
  <si>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</si>
  <si>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</si>
  <si>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</si>
  <si>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</si>
  <si>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</si>
  <si>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</si>
  <si>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</si>
  <si>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</si>
  <si>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</si>
  <si>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</si>
  <si>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</si>
  <si>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</si>
  <si>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</si>
  <si>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</si>
  <si>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</si>
  <si>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</si>
  <si>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</si>
  <si>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</si>
  <si>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</si>
  <si>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</si>
  <si>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</si>
  <si>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</si>
  <si>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</si>
  <si>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</si>
  <si>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</si>
  <si>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</si>
  <si>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</si>
  <si>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</si>
  <si>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</si>
  <si>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</si>
  <si>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</si>
  <si>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</si>
  <si>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</si>
  <si>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</si>
  <si>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</si>
  <si>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</si>
  <si>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</si>
  <si>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</si>
  <si>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</si>
  <si>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</si>
  <si>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</si>
  <si>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</si>
  <si>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</si>
  <si>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</si>
  <si>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</si>
  <si>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</si>
  <si>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</si>
  <si>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</si>
  <si>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</si>
  <si>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</si>
  <si>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</si>
  <si>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</si>
  <si>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</si>
  <si>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</si>
  <si>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</si>
  <si>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</si>
  <si>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</si>
  <si>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</si>
  <si>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</si>
  <si>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</si>
  <si>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</si>
  <si>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</si>
  <si>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</si>
  <si>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</si>
  <si>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</si>
  <si>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</si>
  <si>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</si>
  <si>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</si>
  <si>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</si>
  <si>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</si>
  <si>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</si>
  <si>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</si>
  <si>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</si>
  <si>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</si>
  <si>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</si>
  <si>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</si>
  <si>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</si>
  <si>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</si>
  <si>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</si>
  <si>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</si>
  <si>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</si>
  <si>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</si>
  <si>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</si>
  <si>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</si>
  <si>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</si>
  <si>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</si>
  <si>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</si>
  <si>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</si>
  <si>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</si>
  <si>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</si>
  <si>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</si>
  <si>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</si>
  <si>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</si>
  <si>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</si>
  <si>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</si>
  <si>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</si>
  <si>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</si>
  <si>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</si>
  <si>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</si>
  <si>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</si>
  <si>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</si>
  <si>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</si>
  <si>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</si>
  <si>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</si>
  <si>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</si>
  <si>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</si>
  <si>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</si>
  <si>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</si>
  <si>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</si>
  <si>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</si>
  <si>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</si>
  <si>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</si>
  <si>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</si>
  <si>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</si>
  <si>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</si>
  <si>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</si>
  <si>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</si>
  <si>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</si>
  <si>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</si>
  <si>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</si>
  <si>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</si>
  <si>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</si>
  <si>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</si>
  <si>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</si>
  <si>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</si>
  <si>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</si>
  <si>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</si>
  <si>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</si>
  <si>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</si>
  <si>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</si>
  <si>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</si>
  <si>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</si>
  <si>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</si>
  <si>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</si>
  <si>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</si>
  <si>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</si>
  <si>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</si>
  <si>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</si>
  <si>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</si>
  <si>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</si>
  <si>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</si>
  <si>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</si>
  <si>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</si>
  <si>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</si>
  <si>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</si>
  <si>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</si>
  <si>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</si>
  <si>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</si>
  <si>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</si>
  <si>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</si>
  <si>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</si>
  <si>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</si>
  <si>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</si>
  <si>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</si>
  <si>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</si>
  <si>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</si>
  <si>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</si>
  <si>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</si>
  <si>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</si>
  <si>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</si>
  <si>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</si>
  <si>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</si>
  <si>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</si>
  <si>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</si>
  <si>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</si>
  <si>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</si>
  <si>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</si>
  <si>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</si>
  <si>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</si>
  <si>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</si>
  <si>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</si>
  <si>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</si>
  <si>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</si>
  <si>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</si>
  <si>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</si>
  <si>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</si>
  <si>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</si>
  <si>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</si>
  <si>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</si>
  <si>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</si>
  <si>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</si>
  <si>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</si>
  <si>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</si>
  <si>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</si>
  <si>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</si>
  <si>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</si>
  <si>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</si>
  <si>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</si>
  <si>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</si>
  <si>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</si>
  <si>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</si>
  <si>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</si>
  <si>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</si>
  <si>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</si>
  <si>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</si>
  <si>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</si>
  <si>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</si>
  <si>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</si>
  <si>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</si>
  <si>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</si>
  <si>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</si>
  <si>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</si>
  <si>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</si>
  <si>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</si>
  <si>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</si>
  <si>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</si>
  <si>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</si>
  <si>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</si>
  <si>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</si>
  <si>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</si>
  <si>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</si>
  <si>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</si>
  <si>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</si>
  <si>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</si>
  <si>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</si>
  <si>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</si>
  <si>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</si>
  <si>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</si>
  <si>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</si>
  <si>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</si>
  <si>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</si>
  <si>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</si>
  <si>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</si>
  <si>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</si>
  <si>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</si>
  <si>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</si>
  <si>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</si>
  <si>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</si>
  <si>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</si>
  <si>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</si>
  <si>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</si>
  <si>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</si>
  <si>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</si>
  <si>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</si>
  <si>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</si>
  <si>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</si>
  <si>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</si>
  <si>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</si>
  <si>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</si>
  <si>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</si>
  <si>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</si>
  <si>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</si>
  <si>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</si>
  <si>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</si>
  <si>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</si>
  <si>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</si>
  <si>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</si>
  <si>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</si>
  <si>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</si>
  <si>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</si>
  <si>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</si>
  <si>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</si>
  <si>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</si>
  <si>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</si>
  <si>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</si>
  <si>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</si>
  <si>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</si>
  <si>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</si>
  <si>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</si>
  <si>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</si>
  <si>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</si>
  <si>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</si>
  <si>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</si>
  <si>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</si>
  <si>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</si>
  <si>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</si>
  <si>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</si>
  <si>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</si>
  <si>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</si>
  <si>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</si>
  <si>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</si>
  <si>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</si>
  <si>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</si>
  <si>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</si>
  <si>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</si>
  <si>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</si>
  <si>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</si>
  <si>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</si>
  <si>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</si>
  <si>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</si>
  <si>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</si>
  <si>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</si>
  <si>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</si>
  <si>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</si>
  <si>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</si>
  <si>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</si>
  <si>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</si>
  <si>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</si>
  <si>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</si>
  <si>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</si>
  <si>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</si>
  <si>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</si>
  <si>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</si>
  <si>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</si>
  <si>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</si>
  <si>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</si>
  <si>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</si>
  <si>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</si>
  <si>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</si>
  <si>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</si>
  <si>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</si>
  <si>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</si>
  <si>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</si>
  <si>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</si>
  <si>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</si>
  <si>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</si>
  <si>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</si>
  <si>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</si>
  <si>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</si>
  <si>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</si>
  <si>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</si>
  <si>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</si>
  <si>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</si>
  <si>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</si>
  <si>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</si>
  <si>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</si>
  <si>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</si>
  <si>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</si>
  <si>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</si>
  <si>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</si>
  <si>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</si>
  <si>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</si>
  <si>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</si>
  <si>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</si>
  <si>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</si>
  <si>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</si>
  <si>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</si>
  <si>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</si>
  <si>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</si>
  <si>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</si>
  <si>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</si>
  <si>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</si>
  <si>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</si>
  <si>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</si>
  <si>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</si>
  <si>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</si>
  <si>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</si>
  <si>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</si>
  <si>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</si>
  <si>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</si>
  <si>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</si>
  <si>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</si>
  <si>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</si>
  <si>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</si>
  <si>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</si>
  <si>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</si>
  <si>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</si>
  <si>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</si>
  <si>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</si>
  <si>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</si>
  <si>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</si>
  <si>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</si>
  <si>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</si>
  <si>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</si>
  <si>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</si>
  <si>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</si>
  <si>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</si>
  <si>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</si>
  <si>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</si>
  <si>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</si>
  <si>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</si>
  <si>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</si>
  <si>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</si>
  <si>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</si>
  <si>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</si>
  <si>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</si>
  <si>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</si>
  <si>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</si>
  <si>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</si>
  <si>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</si>
  <si>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</si>
  <si>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</si>
  <si>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</si>
  <si>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</si>
  <si>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</si>
  <si>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</si>
  <si>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</si>
  <si>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</si>
  <si>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</si>
  <si>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</si>
  <si>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</si>
  <si>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</si>
  <si>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</si>
  <si>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</si>
  <si>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</si>
  <si>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</si>
  <si>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</si>
  <si>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</si>
  <si>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</si>
  <si>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</si>
  <si>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</si>
  <si>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</si>
  <si>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</si>
  <si>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</si>
  <si>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</si>
  <si>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</si>
  <si>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</si>
  <si>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</si>
  <si>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</si>
  <si>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</si>
  <si>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</si>
  <si>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</si>
  <si>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</si>
  <si>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</si>
  <si>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</si>
  <si>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</si>
  <si>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</si>
  <si>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</si>
  <si>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</si>
  <si>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</si>
  <si>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</si>
  <si>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</si>
  <si>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</si>
  <si>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</si>
  <si>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</si>
  <si>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</si>
  <si>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</si>
  <si>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</si>
  <si>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</si>
  <si>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</si>
  <si>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</si>
  <si>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</si>
  <si>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</si>
  <si>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</si>
  <si>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</si>
  <si>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</si>
  <si>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</si>
  <si>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</si>
  <si>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</si>
  <si>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</si>
  <si>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</si>
  <si>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</si>
  <si>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</si>
  <si>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</si>
  <si>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</si>
  <si>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</si>
  <si>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</si>
  <si>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</si>
  <si>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</si>
  <si>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</si>
  <si>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</si>
  <si>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</si>
  <si>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</si>
  <si>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</si>
  <si>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</si>
  <si>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</si>
  <si>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</si>
  <si>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</si>
  <si>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</si>
  <si>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</si>
  <si>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</si>
  <si>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</si>
  <si>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</si>
  <si>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</si>
  <si>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</si>
  <si>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</si>
  <si>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</si>
  <si>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</si>
  <si>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</si>
  <si>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</si>
  <si>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</si>
  <si>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</si>
  <si>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</si>
  <si>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</si>
  <si>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</si>
  <si>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</si>
  <si>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</si>
  <si>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</si>
  <si>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</si>
  <si>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</si>
  <si>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</si>
  <si>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</si>
  <si>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</si>
  <si>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</si>
  <si>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</si>
  <si>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</si>
  <si>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</si>
  <si>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</si>
  <si>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</si>
  <si>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</si>
  <si>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</si>
  <si>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</si>
  <si>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</si>
  <si>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</si>
  <si>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</si>
  <si>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</si>
  <si>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</si>
  <si>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</si>
  <si>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</si>
  <si>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</si>
  <si>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</si>
  <si>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</si>
  <si>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</si>
  <si>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</si>
  <si>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</si>
  <si>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</si>
  <si>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</si>
  <si>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</si>
  <si>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</si>
  <si>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</si>
  <si>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</si>
  <si>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</si>
  <si>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</si>
  <si>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</si>
  <si>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</si>
  <si>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</si>
  <si>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</si>
  <si>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</si>
  <si>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</si>
  <si>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</si>
  <si>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</si>
  <si>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</si>
  <si>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</si>
  <si>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</si>
  <si>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</si>
  <si>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</si>
  <si>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</si>
  <si>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</si>
  <si>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</si>
  <si>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</si>
  <si>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</si>
  <si>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</si>
  <si>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</si>
  <si>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</si>
  <si>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</si>
  <si>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</si>
  <si>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</si>
  <si>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</si>
  <si>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</si>
  <si>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</si>
  <si>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</si>
  <si>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</si>
  <si>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</si>
  <si>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</si>
  <si>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</si>
  <si>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</si>
  <si>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</si>
  <si>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</si>
  <si>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</si>
  <si>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</si>
  <si>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</si>
  <si>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</si>
  <si>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</si>
  <si>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</si>
  <si>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</si>
  <si>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</si>
  <si>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</si>
  <si>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</si>
  <si>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</si>
  <si>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</si>
  <si>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</si>
  <si>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</si>
  <si>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</si>
  <si>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</si>
  <si>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</si>
  <si>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</si>
  <si>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</si>
  <si>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</si>
  <si>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</si>
  <si>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</si>
  <si>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</si>
  <si>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</si>
  <si>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</si>
  <si>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</si>
  <si>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</si>
  <si>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</si>
  <si>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</si>
  <si>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</si>
  <si>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</si>
  <si>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</si>
  <si>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</si>
  <si>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</si>
  <si>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</si>
  <si>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</si>
  <si>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</si>
  <si>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</si>
  <si>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</si>
  <si>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</si>
  <si>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</si>
  <si>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</si>
  <si>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</si>
  <si>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</si>
  <si>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</si>
  <si>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</si>
  <si>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</si>
  <si>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</si>
  <si>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</si>
  <si>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</si>
  <si>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</si>
  <si>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</si>
  <si>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</si>
  <si>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</si>
  <si>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</si>
  <si>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</si>
  <si>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</si>
  <si>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</si>
  <si>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</si>
  <si>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</si>
  <si>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</si>
  <si>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</si>
  <si>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</si>
  <si>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</si>
  <si>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</si>
  <si>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</si>
  <si>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</si>
  <si>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</si>
  <si>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</si>
  <si>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</si>
  <si>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</si>
  <si>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</si>
  <si>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</si>
  <si>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</si>
  <si>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</si>
  <si>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</si>
  <si>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</si>
  <si>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</si>
  <si>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</si>
  <si>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</si>
  <si>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</si>
  <si>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</si>
  <si>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</si>
  <si>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</si>
  <si>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</si>
  <si>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</si>
  <si>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</si>
  <si>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</si>
  <si>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</si>
  <si>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</si>
  <si>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</si>
  <si>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</si>
  <si>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</si>
  <si>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</si>
  <si>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</si>
  <si>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</si>
  <si>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</si>
  <si>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</si>
  <si>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</si>
  <si>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</si>
  <si>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</si>
  <si>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</si>
  <si>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</si>
  <si>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</si>
  <si>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</si>
  <si>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</si>
  <si>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</si>
  <si>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</si>
  <si>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</si>
  <si>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</si>
  <si>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</si>
  <si>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</si>
  <si>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</si>
  <si>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</si>
  <si>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</si>
  <si>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</si>
  <si>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</si>
  <si>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</si>
  <si>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</si>
  <si>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</si>
  <si>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</si>
  <si>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</si>
  <si>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</si>
  <si>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</si>
  <si>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</si>
  <si>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</si>
  <si>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</si>
  <si>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</si>
  <si>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</si>
  <si>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</si>
  <si>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</si>
  <si>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</si>
  <si>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</si>
  <si>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</si>
  <si>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</si>
  <si>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</si>
  <si>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</si>
  <si>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</si>
  <si>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</si>
  <si>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</si>
  <si>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</si>
  <si>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</si>
  <si>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</si>
  <si>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</si>
  <si>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</si>
  <si>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</si>
  <si>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</si>
  <si>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</si>
  <si>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</si>
  <si>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</si>
  <si>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</si>
  <si>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</si>
  <si>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</si>
  <si>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</si>
  <si>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</si>
  <si>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</si>
  <si>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</si>
  <si>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</si>
  <si>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</si>
  <si>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</si>
  <si>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</si>
  <si>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</si>
  <si>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</si>
  <si>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</si>
  <si>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</si>
  <si>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</si>
  <si>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</si>
  <si>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</si>
  <si>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</si>
  <si>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</si>
  <si>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</si>
  <si>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</si>
  <si>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</si>
  <si>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</si>
  <si>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</si>
  <si>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</si>
  <si>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</si>
  <si>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</si>
  <si>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</si>
  <si>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</si>
  <si>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</si>
  <si>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</si>
  <si>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</si>
  <si>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</si>
  <si>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</si>
  <si>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</si>
  <si>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</si>
  <si>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</si>
  <si>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</si>
  <si>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</si>
  <si>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</si>
  <si>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</si>
  <si>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</si>
  <si>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</si>
  <si>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</si>
  <si>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</si>
  <si>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</si>
  <si>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</si>
  <si>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</si>
  <si>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</si>
  <si>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</si>
  <si>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</si>
  <si>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</si>
  <si>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</si>
  <si>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</si>
  <si>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</si>
  <si>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</si>
  <si>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</si>
  <si>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</si>
  <si>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</si>
  <si>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</si>
  <si>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</si>
  <si>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</si>
  <si>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</si>
  <si>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</si>
  <si>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</si>
  <si>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</si>
  <si>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</si>
  <si>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</si>
  <si>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</si>
  <si>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</si>
  <si>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</si>
  <si>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</si>
  <si>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</si>
  <si>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</si>
  <si>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</si>
  <si>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</si>
  <si>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</si>
  <si>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</si>
  <si>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</si>
  <si>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</si>
  <si>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</si>
  <si>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</si>
  <si>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</si>
  <si>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</si>
  <si>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</si>
  <si>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</si>
  <si>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</si>
  <si>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</si>
  <si>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</si>
  <si>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</si>
  <si>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</si>
  <si>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</si>
  <si>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</si>
  <si>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</si>
  <si>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</si>
  <si>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</si>
  <si>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</si>
  <si>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</si>
  <si>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</si>
  <si>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</si>
  <si>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</si>
  <si>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</si>
  <si>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</si>
  <si>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</si>
  <si>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</si>
  <si>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</si>
  <si>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</si>
  <si>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</si>
  <si>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</si>
  <si>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</si>
  <si>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</si>
  <si>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</si>
  <si>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</si>
  <si>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</si>
  <si>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</si>
  <si>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</si>
  <si>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</si>
  <si>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</si>
  <si>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</si>
  <si>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</si>
  <si>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</si>
  <si>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</si>
  <si>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</si>
  <si>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</si>
  <si>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</si>
  <si>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</si>
  <si>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</si>
  <si>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</si>
  <si>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</si>
  <si>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</si>
  <si>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</si>
  <si>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</si>
  <si>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</si>
  <si>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</si>
  <si>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</si>
  <si>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</si>
  <si>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</si>
  <si>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</si>
  <si>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</si>
  <si>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</si>
  <si>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</si>
  <si>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</si>
  <si>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</si>
  <si>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</si>
  <si>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</si>
  <si>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</si>
  <si>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</si>
  <si>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</si>
  <si>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</si>
  <si>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</si>
  <si>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</si>
  <si>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</si>
  <si>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</si>
  <si>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</si>
  <si>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</si>
  <si>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</si>
  <si>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</si>
  <si>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</si>
  <si>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</si>
  <si>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</si>
  <si>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</si>
  <si>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</si>
  <si>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</si>
  <si>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</si>
  <si>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</si>
  <si>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</si>
  <si>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</si>
  <si>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</si>
  <si>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</si>
  <si>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</si>
  <si>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</si>
  <si>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</si>
  <si>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</si>
  <si>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</si>
  <si>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</si>
  <si>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</si>
  <si>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</si>
  <si>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</si>
  <si>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</si>
  <si>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</si>
  <si>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</si>
  <si>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</si>
  <si>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</si>
  <si>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</si>
  <si>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</si>
  <si>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</si>
  <si>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</si>
  <si>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</si>
  <si>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</si>
  <si>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</si>
  <si>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</si>
  <si>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</si>
  <si>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</si>
  <si>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</si>
  <si>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</si>
  <si>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</si>
  <si>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</si>
  <si>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</si>
  <si>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</si>
  <si>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</si>
  <si>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</si>
  <si>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</si>
  <si>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</si>
  <si>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</si>
  <si>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</si>
  <si>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</si>
  <si>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</si>
  <si>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</si>
  <si>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</si>
  <si>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</si>
  <si>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</si>
  <si>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</si>
  <si>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</si>
  <si>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</si>
  <si>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</si>
  <si>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</si>
  <si>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</si>
  <si>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</si>
  <si>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</si>
  <si>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</si>
  <si>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</si>
  <si>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</si>
  <si>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</si>
  <si>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</si>
  <si>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</si>
  <si>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</si>
  <si>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</si>
  <si>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</si>
  <si>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</si>
  <si>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</si>
  <si>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</si>
  <si>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</si>
  <si>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</si>
  <si>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</si>
  <si>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</si>
  <si>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</si>
  <si>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</si>
  <si>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</si>
  <si>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</si>
  <si>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</si>
  <si>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</si>
  <si>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</si>
  <si>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</si>
  <si>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</si>
  <si>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</si>
  <si>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</si>
  <si>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</si>
  <si>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</si>
  <si>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</si>
  <si>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</si>
  <si>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</si>
  <si>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</si>
  <si>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</si>
  <si>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</si>
  <si>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</si>
  <si>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</si>
  <si>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</si>
  <si>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</si>
  <si>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</si>
  <si>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</si>
  <si>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</si>
  <si>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</si>
  <si>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</si>
  <si>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</si>
  <si>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</si>
  <si>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</si>
  <si>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</si>
  <si>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</si>
  <si>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</si>
  <si>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</si>
  <si>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</si>
  <si>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</si>
  <si>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</si>
  <si>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</si>
  <si>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</si>
  <si>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</si>
  <si>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</si>
  <si>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</si>
  <si>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</si>
  <si>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</si>
  <si>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</si>
  <si>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</si>
  <si>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</si>
  <si>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</si>
  <si>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</si>
  <si>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</si>
  <si>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</si>
  <si>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</si>
  <si>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</si>
  <si>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</si>
  <si>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</si>
  <si>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</si>
  <si>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</si>
  <si>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</si>
  <si>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</si>
  <si>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</si>
  <si>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</si>
  <si>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</si>
  <si>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</si>
  <si>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</si>
  <si>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</si>
  <si>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</si>
  <si>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</si>
  <si>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</si>
  <si>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</si>
  <si>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</si>
  <si>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</si>
  <si>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</si>
  <si>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</si>
  <si>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</si>
  <si>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</si>
  <si>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</si>
  <si>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</si>
  <si>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</si>
  <si>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</si>
  <si>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</si>
  <si>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</si>
  <si>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</si>
  <si>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</si>
  <si>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</si>
  <si>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</si>
  <si>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</si>
  <si>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</si>
  <si>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</si>
  <si>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</si>
  <si>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</si>
  <si>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</si>
  <si>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</si>
  <si>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</si>
  <si>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</si>
  <si>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</si>
  <si>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</si>
  <si>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</si>
  <si>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</si>
  <si>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</si>
  <si>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</si>
  <si>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</si>
  <si>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</si>
  <si>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</si>
  <si>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</si>
  <si>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</si>
  <si>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</si>
  <si>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</si>
  <si>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</si>
  <si>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</si>
  <si>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</si>
  <si>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</si>
  <si>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</si>
  <si>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</si>
  <si>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</si>
  <si>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</si>
  <si>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</si>
  <si>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</si>
  <si>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</si>
  <si>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</si>
  <si>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</si>
  <si>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</si>
  <si>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</si>
  <si>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</si>
  <si>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</si>
  <si>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</si>
  <si>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</si>
  <si>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</si>
  <si>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</si>
  <si>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</si>
  <si>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</si>
  <si>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</si>
  <si>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</si>
  <si>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</si>
  <si>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</si>
  <si>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</si>
  <si>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</si>
  <si>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</si>
  <si>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</si>
  <si>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</si>
  <si>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</si>
  <si>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</si>
  <si>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</si>
  <si>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</si>
  <si>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</si>
  <si>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</si>
  <si>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</si>
  <si>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</si>
  <si>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</si>
  <si>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</si>
  <si>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</si>
  <si>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</si>
  <si>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</si>
  <si>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</si>
  <si>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</si>
  <si>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</si>
  <si>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</si>
  <si>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</si>
  <si>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</si>
  <si>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</si>
  <si>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</si>
  <si>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</si>
  <si>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</si>
  <si>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</si>
  <si>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</si>
  <si>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</si>
  <si>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</si>
  <si>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</si>
  <si>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</si>
  <si>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</si>
  <si>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</si>
  <si>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</si>
  <si>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</si>
  <si>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</si>
  <si>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</si>
  <si>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</si>
  <si>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</si>
  <si>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</si>
  <si>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</si>
  <si>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</si>
  <si>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</si>
  <si>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</si>
  <si>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</si>
  <si>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</si>
  <si>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</si>
  <si>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</si>
  <si>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</si>
  <si>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</si>
  <si>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</si>
  <si>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</si>
  <si>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</si>
  <si>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</si>
  <si>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</si>
  <si>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</si>
  <si>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</si>
  <si>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</si>
  <si>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</si>
  <si>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</si>
  <si>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</si>
  <si>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</si>
  <si>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</si>
  <si>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</si>
  <si>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</si>
  <si>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</si>
  <si>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</si>
  <si>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</si>
  <si>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</si>
  <si>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</si>
  <si>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</si>
  <si>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</si>
  <si>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</si>
  <si>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</si>
  <si>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</si>
  <si>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</si>
  <si>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</si>
  <si>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</si>
  <si>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</si>
  <si>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</si>
  <si>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</si>
  <si>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</si>
  <si>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</si>
  <si>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</si>
  <si>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</si>
  <si>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</si>
  <si>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</si>
  <si>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</si>
  <si>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</si>
  <si>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</si>
  <si>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</si>
  <si>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</si>
  <si>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</si>
  <si>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</si>
  <si>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</si>
  <si>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</si>
  <si>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</si>
  <si>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</si>
  <si>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</si>
  <si>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</si>
  <si>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</si>
  <si>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</si>
  <si>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</si>
  <si>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</si>
  <si>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</si>
  <si>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</si>
  <si>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</si>
  <si>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</si>
  <si>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</si>
  <si>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</si>
  <si>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</si>
  <si>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</si>
  <si>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</si>
  <si>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</si>
  <si>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</si>
  <si>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</si>
  <si>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</si>
  <si>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</si>
  <si>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</si>
  <si>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</si>
  <si>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</si>
  <si>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</si>
  <si>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</si>
  <si>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</si>
  <si>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</si>
  <si>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</si>
  <si>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</si>
  <si>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</si>
  <si>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</si>
  <si>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</si>
  <si>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</si>
  <si>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</si>
  <si>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</si>
  <si>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</si>
  <si>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</si>
  <si>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</si>
  <si>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</si>
  <si>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</si>
  <si>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</si>
  <si>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</si>
  <si>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</si>
  <si>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</si>
  <si>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</si>
  <si>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</si>
  <si>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</si>
  <si>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</si>
  <si>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</si>
  <si>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</si>
  <si>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</si>
  <si>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</si>
  <si>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</si>
  <si>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</si>
  <si>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</si>
  <si>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</si>
  <si>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</si>
  <si>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</si>
  <si>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</si>
  <si>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</si>
  <si>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</si>
  <si>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</si>
  <si>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</si>
  <si>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</si>
  <si>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</si>
  <si>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</si>
  <si>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</si>
  <si>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</si>
  <si>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</si>
  <si>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</si>
  <si>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</si>
  <si>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</si>
  <si>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</si>
  <si>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</si>
  <si>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</si>
  <si>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</si>
  <si>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</si>
  <si>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</si>
  <si>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</si>
  <si>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</si>
  <si>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</si>
  <si>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</si>
  <si>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</si>
  <si>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</si>
  <si>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</si>
  <si>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</si>
  <si>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</si>
  <si>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</si>
  <si>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</si>
  <si>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</si>
  <si>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</si>
  <si>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</si>
  <si>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</si>
  <si>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</si>
  <si>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</si>
  <si>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</si>
  <si>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</si>
  <si>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</si>
  <si>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</si>
  <si>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</si>
  <si>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</si>
  <si>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</si>
  <si>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</si>
  <si>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</si>
  <si>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</si>
  <si>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</si>
  <si>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</si>
  <si>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</si>
  <si>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</si>
  <si>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</si>
  <si>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</si>
  <si>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</si>
  <si>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</si>
  <si>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</si>
  <si>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</si>
  <si>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</si>
  <si>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</si>
  <si>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</si>
  <si>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</si>
  <si>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</si>
  <si>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</si>
  <si>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</si>
  <si>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</si>
  <si>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</si>
  <si>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</si>
  <si>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</si>
  <si>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</si>
  <si>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</si>
  <si>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</si>
  <si>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</si>
  <si>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</si>
  <si>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</si>
  <si>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</si>
  <si>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</si>
  <si>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</si>
  <si>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</si>
  <si>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</si>
  <si>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</si>
  <si>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</si>
  <si>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</si>
  <si>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</si>
  <si>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</si>
  <si>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</si>
  <si>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</si>
  <si>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</si>
  <si>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</si>
  <si>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</si>
  <si>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</si>
  <si>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</si>
  <si>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</si>
  <si>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</si>
  <si>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</si>
  <si>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</si>
  <si>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</si>
  <si>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</si>
  <si>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</si>
  <si>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</si>
  <si>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</si>
  <si>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</si>
  <si>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</si>
  <si>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</si>
  <si>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</si>
  <si>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</si>
  <si>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</si>
  <si>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</si>
  <si>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</si>
  <si>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</si>
  <si>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</si>
  <si>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</si>
  <si>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</si>
  <si>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</si>
  <si>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</si>
  <si>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</si>
  <si>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</si>
  <si>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</si>
  <si>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</si>
  <si>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</si>
  <si>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</si>
  <si>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</si>
  <si>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</si>
  <si>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</si>
  <si>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</si>
  <si>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</si>
  <si>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</si>
  <si>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</si>
  <si>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</si>
  <si>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</si>
  <si>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</si>
  <si>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</si>
  <si>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</si>
  <si>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</si>
  <si>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</si>
  <si>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</si>
  <si>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</si>
  <si>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</si>
  <si>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</si>
  <si>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</si>
  <si>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</si>
  <si>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</si>
  <si>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</si>
  <si>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</si>
  <si>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</si>
  <si>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</si>
  <si>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</si>
  <si>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</si>
  <si>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</si>
  <si>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</si>
  <si>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</si>
  <si>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</si>
  <si>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</si>
  <si>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</si>
  <si>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</si>
  <si>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</si>
  <si>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</si>
  <si>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</si>
  <si>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</si>
  <si>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</si>
  <si>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</si>
  <si>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</si>
  <si>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</si>
  <si>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</si>
  <si>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</si>
  <si>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</si>
  <si>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</si>
  <si>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</si>
  <si>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</si>
  <si>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</si>
  <si>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</si>
  <si>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</si>
  <si>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</si>
  <si>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</si>
  <si>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</si>
  <si>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</si>
  <si>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</si>
  <si>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</si>
  <si>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</si>
  <si>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</si>
  <si>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</si>
  <si>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</si>
  <si>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</si>
  <si>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</si>
  <si>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</si>
  <si>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</si>
  <si>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</si>
  <si>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</si>
  <si>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</si>
  <si>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</si>
  <si>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</si>
  <si>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</si>
  <si>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</si>
  <si>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</si>
  <si>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</si>
  <si>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</si>
  <si>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</si>
  <si>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</si>
  <si>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</si>
  <si>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</si>
  <si>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</si>
  <si>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</si>
  <si>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</si>
  <si>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</si>
  <si>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</si>
  <si>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</si>
  <si>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</si>
  <si>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</si>
  <si>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</si>
  <si>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</si>
  <si>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</si>
  <si>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</si>
  <si>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</si>
  <si>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</si>
  <si>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</si>
  <si>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</si>
  <si>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</si>
  <si>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</si>
  <si>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</si>
  <si>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</si>
  <si>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</si>
  <si>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</si>
  <si>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</si>
  <si>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</si>
  <si>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</si>
  <si>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</si>
  <si>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</si>
  <si>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</si>
  <si>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</si>
  <si>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</si>
  <si>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</si>
  <si>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</si>
  <si>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</si>
  <si>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</si>
  <si>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</si>
  <si>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</si>
  <si>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</si>
  <si>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</si>
  <si>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</si>
  <si>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</si>
  <si>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</si>
  <si>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</si>
  <si>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</si>
  <si>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</si>
  <si>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</si>
  <si>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</si>
  <si>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</si>
  <si>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</si>
  <si>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</si>
  <si>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</si>
  <si>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</si>
  <si>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</si>
  <si>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</si>
  <si>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</si>
  <si>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</si>
  <si>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</si>
  <si>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</si>
  <si>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</si>
  <si>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</si>
  <si>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</si>
  <si>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</si>
  <si>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</si>
  <si>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</si>
  <si>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</si>
  <si>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</si>
  <si>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</si>
  <si>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</si>
  <si>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</si>
  <si>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</si>
  <si>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</si>
  <si>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</si>
  <si>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</si>
  <si>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</si>
  <si>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</si>
  <si>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</si>
  <si>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</si>
  <si>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</si>
  <si>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</si>
  <si>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</si>
  <si>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</si>
  <si>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</si>
  <si>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</si>
  <si>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</si>
  <si>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</si>
  <si>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</si>
  <si>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</si>
  <si>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</si>
  <si>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</si>
  <si>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</si>
  <si>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</si>
  <si>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</si>
  <si>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</si>
  <si>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</si>
  <si>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</si>
  <si>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</si>
  <si>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</si>
  <si>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</si>
  <si>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</si>
  <si>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</si>
  <si>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</si>
  <si>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</si>
  <si>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</si>
  <si>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</si>
  <si>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</si>
  <si>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</si>
  <si>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</si>
  <si>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</si>
  <si>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</si>
  <si>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</si>
  <si>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</si>
  <si>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</si>
  <si>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</si>
  <si>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</si>
  <si>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</si>
  <si>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</si>
  <si>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</si>
  <si>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</si>
  <si>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</si>
  <si>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</si>
  <si>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</si>
  <si>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</si>
  <si>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</si>
  <si>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</si>
  <si>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</si>
  <si>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</si>
  <si>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</si>
  <si>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</si>
  <si>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</si>
  <si>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</si>
  <si>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</si>
  <si>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</si>
  <si>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</si>
  <si>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</si>
  <si>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</si>
  <si>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</si>
  <si>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</si>
  <si>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</si>
  <si>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</si>
  <si>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</si>
  <si>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</si>
  <si>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</si>
  <si>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</si>
  <si>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</si>
  <si>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</si>
  <si>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</si>
  <si>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</si>
  <si>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</si>
  <si>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</si>
  <si>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</si>
  <si>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</si>
  <si>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</si>
  <si>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</si>
  <si>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</si>
  <si>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</si>
  <si>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</si>
  <si>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</si>
  <si>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</si>
  <si>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</si>
  <si>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</si>
  <si>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</si>
  <si>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</si>
  <si>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</si>
  <si>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</si>
  <si>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</si>
  <si>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</si>
  <si>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</si>
  <si>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</si>
  <si>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</si>
  <si>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</si>
  <si>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</si>
  <si>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</si>
  <si>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</si>
  <si>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</si>
  <si>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</si>
  <si>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</si>
  <si>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</si>
  <si>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</si>
  <si>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</si>
  <si>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</si>
  <si>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</si>
  <si>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</si>
  <si>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</si>
  <si>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</si>
  <si>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</si>
  <si>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</si>
  <si>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</si>
  <si>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</si>
  <si>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</si>
  <si>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</si>
  <si>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</si>
  <si>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</si>
  <si>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</si>
  <si>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</si>
  <si>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</si>
  <si>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</si>
  <si>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</si>
  <si>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</si>
  <si>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</si>
  <si>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</si>
  <si>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</si>
  <si>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</si>
  <si>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</si>
  <si>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</si>
  <si>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</si>
  <si>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</si>
  <si>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</si>
  <si>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</si>
  <si>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</si>
  <si>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</si>
  <si>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</si>
  <si>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</si>
  <si>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</si>
  <si>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</si>
  <si>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</si>
  <si>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</si>
  <si>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</si>
  <si>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</si>
  <si>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</si>
  <si>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</si>
  <si>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</si>
  <si>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</si>
  <si>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</si>
  <si>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</si>
  <si>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</si>
  <si>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</si>
  <si>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</si>
  <si>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</si>
  <si>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</si>
  <si>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</si>
  <si>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</si>
  <si>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</si>
  <si>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</si>
  <si>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</si>
  <si>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</si>
  <si>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</si>
  <si>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</si>
  <si>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</si>
  <si>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</si>
  <si>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</si>
  <si>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</si>
  <si>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</si>
  <si>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</si>
  <si>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</si>
  <si>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</si>
  <si>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</si>
  <si>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</si>
  <si>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</si>
  <si>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</si>
  <si>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</si>
  <si>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</si>
  <si>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</si>
  <si>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</si>
  <si>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</si>
  <si>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</si>
  <si>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</si>
  <si>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</si>
  <si>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</si>
  <si>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</si>
  <si>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</si>
  <si>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</si>
  <si>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</si>
  <si>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</si>
  <si>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</si>
  <si>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</si>
  <si>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</si>
  <si>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</si>
  <si>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</si>
  <si>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</si>
  <si>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</si>
  <si>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</si>
  <si>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</si>
  <si>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</si>
  <si>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</si>
  <si>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</si>
  <si>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</si>
  <si>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</si>
  <si>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</si>
  <si>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</si>
  <si>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</si>
  <si>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</si>
  <si>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</si>
  <si>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</si>
  <si>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</si>
  <si>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</si>
  <si>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</si>
  <si>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</si>
  <si>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</si>
  <si>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</si>
  <si>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</si>
  <si>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</si>
  <si>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</si>
  <si>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</si>
  <si>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</si>
  <si>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</si>
  <si>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</si>
  <si>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</si>
  <si>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</si>
  <si>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</si>
  <si>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</si>
  <si>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</si>
  <si>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</si>
  <si>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</si>
  <si>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</si>
  <si>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</si>
  <si>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</si>
  <si>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</si>
  <si>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</si>
  <si>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</si>
  <si>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</si>
  <si>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</si>
  <si>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</si>
  <si>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</si>
  <si>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</si>
  <si>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</si>
  <si>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</si>
  <si>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</si>
  <si>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</si>
  <si>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</si>
  <si>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</si>
  <si>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</si>
  <si>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</si>
  <si>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</si>
  <si>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</si>
  <si>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</si>
  <si>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</si>
  <si>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</si>
  <si>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</si>
  <si>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</si>
  <si>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</si>
  <si>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</si>
  <si>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</si>
  <si>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</si>
  <si>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</si>
  <si>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</si>
  <si>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</si>
  <si>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</si>
  <si>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</si>
  <si>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</si>
  <si>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</si>
  <si>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</si>
  <si>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</si>
  <si>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</si>
  <si>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</si>
  <si>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</si>
  <si>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</si>
  <si>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</si>
  <si>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</si>
  <si>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</si>
  <si>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</si>
  <si>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</si>
  <si>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</si>
  <si>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</si>
  <si>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</si>
  <si>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</si>
  <si>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</si>
  <si>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</si>
  <si>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</si>
  <si>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</si>
  <si>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</si>
  <si>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</si>
  <si>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</si>
  <si>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</si>
  <si>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</si>
  <si>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</si>
  <si>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</si>
  <si>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</si>
  <si>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</si>
  <si>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</si>
  <si>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</si>
  <si>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</si>
  <si>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</si>
  <si>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</si>
  <si>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</si>
  <si>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</si>
  <si>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</si>
  <si>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</si>
  <si>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</si>
  <si>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</si>
  <si>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</si>
  <si>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</si>
  <si>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</si>
  <si>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</si>
  <si>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</si>
  <si>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</si>
  <si>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</si>
  <si>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</si>
  <si>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</si>
  <si>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</si>
  <si>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</si>
  <si>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</si>
  <si>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</si>
  <si>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</si>
  <si>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</si>
  <si>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</si>
  <si>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</si>
  <si>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</si>
  <si>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</si>
  <si>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</si>
  <si>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</si>
  <si>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</si>
  <si>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</si>
  <si>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</si>
  <si>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</si>
  <si>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</si>
  <si>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</si>
  <si>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</si>
  <si>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</si>
  <si>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</si>
  <si>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</si>
  <si>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</si>
  <si>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</si>
  <si>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</si>
  <si>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</si>
  <si>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</si>
  <si>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</si>
  <si>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</si>
  <si>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</si>
  <si>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</si>
  <si>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</si>
  <si>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</si>
  <si>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</si>
  <si>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</si>
  <si>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</si>
  <si>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</si>
  <si>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</si>
  <si>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</si>
  <si>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</si>
  <si>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</si>
  <si>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</si>
  <si>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</si>
  <si>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</si>
  <si>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</si>
  <si>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</si>
  <si>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</si>
  <si>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</si>
  <si>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</si>
  <si>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</si>
  <si>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</si>
  <si>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</si>
  <si>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</si>
  <si>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</si>
  <si>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</si>
  <si>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</si>
  <si>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</si>
  <si>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</si>
  <si>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</si>
  <si>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</si>
  <si>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</si>
  <si>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</si>
  <si>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</si>
  <si>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</si>
  <si>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</si>
  <si>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</si>
  <si>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</si>
  <si>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</si>
  <si>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</si>
  <si>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</si>
  <si>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</si>
  <si>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</si>
  <si>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</si>
  <si>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</si>
  <si>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</si>
  <si>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</si>
  <si>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</si>
  <si>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</si>
  <si>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</si>
  <si>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</si>
  <si>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</si>
  <si>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</si>
  <si>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</si>
  <si>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</si>
  <si>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</si>
  <si>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</si>
  <si>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</si>
  <si>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</si>
  <si>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</si>
  <si>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</si>
  <si>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</si>
  <si>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</si>
  <si>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</si>
  <si>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</si>
  <si>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</si>
  <si>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</si>
  <si>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</si>
  <si>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</si>
  <si>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</si>
  <si>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</si>
  <si>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</si>
  <si>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</si>
  <si>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</si>
  <si>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</si>
  <si>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</si>
  <si>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</si>
  <si>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</si>
  <si>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</si>
  <si>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</si>
  <si>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</si>
  <si>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</si>
  <si>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</si>
  <si>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</si>
  <si>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</si>
  <si>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</si>
  <si>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</si>
  <si>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</si>
  <si>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</si>
  <si>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</si>
  <si>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</si>
  <si>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</si>
  <si>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</si>
  <si>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</si>
  <si>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</si>
  <si>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</si>
  <si>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</si>
  <si>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</si>
  <si>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</si>
  <si>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</si>
  <si>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</si>
  <si>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</si>
  <si>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</si>
  <si>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</si>
  <si>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</si>
  <si>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</si>
  <si>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</si>
  <si>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</si>
  <si>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</si>
  <si>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</si>
  <si>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</si>
  <si>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</si>
  <si>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</si>
  <si>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</si>
  <si>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</si>
  <si>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</si>
  <si>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</si>
  <si>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</si>
  <si>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</si>
  <si>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</si>
  <si>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</si>
  <si>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</si>
  <si>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</si>
  <si>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</si>
  <si>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</si>
  <si>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</si>
  <si>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</si>
  <si>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</si>
  <si>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</si>
  <si>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</si>
  <si>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</si>
  <si>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</si>
  <si>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</si>
  <si>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</si>
  <si>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</si>
  <si>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</si>
  <si>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</si>
  <si>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</si>
  <si>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</si>
  <si>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</si>
  <si>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</si>
  <si>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</si>
  <si>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</si>
  <si>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</si>
  <si>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</si>
  <si>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</si>
  <si>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</si>
  <si>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</si>
  <si>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</si>
  <si>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</si>
  <si>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</si>
  <si>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</si>
  <si>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</si>
  <si>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</si>
  <si>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</si>
  <si>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</si>
  <si>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</si>
  <si>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</si>
  <si>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</si>
  <si>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</si>
  <si>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</si>
  <si>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</si>
  <si>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</si>
  <si>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</si>
  <si>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</si>
  <si>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</si>
  <si>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</si>
  <si>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</si>
  <si>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</si>
  <si>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</si>
  <si>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</si>
  <si>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</si>
  <si>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</si>
  <si>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</si>
  <si>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</si>
  <si>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</si>
  <si>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</si>
  <si>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</si>
  <si>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</si>
  <si>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</si>
  <si>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</si>
  <si>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</si>
  <si>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</si>
  <si>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</si>
  <si>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</si>
  <si>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</si>
  <si>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</si>
  <si>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</si>
  <si>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</si>
  <si>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</si>
  <si>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</si>
  <si>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</si>
  <si>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</si>
  <si>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</si>
  <si>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</si>
  <si>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</si>
  <si>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</si>
  <si>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</si>
  <si>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</si>
  <si>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</si>
  <si>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</si>
  <si>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</si>
  <si>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</si>
  <si>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</si>
  <si>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</si>
  <si>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</si>
  <si>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</si>
  <si>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</si>
  <si>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</si>
  <si>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</si>
  <si>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</si>
  <si>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</si>
  <si>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</si>
  <si>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</si>
  <si>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</si>
  <si>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</si>
  <si>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</si>
  <si>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</si>
  <si>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</si>
  <si>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</si>
  <si>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</si>
  <si>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</si>
  <si>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</si>
  <si>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</si>
  <si>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</si>
  <si>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</si>
  <si>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</si>
  <si>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</si>
  <si>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</si>
  <si>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</si>
  <si>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</si>
  <si>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</si>
  <si>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</si>
  <si>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</si>
  <si>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</si>
  <si>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</si>
  <si>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</si>
  <si>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</si>
  <si>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</si>
  <si>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</si>
  <si>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</si>
  <si>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</si>
  <si>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</si>
  <si>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</si>
  <si>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</si>
  <si>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</si>
  <si>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</si>
  <si>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</si>
  <si>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</si>
  <si>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</si>
  <si>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</si>
  <si>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</si>
  <si>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</si>
  <si>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</si>
  <si>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</si>
  <si>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</si>
  <si>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</si>
  <si>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</si>
  <si>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</si>
  <si>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</si>
  <si>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</si>
  <si>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</si>
  <si>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</si>
  <si>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</si>
  <si>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</si>
  <si>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</si>
  <si>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</si>
  <si>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</si>
  <si>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</si>
  <si>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</si>
  <si>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</si>
  <si>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</si>
  <si>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</si>
  <si>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</si>
  <si>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</si>
  <si>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</si>
  <si>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</si>
  <si>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</si>
  <si>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</si>
  <si>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</si>
  <si>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</si>
  <si>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</si>
  <si>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</si>
  <si>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</si>
  <si>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</si>
  <si>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</si>
  <si>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</si>
  <si>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</si>
  <si>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</si>
  <si>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</si>
  <si>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</si>
  <si>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</si>
  <si>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</si>
  <si>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</si>
  <si>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</si>
  <si>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</si>
  <si>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</si>
  <si>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</si>
  <si>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</si>
  <si>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</si>
  <si>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</si>
  <si>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</si>
  <si>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</si>
  <si>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</si>
  <si>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</si>
  <si>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</si>
  <si>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</si>
  <si>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</si>
  <si>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</si>
  <si>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</si>
  <si>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</si>
  <si>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</si>
  <si>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</si>
  <si>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</si>
  <si>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</si>
  <si>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</si>
  <si>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</si>
  <si>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</si>
  <si>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</si>
  <si>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</si>
  <si>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</si>
  <si>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</si>
  <si>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</si>
  <si>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</si>
  <si>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</si>
  <si>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</si>
  <si>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</si>
  <si>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</si>
  <si>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</si>
  <si>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</si>
  <si>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</si>
  <si>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</si>
  <si>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</si>
  <si>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</si>
  <si>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</si>
  <si>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</si>
  <si>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</si>
  <si>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</si>
  <si>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</si>
  <si>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</si>
  <si>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</si>
  <si>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</si>
  <si>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</si>
  <si>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</si>
  <si>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</si>
  <si>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</si>
  <si>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</si>
  <si>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</si>
  <si>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</si>
  <si>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</si>
  <si>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</si>
  <si>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</si>
  <si>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</si>
  <si>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</si>
  <si>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</si>
  <si>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</si>
  <si>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</si>
  <si>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</si>
  <si>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</si>
  <si>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</si>
  <si>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</si>
  <si>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</si>
  <si>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</si>
  <si>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</si>
  <si>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</si>
  <si>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</si>
  <si>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</si>
  <si>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</si>
  <si>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</si>
  <si>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</si>
  <si>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</si>
  <si>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</si>
  <si>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</si>
  <si>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</si>
  <si>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</si>
  <si>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</si>
  <si>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</si>
  <si>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</si>
  <si>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</si>
  <si>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</si>
  <si>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</si>
  <si>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</si>
  <si>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</si>
  <si>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</si>
  <si>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</si>
  <si>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</si>
  <si>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</si>
  <si>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</si>
  <si>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</si>
  <si>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</si>
  <si>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</si>
  <si>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</si>
  <si>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</si>
  <si>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</si>
  <si>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</si>
  <si>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</si>
  <si>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</si>
  <si>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</si>
  <si>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</si>
  <si>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</si>
  <si>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</si>
  <si>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</si>
  <si>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</si>
  <si>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</si>
  <si>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</si>
  <si>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</si>
  <si>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</si>
  <si>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</si>
  <si>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</si>
  <si>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</si>
  <si>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</si>
  <si>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</si>
  <si>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</si>
  <si>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</si>
  <si>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</si>
  <si>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</si>
  <si>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</si>
  <si>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</si>
  <si>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</si>
  <si>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</si>
  <si>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</si>
  <si>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</si>
  <si>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</si>
  <si>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</si>
  <si>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</si>
  <si>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</si>
  <si>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</si>
  <si>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</si>
  <si>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</si>
  <si>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</si>
  <si>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</si>
  <si>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</si>
  <si>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</si>
  <si>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</si>
  <si>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</si>
  <si>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</si>
  <si>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</si>
  <si>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</si>
  <si>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</si>
  <si>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</si>
  <si>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</si>
  <si>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</si>
  <si>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</si>
  <si>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</si>
  <si>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</si>
  <si>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</si>
  <si>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</si>
  <si>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</si>
  <si>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</si>
  <si>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</si>
  <si>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</si>
  <si>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</si>
  <si>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</si>
  <si>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</si>
  <si>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</si>
  <si>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</si>
  <si>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</si>
  <si>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</si>
  <si>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</si>
  <si>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</si>
  <si>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</si>
  <si>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</si>
  <si>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</si>
  <si>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</si>
  <si>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</si>
  <si>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</si>
  <si>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</si>
  <si>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</si>
  <si>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</si>
  <si>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</si>
  <si>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</si>
  <si>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</si>
  <si>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</si>
  <si>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</si>
  <si>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</si>
  <si>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</si>
  <si>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</si>
  <si>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</si>
  <si>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</si>
  <si>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</si>
  <si>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</si>
  <si>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</si>
  <si>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</si>
  <si>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</si>
  <si>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</si>
  <si>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</si>
  <si>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</si>
  <si>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</si>
  <si>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</si>
  <si>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</si>
  <si>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</si>
  <si>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</si>
  <si>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</si>
  <si>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</si>
  <si>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</si>
  <si>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</si>
  <si>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</si>
  <si>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</si>
  <si>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</si>
  <si>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</si>
  <si>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</si>
  <si>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</si>
  <si>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</si>
  <si>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</si>
  <si>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</si>
  <si>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</si>
  <si>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</si>
  <si>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</si>
  <si>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</si>
  <si>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</si>
  <si>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</si>
  <si>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</si>
  <si>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</si>
  <si>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</si>
  <si>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</si>
  <si>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</si>
  <si>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</si>
  <si>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</si>
  <si>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</si>
  <si>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</si>
  <si>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</si>
  <si>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</si>
  <si>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</si>
  <si>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</si>
  <si>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</si>
  <si>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</si>
  <si>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</si>
  <si>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</si>
  <si>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</si>
  <si>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</si>
  <si>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</si>
  <si>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</si>
  <si>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</si>
  <si>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</si>
  <si>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</si>
  <si>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</si>
  <si>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</si>
  <si>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</si>
  <si>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</si>
  <si>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</si>
  <si>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</si>
  <si>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</si>
  <si>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</si>
  <si>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</si>
  <si>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</si>
  <si>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</si>
  <si>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</si>
  <si>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</si>
  <si>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</si>
  <si>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</si>
  <si>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</si>
  <si>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</si>
  <si>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</si>
  <si>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</si>
  <si>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</si>
  <si>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</si>
  <si>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</si>
  <si>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</si>
  <si>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</si>
  <si>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</si>
  <si>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</si>
  <si>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</si>
  <si>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</si>
  <si>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</si>
  <si>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</si>
  <si>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</si>
  <si>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</si>
  <si>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</si>
  <si>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</si>
  <si>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</si>
  <si>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</si>
  <si>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</si>
  <si>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</si>
  <si>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</si>
  <si>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</si>
  <si>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</si>
  <si>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</si>
  <si>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</si>
  <si>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</si>
  <si>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</si>
  <si>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</si>
  <si>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</si>
  <si>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</si>
  <si>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</si>
  <si>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</si>
  <si>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</si>
  <si>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</si>
  <si>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</si>
  <si>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</si>
  <si>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</si>
  <si>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</si>
  <si>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</si>
  <si>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</si>
  <si>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</si>
  <si>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</si>
  <si>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</si>
  <si>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</si>
  <si>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</si>
  <si>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</si>
  <si>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</si>
  <si>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</si>
  <si>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</si>
  <si>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</si>
  <si>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</si>
  <si>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</si>
  <si>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</si>
  <si>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</si>
  <si>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</si>
  <si>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</si>
  <si>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</si>
  <si>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</si>
  <si>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</si>
  <si>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</si>
  <si>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Count of outcomes</t>
  </si>
  <si>
    <t>Grand Total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</si>
  <si>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</si>
  <si>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</si>
  <si>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</si>
  <si>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</si>
  <si>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</si>
  <si>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</si>
  <si>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</si>
  <si>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</si>
  <si>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</si>
  <si>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</si>
  <si>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</si>
  <si>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</si>
  <si>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</si>
  <si>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</si>
  <si>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Number Successful</t>
  </si>
  <si>
    <t>Number Failed</t>
  </si>
  <si>
    <t>Number Canceled</t>
  </si>
  <si>
    <t xml:space="preserve">Total Projects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</si>
  <si>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</si>
  <si>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</si>
  <si>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</si>
  <si>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</si>
  <si>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</si>
  <si>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</si>
  <si>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</si>
  <si>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</si>
  <si>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</si>
  <si>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</si>
  <si>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</si>
  <si>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</si>
  <si>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</si>
  <si>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Percentage Successful</t>
  </si>
  <si>
    <t>Greater than 49999</t>
  </si>
  <si>
    <t>Parent Category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</si>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</sst>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Monaco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5"/>
      <color rgb="FF2B2B2B"/>
      <name val="Monaco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808386"/>
      </left>
      <right style="thin">
        <color rgb="FF808386"/>
      </right>
      <top style="thin">
        <color rgb="FF808386"/>
      </top>
      <bottom style="thin">
        <color rgb="FF808386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164" fontId="4" fillId="0" borderId="0" xfId="0" applyNumberFormat="1" applyFont="1"/>
    <xf numFmtId="14" fontId="0" fillId="0" borderId="0" xfId="0" applyNumberFormat="1"/>
    <xf numFmtId="0" fontId="0" fillId="0" borderId="0" xfId="0" pivotButton="1"/>
    <xf numFmtId="14" fontId="1" fillId="0" borderId="0" xfId="0" applyNumberFormat="1" applyFont="1"/>
    <xf numFmtId="14" fontId="5" fillId="2" borderId="1" xfId="0" quotePrefix="1" applyNumberFormat="1" applyFont="1" applyFill="1" applyBorder="1" applyAlignment="1">
      <alignment wrapText="1"/>
    </xf>
    <xf numFmtId="14" fontId="5" fillId="0" borderId="0" xfId="0" quotePrefix="1" applyNumberFormat="1" applyFont="1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3" borderId="0" xfId="0" applyFont="1" applyFill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on Based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0.47727272727272729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8-490B-9C23-3995BC8987E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0.52272727272727271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8-490B-9C23-3995BC8987E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8-490B-9C23-3995BC89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187328"/>
        <c:axId val="711185664"/>
      </c:lineChart>
      <c:catAx>
        <c:axId val="7111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85664"/>
        <c:crosses val="autoZero"/>
        <c:auto val="1"/>
        <c:lblAlgn val="ctr"/>
        <c:lblOffset val="100"/>
        <c:noMultiLvlLbl val="0"/>
      </c:catAx>
      <c:valAx>
        <c:axId val="7111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 on Launch Date</a:t>
            </a:r>
          </a:p>
        </c:rich>
      </c:tx>
      <c:layout>
        <c:manualLayout>
          <c:xMode val="edge"/>
          <c:yMode val="edge"/>
          <c:x val="0.22862139001607029"/>
          <c:y val="5.36359007452022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682033081890614E-2"/>
          <c:y val="0.16665612388498058"/>
          <c:w val="0.75455187649201361"/>
          <c:h val="0.71428227828951019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6-4185-85F2-4BA68B7582D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76-4185-85F2-4BA68B7582D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76-4185-85F2-4BA68B75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101072"/>
        <c:axId val="919103984"/>
      </c:lineChart>
      <c:catAx>
        <c:axId val="9191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3984"/>
        <c:crosses val="autoZero"/>
        <c:auto val="1"/>
        <c:lblAlgn val="ctr"/>
        <c:lblOffset val="100"/>
        <c:noMultiLvlLbl val="0"/>
      </c:catAx>
      <c:valAx>
        <c:axId val="919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14</xdr:row>
      <xdr:rowOff>33336</xdr:rowOff>
    </xdr:from>
    <xdr:to>
      <xdr:col>13</xdr:col>
      <xdr:colOff>266700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0DC65-AB5E-4850-A98A-0FD1D2927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2</xdr:row>
      <xdr:rowOff>23811</xdr:rowOff>
    </xdr:from>
    <xdr:to>
      <xdr:col>15</xdr:col>
      <xdr:colOff>9525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F8F86-2D77-4EFD-BD76-0E2DCCE7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8.92018587963" createdVersion="7" refreshedVersion="7" minRefreshableVersion="3" recordCount="4114" xr:uid="{70F32ABB-C240-40FF-83DB-993EF2A0E17A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5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56E7F-37E3-46FC-8BE9-3FEAC8F931BE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4">
  <location ref="A4:E18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numFmtId="165" outline="0" showAll="0"/>
    <pivotField compact="0" numFmtId="164" outline="0" showAll="0"/>
    <pivotField axis="axisCol" dataField="1" compact="0" outline="0" showAll="0" sortType="descending">
      <items count="5"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Parent category"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4115"/>
  <sheetViews>
    <sheetView topLeftCell="N1" zoomScale="95" zoomScaleNormal="95" workbookViewId="0">
      <selection activeCell="Q520" sqref="Q520"/>
    </sheetView>
  </sheetViews>
  <sheetFormatPr defaultColWidth="8.85546875" defaultRowHeight="1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5703125" bestFit="1" customWidth="1"/>
    <col min="16" max="16" width="17" bestFit="1" customWidth="1"/>
    <col min="17" max="17" width="41.140625" customWidth="1"/>
    <col min="18" max="18" width="16.7109375" bestFit="1" customWidth="1"/>
    <col min="19" max="19" width="23.28515625" style="12" bestFit="1" customWidth="1"/>
    <col min="20" max="20" width="22.28515625" style="12" bestFit="1" customWidth="1"/>
    <col min="21" max="21" width="11.7109375" customWidth="1"/>
  </cols>
  <sheetData>
    <row r="1" spans="1:21">
      <c r="A1" s="1" t="s">
        <v>0</v>
      </c>
      <c r="B1" s="2" t="s">
        <v>1</v>
      </c>
      <c r="C1" s="2" t="s">
        <v>2</v>
      </c>
      <c r="D1" s="5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8" t="s">
        <v>15</v>
      </c>
      <c r="Q1" s="1" t="s">
        <v>8397</v>
      </c>
      <c r="R1" s="8" t="s">
        <v>16</v>
      </c>
      <c r="S1" s="14" t="s">
        <v>17</v>
      </c>
      <c r="T1" s="14" t="s">
        <v>18</v>
      </c>
      <c r="U1" s="8" t="s">
        <v>8377</v>
      </c>
    </row>
    <row r="2" spans="1:21" ht="60" hidden="1">
      <c r="A2">
        <v>0</v>
      </c>
      <c r="B2" s="3" t="s">
        <v>19</v>
      </c>
      <c r="C2" s="3" t="s">
        <v>20</v>
      </c>
      <c r="D2" s="6">
        <v>8500</v>
      </c>
      <c r="E2" s="11">
        <v>11633</v>
      </c>
      <c r="F2" t="s">
        <v>21</v>
      </c>
      <c r="G2" t="s">
        <v>22</v>
      </c>
      <c r="H2" t="s">
        <v>23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24</v>
      </c>
      <c r="O2" s="9">
        <f>ROUND(E2/D2*100,0)</f>
        <v>137</v>
      </c>
      <c r="P2" s="9">
        <f>IFERROR(ROUND(E2/L2,2),0)</f>
        <v>63.92</v>
      </c>
      <c r="Q2" t="s">
        <v>25</v>
      </c>
      <c r="R2" t="s">
        <v>26</v>
      </c>
      <c r="S2" s="15">
        <f>(((J2/60)/60)/24)+DATE(1970,1,1)</f>
        <v>42177.007071759261</v>
      </c>
      <c r="T2" s="16">
        <f>(((I2/60)/60)/24)+DATE(1970,1,1)</f>
        <v>42208.125</v>
      </c>
    </row>
    <row r="3" spans="1:21" ht="30" hidden="1">
      <c r="A3">
        <v>1</v>
      </c>
      <c r="B3" s="3" t="s">
        <v>27</v>
      </c>
      <c r="C3" s="3" t="s">
        <v>28</v>
      </c>
      <c r="D3" s="6">
        <v>10275</v>
      </c>
      <c r="E3" s="11">
        <v>14653</v>
      </c>
      <c r="F3" t="s">
        <v>21</v>
      </c>
      <c r="G3" t="s">
        <v>22</v>
      </c>
      <c r="H3" t="s">
        <v>23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24</v>
      </c>
      <c r="O3" s="9">
        <f t="shared" ref="O3:O66" si="0">ROUND(E3/D3*100,0)</f>
        <v>143</v>
      </c>
      <c r="P3" s="9">
        <f>IFERROR(ROUND(E3/L3,2),0)</f>
        <v>185.48</v>
      </c>
      <c r="Q3" t="s">
        <v>25</v>
      </c>
      <c r="R3" t="s">
        <v>26</v>
      </c>
      <c r="S3" s="15">
        <f t="shared" ref="S3:S66" si="1">(((J3/60)/60)/24)+DATE(1970,1,1)</f>
        <v>42766.600497685184</v>
      </c>
      <c r="T3" s="16">
        <f t="shared" ref="T3:T66" si="2">(((I3/60)/60)/24)+DATE(1970,1,1)</f>
        <v>42796.600497685184</v>
      </c>
    </row>
    <row r="4" spans="1:21" ht="45" hidden="1">
      <c r="A4">
        <v>2</v>
      </c>
      <c r="B4" s="3" t="s">
        <v>29</v>
      </c>
      <c r="C4" s="3" t="s">
        <v>30</v>
      </c>
      <c r="D4" s="6">
        <v>500</v>
      </c>
      <c r="E4" s="11">
        <v>525</v>
      </c>
      <c r="F4" t="s">
        <v>21</v>
      </c>
      <c r="G4" t="s">
        <v>31</v>
      </c>
      <c r="H4" t="s">
        <v>32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24</v>
      </c>
      <c r="O4" s="9">
        <f t="shared" si="0"/>
        <v>105</v>
      </c>
      <c r="P4" s="9">
        <f t="shared" ref="P4:P66" si="3">IFERROR(ROUND(E4/L4,2),0)</f>
        <v>15</v>
      </c>
      <c r="Q4" t="s">
        <v>25</v>
      </c>
      <c r="R4" t="s">
        <v>26</v>
      </c>
      <c r="S4" s="15">
        <f t="shared" si="1"/>
        <v>42405.702349537038</v>
      </c>
      <c r="T4" s="16">
        <f t="shared" si="2"/>
        <v>42415.702349537038</v>
      </c>
    </row>
    <row r="5" spans="1:21" ht="30" hidden="1">
      <c r="A5">
        <v>3</v>
      </c>
      <c r="B5" s="3" t="s">
        <v>33</v>
      </c>
      <c r="C5" s="3" t="s">
        <v>34</v>
      </c>
      <c r="D5" s="6">
        <v>10000</v>
      </c>
      <c r="E5" s="11">
        <v>10390</v>
      </c>
      <c r="F5" t="s">
        <v>21</v>
      </c>
      <c r="G5" t="s">
        <v>22</v>
      </c>
      <c r="H5" t="s">
        <v>23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24</v>
      </c>
      <c r="O5" s="9">
        <f t="shared" si="0"/>
        <v>104</v>
      </c>
      <c r="P5" s="9">
        <f t="shared" si="3"/>
        <v>69.27</v>
      </c>
      <c r="Q5" t="s">
        <v>25</v>
      </c>
      <c r="R5" t="s">
        <v>26</v>
      </c>
      <c r="S5" s="15">
        <f t="shared" si="1"/>
        <v>41828.515127314815</v>
      </c>
      <c r="T5" s="16">
        <f t="shared" si="2"/>
        <v>41858.515127314815</v>
      </c>
    </row>
    <row r="6" spans="1:21" ht="60" hidden="1">
      <c r="A6">
        <v>4</v>
      </c>
      <c r="B6" s="3" t="s">
        <v>35</v>
      </c>
      <c r="C6" s="3" t="s">
        <v>36</v>
      </c>
      <c r="D6" s="6">
        <v>44000</v>
      </c>
      <c r="E6" s="11">
        <v>54116.28</v>
      </c>
      <c r="F6" t="s">
        <v>21</v>
      </c>
      <c r="G6" t="s">
        <v>22</v>
      </c>
      <c r="H6" t="s">
        <v>23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24</v>
      </c>
      <c r="O6" s="9">
        <f t="shared" si="0"/>
        <v>123</v>
      </c>
      <c r="P6" s="9">
        <f t="shared" si="3"/>
        <v>190.55</v>
      </c>
      <c r="Q6" t="s">
        <v>25</v>
      </c>
      <c r="R6" t="s">
        <v>26</v>
      </c>
      <c r="S6" s="15">
        <f t="shared" si="1"/>
        <v>42327.834247685183</v>
      </c>
      <c r="T6" s="16">
        <f t="shared" si="2"/>
        <v>42357.834247685183</v>
      </c>
    </row>
    <row r="7" spans="1:21" ht="45" hidden="1">
      <c r="A7">
        <v>5</v>
      </c>
      <c r="B7" s="3" t="s">
        <v>37</v>
      </c>
      <c r="C7" s="3" t="s">
        <v>38</v>
      </c>
      <c r="D7" s="6">
        <v>3999</v>
      </c>
      <c r="E7" s="11">
        <v>4390</v>
      </c>
      <c r="F7" t="s">
        <v>21</v>
      </c>
      <c r="G7" t="s">
        <v>22</v>
      </c>
      <c r="H7" t="s">
        <v>23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24</v>
      </c>
      <c r="O7" s="9">
        <f t="shared" si="0"/>
        <v>110</v>
      </c>
      <c r="P7" s="9">
        <f t="shared" si="3"/>
        <v>93.4</v>
      </c>
      <c r="Q7" t="s">
        <v>25</v>
      </c>
      <c r="R7" t="s">
        <v>26</v>
      </c>
      <c r="S7" s="15">
        <f t="shared" si="1"/>
        <v>42563.932951388888</v>
      </c>
      <c r="T7" s="16">
        <f t="shared" si="2"/>
        <v>42580.232638888891</v>
      </c>
    </row>
    <row r="8" spans="1:21" ht="60" hidden="1">
      <c r="A8">
        <v>6</v>
      </c>
      <c r="B8" s="3" t="s">
        <v>39</v>
      </c>
      <c r="C8" s="3" t="s">
        <v>40</v>
      </c>
      <c r="D8" s="6">
        <v>8000</v>
      </c>
      <c r="E8" s="11">
        <v>8519</v>
      </c>
      <c r="F8" t="s">
        <v>21</v>
      </c>
      <c r="G8" t="s">
        <v>22</v>
      </c>
      <c r="H8" t="s">
        <v>23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24</v>
      </c>
      <c r="O8" s="9">
        <f t="shared" si="0"/>
        <v>106</v>
      </c>
      <c r="P8" s="9">
        <f t="shared" si="3"/>
        <v>146.88</v>
      </c>
      <c r="Q8" t="s">
        <v>25</v>
      </c>
      <c r="R8" t="s">
        <v>26</v>
      </c>
      <c r="S8" s="15">
        <f t="shared" si="1"/>
        <v>41794.072337962964</v>
      </c>
      <c r="T8" s="16">
        <f t="shared" si="2"/>
        <v>41804.072337962964</v>
      </c>
    </row>
    <row r="9" spans="1:21" ht="60" hidden="1">
      <c r="A9">
        <v>7</v>
      </c>
      <c r="B9" s="3" t="s">
        <v>41</v>
      </c>
      <c r="C9" s="3" t="s">
        <v>42</v>
      </c>
      <c r="D9" s="6">
        <v>9000</v>
      </c>
      <c r="E9" s="11">
        <v>9110</v>
      </c>
      <c r="F9" t="s">
        <v>21</v>
      </c>
      <c r="G9" t="s">
        <v>22</v>
      </c>
      <c r="H9" t="s">
        <v>23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24</v>
      </c>
      <c r="O9" s="9">
        <f t="shared" si="0"/>
        <v>101</v>
      </c>
      <c r="P9" s="9">
        <f t="shared" si="3"/>
        <v>159.82</v>
      </c>
      <c r="Q9" t="s">
        <v>25</v>
      </c>
      <c r="R9" t="s">
        <v>26</v>
      </c>
      <c r="S9" s="15">
        <f t="shared" si="1"/>
        <v>42516.047071759262</v>
      </c>
      <c r="T9" s="16">
        <f t="shared" si="2"/>
        <v>42556.047071759262</v>
      </c>
    </row>
    <row r="10" spans="1:21" ht="30" hidden="1">
      <c r="A10">
        <v>8</v>
      </c>
      <c r="B10" s="3" t="s">
        <v>43</v>
      </c>
      <c r="C10" s="3" t="s">
        <v>44</v>
      </c>
      <c r="D10" s="6">
        <v>3500</v>
      </c>
      <c r="E10" s="11">
        <v>3501.52</v>
      </c>
      <c r="F10" t="s">
        <v>21</v>
      </c>
      <c r="G10" t="s">
        <v>22</v>
      </c>
      <c r="H10" t="s">
        <v>23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24</v>
      </c>
      <c r="O10" s="9">
        <f t="shared" si="0"/>
        <v>100</v>
      </c>
      <c r="P10" s="9">
        <f t="shared" si="3"/>
        <v>291.79000000000002</v>
      </c>
      <c r="Q10" t="s">
        <v>25</v>
      </c>
      <c r="R10" t="s">
        <v>26</v>
      </c>
      <c r="S10" s="15">
        <f t="shared" si="1"/>
        <v>42468.94458333333</v>
      </c>
      <c r="T10" s="16">
        <f t="shared" si="2"/>
        <v>42475.875</v>
      </c>
    </row>
    <row r="11" spans="1:21" ht="45" hidden="1">
      <c r="A11">
        <v>9</v>
      </c>
      <c r="B11" s="3" t="s">
        <v>45</v>
      </c>
      <c r="C11" s="3" t="s">
        <v>46</v>
      </c>
      <c r="D11" s="6">
        <v>500</v>
      </c>
      <c r="E11" s="11">
        <v>629.99</v>
      </c>
      <c r="F11" t="s">
        <v>21</v>
      </c>
      <c r="G11" t="s">
        <v>22</v>
      </c>
      <c r="H11" t="s">
        <v>23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24</v>
      </c>
      <c r="O11" s="9">
        <f t="shared" si="0"/>
        <v>126</v>
      </c>
      <c r="P11" s="9">
        <f t="shared" si="3"/>
        <v>31.5</v>
      </c>
      <c r="Q11" t="s">
        <v>25</v>
      </c>
      <c r="R11" t="s">
        <v>26</v>
      </c>
      <c r="S11" s="15">
        <f t="shared" si="1"/>
        <v>42447.103518518517</v>
      </c>
      <c r="T11" s="16">
        <f t="shared" si="2"/>
        <v>42477.103518518517</v>
      </c>
    </row>
    <row r="12" spans="1:21" ht="60" hidden="1">
      <c r="A12">
        <v>10</v>
      </c>
      <c r="B12" s="3" t="s">
        <v>47</v>
      </c>
      <c r="C12" s="3" t="s">
        <v>48</v>
      </c>
      <c r="D12" s="6">
        <v>3000</v>
      </c>
      <c r="E12" s="11">
        <v>3015</v>
      </c>
      <c r="F12" t="s">
        <v>21</v>
      </c>
      <c r="G12" t="s">
        <v>22</v>
      </c>
      <c r="H12" t="s">
        <v>23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24</v>
      </c>
      <c r="O12" s="9">
        <f t="shared" si="0"/>
        <v>101</v>
      </c>
      <c r="P12" s="9">
        <f t="shared" si="3"/>
        <v>158.68</v>
      </c>
      <c r="Q12" t="s">
        <v>25</v>
      </c>
      <c r="R12" t="s">
        <v>26</v>
      </c>
      <c r="S12" s="15">
        <f t="shared" si="1"/>
        <v>41780.068043981482</v>
      </c>
      <c r="T12" s="16">
        <f t="shared" si="2"/>
        <v>41815.068043981482</v>
      </c>
    </row>
    <row r="13" spans="1:21" ht="60" hidden="1">
      <c r="A13">
        <v>11</v>
      </c>
      <c r="B13" s="3" t="s">
        <v>49</v>
      </c>
      <c r="C13" s="3" t="s">
        <v>50</v>
      </c>
      <c r="D13" s="6">
        <v>5000</v>
      </c>
      <c r="E13" s="11">
        <v>6025</v>
      </c>
      <c r="F13" t="s">
        <v>21</v>
      </c>
      <c r="G13" t="s">
        <v>22</v>
      </c>
      <c r="H13" t="s">
        <v>23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24</v>
      </c>
      <c r="O13" s="9">
        <f t="shared" si="0"/>
        <v>121</v>
      </c>
      <c r="P13" s="9">
        <f t="shared" si="3"/>
        <v>80.33</v>
      </c>
      <c r="Q13" t="s">
        <v>25</v>
      </c>
      <c r="R13" t="s">
        <v>26</v>
      </c>
      <c r="S13" s="15">
        <f t="shared" si="1"/>
        <v>42572.778495370367</v>
      </c>
      <c r="T13" s="16">
        <f t="shared" si="2"/>
        <v>42604.125</v>
      </c>
    </row>
    <row r="14" spans="1:21" ht="60" hidden="1">
      <c r="A14">
        <v>12</v>
      </c>
      <c r="B14" s="3" t="s">
        <v>51</v>
      </c>
      <c r="C14" s="3" t="s">
        <v>52</v>
      </c>
      <c r="D14" s="6">
        <v>30000</v>
      </c>
      <c r="E14" s="11">
        <v>49588</v>
      </c>
      <c r="F14" t="s">
        <v>21</v>
      </c>
      <c r="G14" t="s">
        <v>22</v>
      </c>
      <c r="H14" t="s">
        <v>23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24</v>
      </c>
      <c r="O14" s="9">
        <f t="shared" si="0"/>
        <v>165</v>
      </c>
      <c r="P14" s="9">
        <f t="shared" si="3"/>
        <v>59.96</v>
      </c>
      <c r="Q14" t="s">
        <v>25</v>
      </c>
      <c r="R14" t="s">
        <v>26</v>
      </c>
      <c r="S14" s="15">
        <f t="shared" si="1"/>
        <v>41791.713252314818</v>
      </c>
      <c r="T14" s="16">
        <f t="shared" si="2"/>
        <v>41836.125</v>
      </c>
    </row>
    <row r="15" spans="1:21" ht="45" hidden="1">
      <c r="A15">
        <v>13</v>
      </c>
      <c r="B15" s="3" t="s">
        <v>53</v>
      </c>
      <c r="C15" s="3" t="s">
        <v>54</v>
      </c>
      <c r="D15" s="6">
        <v>3500</v>
      </c>
      <c r="E15" s="11">
        <v>5599</v>
      </c>
      <c r="F15" t="s">
        <v>21</v>
      </c>
      <c r="G15" t="s">
        <v>22</v>
      </c>
      <c r="H15" t="s">
        <v>23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24</v>
      </c>
      <c r="O15" s="9">
        <f t="shared" si="0"/>
        <v>160</v>
      </c>
      <c r="P15" s="9">
        <f t="shared" si="3"/>
        <v>109.78</v>
      </c>
      <c r="Q15" t="s">
        <v>25</v>
      </c>
      <c r="R15" t="s">
        <v>26</v>
      </c>
      <c r="S15" s="15">
        <f t="shared" si="1"/>
        <v>42508.677187499998</v>
      </c>
      <c r="T15" s="16">
        <f t="shared" si="2"/>
        <v>42544.852083333331</v>
      </c>
    </row>
    <row r="16" spans="1:21" ht="30" hidden="1">
      <c r="A16">
        <v>14</v>
      </c>
      <c r="B16" s="3" t="s">
        <v>55</v>
      </c>
      <c r="C16" s="3" t="s">
        <v>56</v>
      </c>
      <c r="D16" s="6">
        <v>6000</v>
      </c>
      <c r="E16" s="11">
        <v>6056</v>
      </c>
      <c r="F16" t="s">
        <v>21</v>
      </c>
      <c r="G16" t="s">
        <v>57</v>
      </c>
      <c r="H16" t="s">
        <v>58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24</v>
      </c>
      <c r="O16" s="9">
        <f t="shared" si="0"/>
        <v>101</v>
      </c>
      <c r="P16" s="9">
        <f t="shared" si="3"/>
        <v>147.71</v>
      </c>
      <c r="Q16" t="s">
        <v>25</v>
      </c>
      <c r="R16" t="s">
        <v>26</v>
      </c>
      <c r="S16" s="15">
        <f t="shared" si="1"/>
        <v>41808.02648148148</v>
      </c>
      <c r="T16" s="16">
        <f t="shared" si="2"/>
        <v>41833.582638888889</v>
      </c>
    </row>
    <row r="17" spans="1:20" ht="45" hidden="1">
      <c r="A17">
        <v>15</v>
      </c>
      <c r="B17" s="3" t="s">
        <v>59</v>
      </c>
      <c r="C17" s="3" t="s">
        <v>60</v>
      </c>
      <c r="D17" s="6">
        <v>2000</v>
      </c>
      <c r="E17" s="11">
        <v>2132</v>
      </c>
      <c r="F17" t="s">
        <v>21</v>
      </c>
      <c r="G17" t="s">
        <v>61</v>
      </c>
      <c r="H17" t="s">
        <v>62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24</v>
      </c>
      <c r="O17" s="9">
        <f t="shared" si="0"/>
        <v>107</v>
      </c>
      <c r="P17" s="9">
        <f t="shared" si="3"/>
        <v>21.76</v>
      </c>
      <c r="Q17" t="s">
        <v>25</v>
      </c>
      <c r="R17" t="s">
        <v>26</v>
      </c>
      <c r="S17" s="15">
        <f t="shared" si="1"/>
        <v>42256.391875000001</v>
      </c>
      <c r="T17" s="16">
        <f t="shared" si="2"/>
        <v>42274.843055555553</v>
      </c>
    </row>
    <row r="18" spans="1:20" ht="60" hidden="1">
      <c r="A18">
        <v>16</v>
      </c>
      <c r="B18" s="3" t="s">
        <v>63</v>
      </c>
      <c r="C18" s="3" t="s">
        <v>64</v>
      </c>
      <c r="D18" s="6">
        <v>12000</v>
      </c>
      <c r="E18" s="11">
        <v>12029</v>
      </c>
      <c r="F18" t="s">
        <v>21</v>
      </c>
      <c r="G18" t="s">
        <v>22</v>
      </c>
      <c r="H18" t="s">
        <v>23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24</v>
      </c>
      <c r="O18" s="9">
        <f t="shared" si="0"/>
        <v>100</v>
      </c>
      <c r="P18" s="9">
        <f t="shared" si="3"/>
        <v>171.84</v>
      </c>
      <c r="Q18" t="s">
        <v>25</v>
      </c>
      <c r="R18" t="s">
        <v>26</v>
      </c>
      <c r="S18" s="15">
        <f t="shared" si="1"/>
        <v>41760.796423611115</v>
      </c>
      <c r="T18" s="16">
        <f t="shared" si="2"/>
        <v>41806.229166666664</v>
      </c>
    </row>
    <row r="19" spans="1:20" ht="60" hidden="1">
      <c r="A19">
        <v>17</v>
      </c>
      <c r="B19" s="3" t="s">
        <v>65</v>
      </c>
      <c r="C19" s="3" t="s">
        <v>66</v>
      </c>
      <c r="D19" s="6">
        <v>1500</v>
      </c>
      <c r="E19" s="11">
        <v>1510</v>
      </c>
      <c r="F19" t="s">
        <v>21</v>
      </c>
      <c r="G19" t="s">
        <v>31</v>
      </c>
      <c r="H19" t="s">
        <v>32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24</v>
      </c>
      <c r="O19" s="9">
        <f t="shared" si="0"/>
        <v>101</v>
      </c>
      <c r="P19" s="9">
        <f t="shared" si="3"/>
        <v>41.94</v>
      </c>
      <c r="Q19" t="s">
        <v>25</v>
      </c>
      <c r="R19" t="s">
        <v>26</v>
      </c>
      <c r="S19" s="15">
        <f t="shared" si="1"/>
        <v>41917.731736111113</v>
      </c>
      <c r="T19" s="16">
        <f t="shared" si="2"/>
        <v>41947.773402777777</v>
      </c>
    </row>
    <row r="20" spans="1:20" ht="45" hidden="1">
      <c r="A20">
        <v>18</v>
      </c>
      <c r="B20" s="3" t="s">
        <v>67</v>
      </c>
      <c r="C20" s="3" t="s">
        <v>68</v>
      </c>
      <c r="D20" s="6">
        <v>30000</v>
      </c>
      <c r="E20" s="11">
        <v>31896.33</v>
      </c>
      <c r="F20" t="s">
        <v>21</v>
      </c>
      <c r="G20" t="s">
        <v>22</v>
      </c>
      <c r="H20" t="s">
        <v>23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24</v>
      </c>
      <c r="O20" s="9">
        <f t="shared" si="0"/>
        <v>106</v>
      </c>
      <c r="P20" s="9">
        <f t="shared" si="3"/>
        <v>93.26</v>
      </c>
      <c r="Q20" t="s">
        <v>25</v>
      </c>
      <c r="R20" t="s">
        <v>26</v>
      </c>
      <c r="S20" s="15">
        <f t="shared" si="1"/>
        <v>41869.542314814818</v>
      </c>
      <c r="T20" s="16">
        <f t="shared" si="2"/>
        <v>41899.542314814818</v>
      </c>
    </row>
    <row r="21" spans="1:20" ht="60" hidden="1">
      <c r="A21">
        <v>19</v>
      </c>
      <c r="B21" s="3" t="s">
        <v>69</v>
      </c>
      <c r="C21" s="3" t="s">
        <v>70</v>
      </c>
      <c r="D21" s="6">
        <v>850</v>
      </c>
      <c r="E21" s="11">
        <v>1235</v>
      </c>
      <c r="F21" t="s">
        <v>21</v>
      </c>
      <c r="G21" t="s">
        <v>22</v>
      </c>
      <c r="H21" t="s">
        <v>23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24</v>
      </c>
      <c r="O21" s="9">
        <f t="shared" si="0"/>
        <v>145</v>
      </c>
      <c r="P21" s="9">
        <f t="shared" si="3"/>
        <v>56.14</v>
      </c>
      <c r="Q21" t="s">
        <v>25</v>
      </c>
      <c r="R21" t="s">
        <v>26</v>
      </c>
      <c r="S21" s="15">
        <f t="shared" si="1"/>
        <v>42175.816365740742</v>
      </c>
      <c r="T21" s="16">
        <f t="shared" si="2"/>
        <v>42205.816365740742</v>
      </c>
    </row>
    <row r="22" spans="1:20" ht="45" hidden="1">
      <c r="A22">
        <v>20</v>
      </c>
      <c r="B22" s="3" t="s">
        <v>71</v>
      </c>
      <c r="C22" s="3" t="s">
        <v>72</v>
      </c>
      <c r="D22" s="6">
        <v>2000</v>
      </c>
      <c r="E22" s="11">
        <v>2004</v>
      </c>
      <c r="F22" t="s">
        <v>21</v>
      </c>
      <c r="G22" t="s">
        <v>22</v>
      </c>
      <c r="H22" t="s">
        <v>23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24</v>
      </c>
      <c r="O22" s="9">
        <f t="shared" si="0"/>
        <v>100</v>
      </c>
      <c r="P22" s="9">
        <f t="shared" si="3"/>
        <v>80.16</v>
      </c>
      <c r="Q22" t="s">
        <v>25</v>
      </c>
      <c r="R22" t="s">
        <v>26</v>
      </c>
      <c r="S22" s="15">
        <f t="shared" si="1"/>
        <v>42200.758240740746</v>
      </c>
      <c r="T22" s="16">
        <f t="shared" si="2"/>
        <v>42260.758240740746</v>
      </c>
    </row>
    <row r="23" spans="1:20" ht="45" hidden="1">
      <c r="A23">
        <v>21</v>
      </c>
      <c r="B23" s="3" t="s">
        <v>73</v>
      </c>
      <c r="C23" s="3" t="s">
        <v>74</v>
      </c>
      <c r="D23" s="6">
        <v>18500</v>
      </c>
      <c r="E23" s="11">
        <v>20190</v>
      </c>
      <c r="F23" t="s">
        <v>21</v>
      </c>
      <c r="G23" t="s">
        <v>22</v>
      </c>
      <c r="H23" t="s">
        <v>23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24</v>
      </c>
      <c r="O23" s="9">
        <f t="shared" si="0"/>
        <v>109</v>
      </c>
      <c r="P23" s="9">
        <f t="shared" si="3"/>
        <v>199.9</v>
      </c>
      <c r="Q23" t="s">
        <v>25</v>
      </c>
      <c r="R23" t="s">
        <v>26</v>
      </c>
      <c r="S23" s="15">
        <f t="shared" si="1"/>
        <v>41878.627187500002</v>
      </c>
      <c r="T23" s="16">
        <f t="shared" si="2"/>
        <v>41908.627187500002</v>
      </c>
    </row>
    <row r="24" spans="1:20" ht="30" hidden="1">
      <c r="A24">
        <v>22</v>
      </c>
      <c r="B24" s="3" t="s">
        <v>75</v>
      </c>
      <c r="C24" s="3" t="s">
        <v>76</v>
      </c>
      <c r="D24" s="6">
        <v>350</v>
      </c>
      <c r="E24" s="11">
        <v>410</v>
      </c>
      <c r="F24" t="s">
        <v>21</v>
      </c>
      <c r="G24" t="s">
        <v>22</v>
      </c>
      <c r="H24" t="s">
        <v>23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24</v>
      </c>
      <c r="O24" s="9">
        <f t="shared" si="0"/>
        <v>117</v>
      </c>
      <c r="P24" s="9">
        <f t="shared" si="3"/>
        <v>51.25</v>
      </c>
      <c r="Q24" t="s">
        <v>25</v>
      </c>
      <c r="R24" t="s">
        <v>26</v>
      </c>
      <c r="S24" s="15">
        <f t="shared" si="1"/>
        <v>41989.91134259259</v>
      </c>
      <c r="T24" s="16">
        <f t="shared" si="2"/>
        <v>42005.332638888889</v>
      </c>
    </row>
    <row r="25" spans="1:20" ht="45" hidden="1">
      <c r="A25">
        <v>23</v>
      </c>
      <c r="B25" s="3" t="s">
        <v>77</v>
      </c>
      <c r="C25" s="3" t="s">
        <v>78</v>
      </c>
      <c r="D25" s="6">
        <v>2000</v>
      </c>
      <c r="E25" s="11">
        <v>2370</v>
      </c>
      <c r="F25" t="s">
        <v>21</v>
      </c>
      <c r="G25" t="s">
        <v>22</v>
      </c>
      <c r="H25" t="s">
        <v>23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24</v>
      </c>
      <c r="O25" s="9">
        <f t="shared" si="0"/>
        <v>119</v>
      </c>
      <c r="P25" s="9">
        <f t="shared" si="3"/>
        <v>103.04</v>
      </c>
      <c r="Q25" t="s">
        <v>25</v>
      </c>
      <c r="R25" t="s">
        <v>26</v>
      </c>
      <c r="S25" s="15">
        <f t="shared" si="1"/>
        <v>42097.778946759259</v>
      </c>
      <c r="T25" s="16">
        <f t="shared" si="2"/>
        <v>42124.638888888891</v>
      </c>
    </row>
    <row r="26" spans="1:20" ht="30" hidden="1">
      <c r="A26">
        <v>24</v>
      </c>
      <c r="B26" s="3" t="s">
        <v>79</v>
      </c>
      <c r="C26" s="3" t="s">
        <v>80</v>
      </c>
      <c r="D26" s="6">
        <v>35000</v>
      </c>
      <c r="E26" s="11">
        <v>38082.69</v>
      </c>
      <c r="F26" t="s">
        <v>21</v>
      </c>
      <c r="G26" t="s">
        <v>22</v>
      </c>
      <c r="H26" t="s">
        <v>23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24</v>
      </c>
      <c r="O26" s="9">
        <f t="shared" si="0"/>
        <v>109</v>
      </c>
      <c r="P26" s="9">
        <f t="shared" si="3"/>
        <v>66.349999999999994</v>
      </c>
      <c r="Q26" t="s">
        <v>25</v>
      </c>
      <c r="R26" t="s">
        <v>26</v>
      </c>
      <c r="S26" s="15">
        <f t="shared" si="1"/>
        <v>42229.820173611108</v>
      </c>
      <c r="T26" s="16">
        <f t="shared" si="2"/>
        <v>42262.818750000006</v>
      </c>
    </row>
    <row r="27" spans="1:20" ht="60" hidden="1">
      <c r="A27">
        <v>25</v>
      </c>
      <c r="B27" s="3" t="s">
        <v>81</v>
      </c>
      <c r="C27" s="3" t="s">
        <v>82</v>
      </c>
      <c r="D27" s="6">
        <v>600</v>
      </c>
      <c r="E27" s="11">
        <v>800</v>
      </c>
      <c r="F27" t="s">
        <v>21</v>
      </c>
      <c r="G27" t="s">
        <v>22</v>
      </c>
      <c r="H27" t="s">
        <v>23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24</v>
      </c>
      <c r="O27" s="9">
        <f t="shared" si="0"/>
        <v>133</v>
      </c>
      <c r="P27" s="9">
        <f t="shared" si="3"/>
        <v>57.14</v>
      </c>
      <c r="Q27" t="s">
        <v>25</v>
      </c>
      <c r="R27" t="s">
        <v>26</v>
      </c>
      <c r="S27" s="15">
        <f t="shared" si="1"/>
        <v>42318.025011574078</v>
      </c>
      <c r="T27" s="16">
        <f t="shared" si="2"/>
        <v>42378.025011574078</v>
      </c>
    </row>
    <row r="28" spans="1:20" ht="45" hidden="1">
      <c r="A28">
        <v>26</v>
      </c>
      <c r="B28" s="3" t="s">
        <v>83</v>
      </c>
      <c r="C28" s="3" t="s">
        <v>84</v>
      </c>
      <c r="D28" s="6">
        <v>1250</v>
      </c>
      <c r="E28" s="11">
        <v>1940</v>
      </c>
      <c r="F28" t="s">
        <v>21</v>
      </c>
      <c r="G28" t="s">
        <v>22</v>
      </c>
      <c r="H28" t="s">
        <v>23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24</v>
      </c>
      <c r="O28" s="9">
        <f t="shared" si="0"/>
        <v>155</v>
      </c>
      <c r="P28" s="9">
        <f t="shared" si="3"/>
        <v>102.11</v>
      </c>
      <c r="Q28" t="s">
        <v>25</v>
      </c>
      <c r="R28" t="s">
        <v>26</v>
      </c>
      <c r="S28" s="15">
        <f t="shared" si="1"/>
        <v>41828.515555555554</v>
      </c>
      <c r="T28" s="16">
        <f t="shared" si="2"/>
        <v>41868.515555555554</v>
      </c>
    </row>
    <row r="29" spans="1:20" ht="45" hidden="1">
      <c r="A29">
        <v>27</v>
      </c>
      <c r="B29" s="3" t="s">
        <v>85</v>
      </c>
      <c r="C29" s="3" t="s">
        <v>86</v>
      </c>
      <c r="D29" s="6">
        <v>20000</v>
      </c>
      <c r="E29" s="11">
        <v>22345</v>
      </c>
      <c r="F29" t="s">
        <v>21</v>
      </c>
      <c r="G29" t="s">
        <v>87</v>
      </c>
      <c r="H29" t="s">
        <v>88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24</v>
      </c>
      <c r="O29" s="9">
        <f t="shared" si="0"/>
        <v>112</v>
      </c>
      <c r="P29" s="9">
        <f t="shared" si="3"/>
        <v>148.97</v>
      </c>
      <c r="Q29" t="s">
        <v>25</v>
      </c>
      <c r="R29" t="s">
        <v>26</v>
      </c>
      <c r="S29" s="15">
        <f t="shared" si="1"/>
        <v>41929.164733796293</v>
      </c>
      <c r="T29" s="16">
        <f t="shared" si="2"/>
        <v>41959.206400462965</v>
      </c>
    </row>
    <row r="30" spans="1:20" ht="30" hidden="1">
      <c r="A30">
        <v>28</v>
      </c>
      <c r="B30" s="3" t="s">
        <v>89</v>
      </c>
      <c r="C30" s="3" t="s">
        <v>90</v>
      </c>
      <c r="D30" s="6">
        <v>12000</v>
      </c>
      <c r="E30" s="11">
        <v>12042</v>
      </c>
      <c r="F30" t="s">
        <v>21</v>
      </c>
      <c r="G30" t="s">
        <v>22</v>
      </c>
      <c r="H30" t="s">
        <v>23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24</v>
      </c>
      <c r="O30" s="9">
        <f t="shared" si="0"/>
        <v>100</v>
      </c>
      <c r="P30" s="9">
        <f t="shared" si="3"/>
        <v>169.61</v>
      </c>
      <c r="Q30" t="s">
        <v>25</v>
      </c>
      <c r="R30" t="s">
        <v>26</v>
      </c>
      <c r="S30" s="15">
        <f t="shared" si="1"/>
        <v>42324.96393518518</v>
      </c>
      <c r="T30" s="16">
        <f t="shared" si="2"/>
        <v>42354.96393518518</v>
      </c>
    </row>
    <row r="31" spans="1:20" ht="60" hidden="1">
      <c r="A31">
        <v>29</v>
      </c>
      <c r="B31" s="3" t="s">
        <v>91</v>
      </c>
      <c r="C31" s="3" t="s">
        <v>92</v>
      </c>
      <c r="D31" s="6">
        <v>3000</v>
      </c>
      <c r="E31" s="11">
        <v>3700</v>
      </c>
      <c r="F31" t="s">
        <v>21</v>
      </c>
      <c r="G31" t="s">
        <v>31</v>
      </c>
      <c r="H31" t="s">
        <v>32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24</v>
      </c>
      <c r="O31" s="9">
        <f t="shared" si="0"/>
        <v>123</v>
      </c>
      <c r="P31" s="9">
        <f t="shared" si="3"/>
        <v>31.62</v>
      </c>
      <c r="Q31" t="s">
        <v>25</v>
      </c>
      <c r="R31" t="s">
        <v>26</v>
      </c>
      <c r="S31" s="15">
        <f t="shared" si="1"/>
        <v>41812.67324074074</v>
      </c>
      <c r="T31" s="16">
        <f t="shared" si="2"/>
        <v>41842.67324074074</v>
      </c>
    </row>
    <row r="32" spans="1:20" ht="45" hidden="1">
      <c r="A32">
        <v>30</v>
      </c>
      <c r="B32" s="3" t="s">
        <v>93</v>
      </c>
      <c r="C32" s="3" t="s">
        <v>94</v>
      </c>
      <c r="D32" s="6">
        <v>4000</v>
      </c>
      <c r="E32" s="11">
        <v>4051.99</v>
      </c>
      <c r="F32" t="s">
        <v>21</v>
      </c>
      <c r="G32" t="s">
        <v>22</v>
      </c>
      <c r="H32" t="s">
        <v>23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24</v>
      </c>
      <c r="O32" s="9">
        <f t="shared" si="0"/>
        <v>101</v>
      </c>
      <c r="P32" s="9">
        <f t="shared" si="3"/>
        <v>76.45</v>
      </c>
      <c r="Q32" t="s">
        <v>25</v>
      </c>
      <c r="R32" t="s">
        <v>26</v>
      </c>
      <c r="S32" s="15">
        <f t="shared" si="1"/>
        <v>41842.292997685188</v>
      </c>
      <c r="T32" s="16">
        <f t="shared" si="2"/>
        <v>41872.292997685188</v>
      </c>
    </row>
    <row r="33" spans="1:20" ht="45" hidden="1">
      <c r="A33">
        <v>31</v>
      </c>
      <c r="B33" s="3" t="s">
        <v>95</v>
      </c>
      <c r="C33" s="3" t="s">
        <v>96</v>
      </c>
      <c r="D33" s="6">
        <v>13</v>
      </c>
      <c r="E33" s="11">
        <v>13</v>
      </c>
      <c r="F33" t="s">
        <v>21</v>
      </c>
      <c r="G33" t="s">
        <v>22</v>
      </c>
      <c r="H33" t="s">
        <v>23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24</v>
      </c>
      <c r="O33" s="9">
        <f t="shared" si="0"/>
        <v>100</v>
      </c>
      <c r="P33" s="9">
        <f t="shared" si="3"/>
        <v>13</v>
      </c>
      <c r="Q33" t="s">
        <v>25</v>
      </c>
      <c r="R33" t="s">
        <v>26</v>
      </c>
      <c r="S33" s="15">
        <f t="shared" si="1"/>
        <v>42376.79206018518</v>
      </c>
      <c r="T33" s="16">
        <f t="shared" si="2"/>
        <v>42394.79206018518</v>
      </c>
    </row>
    <row r="34" spans="1:20" ht="60" hidden="1">
      <c r="A34">
        <v>32</v>
      </c>
      <c r="B34" s="3" t="s">
        <v>97</v>
      </c>
      <c r="C34" s="3" t="s">
        <v>98</v>
      </c>
      <c r="D34" s="6">
        <v>28450</v>
      </c>
      <c r="E34" s="11">
        <v>28520</v>
      </c>
      <c r="F34" t="s">
        <v>21</v>
      </c>
      <c r="G34" t="s">
        <v>22</v>
      </c>
      <c r="H34" t="s">
        <v>23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24</v>
      </c>
      <c r="O34" s="9">
        <f t="shared" si="0"/>
        <v>100</v>
      </c>
      <c r="P34" s="9">
        <f t="shared" si="3"/>
        <v>320.45</v>
      </c>
      <c r="Q34" t="s">
        <v>25</v>
      </c>
      <c r="R34" t="s">
        <v>26</v>
      </c>
      <c r="S34" s="15">
        <f t="shared" si="1"/>
        <v>42461.627511574072</v>
      </c>
      <c r="T34" s="16">
        <f t="shared" si="2"/>
        <v>42503.165972222225</v>
      </c>
    </row>
    <row r="35" spans="1:20" ht="60" hidden="1">
      <c r="A35">
        <v>33</v>
      </c>
      <c r="B35" s="3" t="s">
        <v>99</v>
      </c>
      <c r="C35" s="3" t="s">
        <v>100</v>
      </c>
      <c r="D35" s="6">
        <v>5250</v>
      </c>
      <c r="E35" s="11">
        <v>5360</v>
      </c>
      <c r="F35" t="s">
        <v>21</v>
      </c>
      <c r="G35" t="s">
        <v>22</v>
      </c>
      <c r="H35" t="s">
        <v>23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24</v>
      </c>
      <c r="O35" s="9">
        <f t="shared" si="0"/>
        <v>102</v>
      </c>
      <c r="P35" s="9">
        <f t="shared" si="3"/>
        <v>83.75</v>
      </c>
      <c r="Q35" t="s">
        <v>25</v>
      </c>
      <c r="R35" t="s">
        <v>26</v>
      </c>
      <c r="S35" s="15">
        <f t="shared" si="1"/>
        <v>42286.660891203705</v>
      </c>
      <c r="T35" s="16">
        <f t="shared" si="2"/>
        <v>42316.702557870376</v>
      </c>
    </row>
    <row r="36" spans="1:20" ht="60" hidden="1">
      <c r="A36">
        <v>34</v>
      </c>
      <c r="B36" s="3" t="s">
        <v>101</v>
      </c>
      <c r="C36" s="3" t="s">
        <v>102</v>
      </c>
      <c r="D36" s="6">
        <v>2600</v>
      </c>
      <c r="E36" s="11">
        <v>3392</v>
      </c>
      <c r="F36" t="s">
        <v>21</v>
      </c>
      <c r="G36" t="s">
        <v>22</v>
      </c>
      <c r="H36" t="s">
        <v>23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24</v>
      </c>
      <c r="O36" s="9">
        <f t="shared" si="0"/>
        <v>130</v>
      </c>
      <c r="P36" s="9">
        <f t="shared" si="3"/>
        <v>49.88</v>
      </c>
      <c r="Q36" t="s">
        <v>25</v>
      </c>
      <c r="R36" t="s">
        <v>26</v>
      </c>
      <c r="S36" s="15">
        <f t="shared" si="1"/>
        <v>41841.321770833332</v>
      </c>
      <c r="T36" s="16">
        <f t="shared" si="2"/>
        <v>41856.321770833332</v>
      </c>
    </row>
    <row r="37" spans="1:20" ht="45" hidden="1">
      <c r="A37">
        <v>35</v>
      </c>
      <c r="B37" s="3" t="s">
        <v>103</v>
      </c>
      <c r="C37" s="3" t="s">
        <v>104</v>
      </c>
      <c r="D37" s="6">
        <v>1000</v>
      </c>
      <c r="E37" s="11">
        <v>1665</v>
      </c>
      <c r="F37" t="s">
        <v>21</v>
      </c>
      <c r="G37" t="s">
        <v>22</v>
      </c>
      <c r="H37" t="s">
        <v>23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24</v>
      </c>
      <c r="O37" s="9">
        <f t="shared" si="0"/>
        <v>167</v>
      </c>
      <c r="P37" s="9">
        <f t="shared" si="3"/>
        <v>59.46</v>
      </c>
      <c r="Q37" t="s">
        <v>25</v>
      </c>
      <c r="R37" t="s">
        <v>26</v>
      </c>
      <c r="S37" s="15">
        <f t="shared" si="1"/>
        <v>42098.291828703703</v>
      </c>
      <c r="T37" s="16">
        <f t="shared" si="2"/>
        <v>42122</v>
      </c>
    </row>
    <row r="38" spans="1:20" ht="30" hidden="1">
      <c r="A38">
        <v>36</v>
      </c>
      <c r="B38" s="3" t="s">
        <v>105</v>
      </c>
      <c r="C38" s="3" t="s">
        <v>106</v>
      </c>
      <c r="D38" s="6">
        <v>6000</v>
      </c>
      <c r="E38" s="11">
        <v>8529</v>
      </c>
      <c r="F38" t="s">
        <v>21</v>
      </c>
      <c r="G38" t="s">
        <v>22</v>
      </c>
      <c r="H38" t="s">
        <v>23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24</v>
      </c>
      <c r="O38" s="9">
        <f t="shared" si="0"/>
        <v>142</v>
      </c>
      <c r="P38" s="9">
        <f t="shared" si="3"/>
        <v>193.84</v>
      </c>
      <c r="Q38" t="s">
        <v>25</v>
      </c>
      <c r="R38" t="s">
        <v>26</v>
      </c>
      <c r="S38" s="15">
        <f t="shared" si="1"/>
        <v>42068.307002314818</v>
      </c>
      <c r="T38" s="16">
        <f t="shared" si="2"/>
        <v>42098.265335648146</v>
      </c>
    </row>
    <row r="39" spans="1:20" ht="60" hidden="1">
      <c r="A39">
        <v>37</v>
      </c>
      <c r="B39" s="3" t="s">
        <v>107</v>
      </c>
      <c r="C39" s="3" t="s">
        <v>108</v>
      </c>
      <c r="D39" s="6">
        <v>22000</v>
      </c>
      <c r="E39" s="11">
        <v>40357</v>
      </c>
      <c r="F39" t="s">
        <v>21</v>
      </c>
      <c r="G39" t="s">
        <v>22</v>
      </c>
      <c r="H39" t="s">
        <v>23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24</v>
      </c>
      <c r="O39" s="9">
        <f t="shared" si="0"/>
        <v>183</v>
      </c>
      <c r="P39" s="9">
        <f t="shared" si="3"/>
        <v>159.51</v>
      </c>
      <c r="Q39" t="s">
        <v>25</v>
      </c>
      <c r="R39" t="s">
        <v>26</v>
      </c>
      <c r="S39" s="15">
        <f t="shared" si="1"/>
        <v>42032.693043981482</v>
      </c>
      <c r="T39" s="16">
        <f t="shared" si="2"/>
        <v>42062.693043981482</v>
      </c>
    </row>
    <row r="40" spans="1:20" ht="45" hidden="1">
      <c r="A40">
        <v>38</v>
      </c>
      <c r="B40" s="3" t="s">
        <v>109</v>
      </c>
      <c r="C40" s="3" t="s">
        <v>110</v>
      </c>
      <c r="D40" s="6">
        <v>2500</v>
      </c>
      <c r="E40" s="11">
        <v>2751</v>
      </c>
      <c r="F40" t="s">
        <v>21</v>
      </c>
      <c r="G40" t="s">
        <v>22</v>
      </c>
      <c r="H40" t="s">
        <v>23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24</v>
      </c>
      <c r="O40" s="9">
        <f t="shared" si="0"/>
        <v>110</v>
      </c>
      <c r="P40" s="9">
        <f t="shared" si="3"/>
        <v>41.68</v>
      </c>
      <c r="Q40" t="s">
        <v>25</v>
      </c>
      <c r="R40" t="s">
        <v>26</v>
      </c>
      <c r="S40" s="15">
        <f t="shared" si="1"/>
        <v>41375.057222222218</v>
      </c>
      <c r="T40" s="16">
        <f t="shared" si="2"/>
        <v>41405.057222222218</v>
      </c>
    </row>
    <row r="41" spans="1:20" ht="60" hidden="1">
      <c r="A41">
        <v>39</v>
      </c>
      <c r="B41" s="3" t="s">
        <v>111</v>
      </c>
      <c r="C41" s="3" t="s">
        <v>112</v>
      </c>
      <c r="D41" s="6">
        <v>25000</v>
      </c>
      <c r="E41" s="11">
        <v>32745</v>
      </c>
      <c r="F41" t="s">
        <v>21</v>
      </c>
      <c r="G41" t="s">
        <v>31</v>
      </c>
      <c r="H41" t="s">
        <v>32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24</v>
      </c>
      <c r="O41" s="9">
        <f t="shared" si="0"/>
        <v>131</v>
      </c>
      <c r="P41" s="9">
        <f t="shared" si="3"/>
        <v>150.9</v>
      </c>
      <c r="Q41" t="s">
        <v>25</v>
      </c>
      <c r="R41" t="s">
        <v>26</v>
      </c>
      <c r="S41" s="15">
        <f t="shared" si="1"/>
        <v>41754.047083333331</v>
      </c>
      <c r="T41" s="16">
        <f t="shared" si="2"/>
        <v>41784.957638888889</v>
      </c>
    </row>
    <row r="42" spans="1:20" ht="60" hidden="1">
      <c r="A42">
        <v>40</v>
      </c>
      <c r="B42" s="3" t="s">
        <v>113</v>
      </c>
      <c r="C42" s="3" t="s">
        <v>114</v>
      </c>
      <c r="D42" s="6">
        <v>2000</v>
      </c>
      <c r="E42" s="11">
        <v>2027</v>
      </c>
      <c r="F42" t="s">
        <v>21</v>
      </c>
      <c r="G42" t="s">
        <v>22</v>
      </c>
      <c r="H42" t="s">
        <v>23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24</v>
      </c>
      <c r="O42" s="9">
        <f t="shared" si="0"/>
        <v>101</v>
      </c>
      <c r="P42" s="9">
        <f t="shared" si="3"/>
        <v>126.69</v>
      </c>
      <c r="Q42" t="s">
        <v>25</v>
      </c>
      <c r="R42" t="s">
        <v>26</v>
      </c>
      <c r="S42" s="15">
        <f t="shared" si="1"/>
        <v>41789.21398148148</v>
      </c>
      <c r="T42" s="16">
        <f t="shared" si="2"/>
        <v>41809.166666666664</v>
      </c>
    </row>
    <row r="43" spans="1:20" ht="60" hidden="1">
      <c r="A43">
        <v>41</v>
      </c>
      <c r="B43" s="3" t="s">
        <v>115</v>
      </c>
      <c r="C43" s="3" t="s">
        <v>116</v>
      </c>
      <c r="D43" s="6">
        <v>2000</v>
      </c>
      <c r="E43" s="11">
        <v>2000</v>
      </c>
      <c r="F43" t="s">
        <v>21</v>
      </c>
      <c r="G43" t="s">
        <v>22</v>
      </c>
      <c r="H43" t="s">
        <v>23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24</v>
      </c>
      <c r="O43" s="9">
        <f t="shared" si="0"/>
        <v>100</v>
      </c>
      <c r="P43" s="9">
        <f t="shared" si="3"/>
        <v>105.26</v>
      </c>
      <c r="Q43" t="s">
        <v>25</v>
      </c>
      <c r="R43" t="s">
        <v>26</v>
      </c>
      <c r="S43" s="15">
        <f t="shared" si="1"/>
        <v>41887.568912037037</v>
      </c>
      <c r="T43" s="16">
        <f t="shared" si="2"/>
        <v>41917.568912037037</v>
      </c>
    </row>
    <row r="44" spans="1:20" ht="60" hidden="1">
      <c r="A44">
        <v>42</v>
      </c>
      <c r="B44" s="3" t="s">
        <v>117</v>
      </c>
      <c r="C44" s="3" t="s">
        <v>118</v>
      </c>
      <c r="D44" s="6">
        <v>14000</v>
      </c>
      <c r="E44" s="11">
        <v>19860</v>
      </c>
      <c r="F44" t="s">
        <v>21</v>
      </c>
      <c r="G44" t="s">
        <v>22</v>
      </c>
      <c r="H44" t="s">
        <v>23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24</v>
      </c>
      <c r="O44" s="9">
        <f t="shared" si="0"/>
        <v>142</v>
      </c>
      <c r="P44" s="9">
        <f t="shared" si="3"/>
        <v>117.51</v>
      </c>
      <c r="Q44" t="s">
        <v>25</v>
      </c>
      <c r="R44" t="s">
        <v>26</v>
      </c>
      <c r="S44" s="15">
        <f t="shared" si="1"/>
        <v>41971.639189814814</v>
      </c>
      <c r="T44" s="16">
        <f t="shared" si="2"/>
        <v>42001.639189814814</v>
      </c>
    </row>
    <row r="45" spans="1:20" ht="60" hidden="1">
      <c r="A45">
        <v>43</v>
      </c>
      <c r="B45" s="3" t="s">
        <v>119</v>
      </c>
      <c r="C45" s="3" t="s">
        <v>120</v>
      </c>
      <c r="D45" s="6">
        <v>10000</v>
      </c>
      <c r="E45" s="11">
        <v>30866</v>
      </c>
      <c r="F45" t="s">
        <v>21</v>
      </c>
      <c r="G45" t="s">
        <v>22</v>
      </c>
      <c r="H45" t="s">
        <v>23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24</v>
      </c>
      <c r="O45" s="9">
        <f t="shared" si="0"/>
        <v>309</v>
      </c>
      <c r="P45" s="9">
        <f t="shared" si="3"/>
        <v>117.36</v>
      </c>
      <c r="Q45" t="s">
        <v>25</v>
      </c>
      <c r="R45" t="s">
        <v>26</v>
      </c>
      <c r="S45" s="15">
        <f t="shared" si="1"/>
        <v>41802.790347222224</v>
      </c>
      <c r="T45" s="16">
        <f t="shared" si="2"/>
        <v>41833</v>
      </c>
    </row>
    <row r="46" spans="1:20" ht="60" hidden="1">
      <c r="A46">
        <v>44</v>
      </c>
      <c r="B46" s="3" t="s">
        <v>121</v>
      </c>
      <c r="C46" s="3" t="s">
        <v>122</v>
      </c>
      <c r="D46" s="6">
        <v>2000</v>
      </c>
      <c r="E46" s="11">
        <v>2000</v>
      </c>
      <c r="F46" t="s">
        <v>21</v>
      </c>
      <c r="G46" t="s">
        <v>22</v>
      </c>
      <c r="H46" t="s">
        <v>23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24</v>
      </c>
      <c r="O46" s="9">
        <f t="shared" si="0"/>
        <v>100</v>
      </c>
      <c r="P46" s="9">
        <f t="shared" si="3"/>
        <v>133.33000000000001</v>
      </c>
      <c r="Q46" t="s">
        <v>25</v>
      </c>
      <c r="R46" t="s">
        <v>26</v>
      </c>
      <c r="S46" s="15">
        <f t="shared" si="1"/>
        <v>41874.098807870374</v>
      </c>
      <c r="T46" s="16">
        <f t="shared" si="2"/>
        <v>41919.098807870374</v>
      </c>
    </row>
    <row r="47" spans="1:20" ht="45" hidden="1">
      <c r="A47">
        <v>45</v>
      </c>
      <c r="B47" s="3" t="s">
        <v>123</v>
      </c>
      <c r="C47" s="3" t="s">
        <v>124</v>
      </c>
      <c r="D47" s="6">
        <v>5000</v>
      </c>
      <c r="E47" s="11">
        <v>6000</v>
      </c>
      <c r="F47" t="s">
        <v>21</v>
      </c>
      <c r="G47" t="s">
        <v>22</v>
      </c>
      <c r="H47" t="s">
        <v>23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24</v>
      </c>
      <c r="O47" s="9">
        <f t="shared" si="0"/>
        <v>120</v>
      </c>
      <c r="P47" s="9">
        <f t="shared" si="3"/>
        <v>98.36</v>
      </c>
      <c r="Q47" t="s">
        <v>25</v>
      </c>
      <c r="R47" t="s">
        <v>26</v>
      </c>
      <c r="S47" s="15">
        <f t="shared" si="1"/>
        <v>42457.623923611114</v>
      </c>
      <c r="T47" s="16">
        <f t="shared" si="2"/>
        <v>42487.623923611114</v>
      </c>
    </row>
    <row r="48" spans="1:20" ht="45" hidden="1">
      <c r="A48">
        <v>46</v>
      </c>
      <c r="B48" s="3" t="s">
        <v>125</v>
      </c>
      <c r="C48" s="3" t="s">
        <v>126</v>
      </c>
      <c r="D48" s="6">
        <v>8400</v>
      </c>
      <c r="E48" s="11">
        <v>8750</v>
      </c>
      <c r="F48" t="s">
        <v>21</v>
      </c>
      <c r="G48" t="s">
        <v>57</v>
      </c>
      <c r="H48" t="s">
        <v>58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24</v>
      </c>
      <c r="O48" s="9">
        <f t="shared" si="0"/>
        <v>104</v>
      </c>
      <c r="P48" s="9">
        <f t="shared" si="3"/>
        <v>194.44</v>
      </c>
      <c r="Q48" t="s">
        <v>25</v>
      </c>
      <c r="R48" t="s">
        <v>26</v>
      </c>
      <c r="S48" s="15">
        <f t="shared" si="1"/>
        <v>42323.964976851858</v>
      </c>
      <c r="T48" s="16">
        <f t="shared" si="2"/>
        <v>42353.964976851858</v>
      </c>
    </row>
    <row r="49" spans="1:20" ht="60" hidden="1">
      <c r="A49">
        <v>47</v>
      </c>
      <c r="B49" s="3" t="s">
        <v>127</v>
      </c>
      <c r="C49" s="3" t="s">
        <v>128</v>
      </c>
      <c r="D49" s="6">
        <v>5000</v>
      </c>
      <c r="E49" s="11">
        <v>5380.55</v>
      </c>
      <c r="F49" t="s">
        <v>21</v>
      </c>
      <c r="G49" t="s">
        <v>22</v>
      </c>
      <c r="H49" t="s">
        <v>23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24</v>
      </c>
      <c r="O49" s="9">
        <f t="shared" si="0"/>
        <v>108</v>
      </c>
      <c r="P49" s="9">
        <f t="shared" si="3"/>
        <v>76.87</v>
      </c>
      <c r="Q49" t="s">
        <v>25</v>
      </c>
      <c r="R49" t="s">
        <v>26</v>
      </c>
      <c r="S49" s="15">
        <f t="shared" si="1"/>
        <v>41932.819525462961</v>
      </c>
      <c r="T49" s="16">
        <f t="shared" si="2"/>
        <v>41992.861192129625</v>
      </c>
    </row>
    <row r="50" spans="1:20" ht="60" hidden="1">
      <c r="A50">
        <v>48</v>
      </c>
      <c r="B50" s="3" t="s">
        <v>129</v>
      </c>
      <c r="C50" s="3" t="s">
        <v>130</v>
      </c>
      <c r="D50" s="6">
        <v>2000</v>
      </c>
      <c r="E50" s="11">
        <v>2159</v>
      </c>
      <c r="F50" t="s">
        <v>21</v>
      </c>
      <c r="G50" t="s">
        <v>31</v>
      </c>
      <c r="H50" t="s">
        <v>32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24</v>
      </c>
      <c r="O50" s="9">
        <f t="shared" si="0"/>
        <v>108</v>
      </c>
      <c r="P50" s="9">
        <f t="shared" si="3"/>
        <v>56.82</v>
      </c>
      <c r="Q50" t="s">
        <v>25</v>
      </c>
      <c r="R50" t="s">
        <v>26</v>
      </c>
      <c r="S50" s="15">
        <f t="shared" si="1"/>
        <v>42033.516898148147</v>
      </c>
      <c r="T50" s="16">
        <f t="shared" si="2"/>
        <v>42064.5</v>
      </c>
    </row>
    <row r="51" spans="1:20" ht="30" hidden="1">
      <c r="A51">
        <v>49</v>
      </c>
      <c r="B51" s="3" t="s">
        <v>131</v>
      </c>
      <c r="C51" s="3" t="s">
        <v>132</v>
      </c>
      <c r="D51" s="6">
        <v>12000</v>
      </c>
      <c r="E51" s="11">
        <v>12000</v>
      </c>
      <c r="F51" t="s">
        <v>21</v>
      </c>
      <c r="G51" t="s">
        <v>22</v>
      </c>
      <c r="H51" t="s">
        <v>23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24</v>
      </c>
      <c r="O51" s="9">
        <f t="shared" si="0"/>
        <v>100</v>
      </c>
      <c r="P51" s="9">
        <f t="shared" si="3"/>
        <v>137.93</v>
      </c>
      <c r="Q51" t="s">
        <v>25</v>
      </c>
      <c r="R51" t="s">
        <v>26</v>
      </c>
      <c r="S51" s="15">
        <f t="shared" si="1"/>
        <v>42271.176446759258</v>
      </c>
      <c r="T51" s="16">
        <f t="shared" si="2"/>
        <v>42301.176446759258</v>
      </c>
    </row>
    <row r="52" spans="1:20" ht="45" hidden="1">
      <c r="A52">
        <v>50</v>
      </c>
      <c r="B52" s="3" t="s">
        <v>133</v>
      </c>
      <c r="C52" s="3" t="s">
        <v>134</v>
      </c>
      <c r="D52" s="6">
        <v>600</v>
      </c>
      <c r="E52" s="11">
        <v>600</v>
      </c>
      <c r="F52" t="s">
        <v>21</v>
      </c>
      <c r="G52" t="s">
        <v>31</v>
      </c>
      <c r="H52" t="s">
        <v>32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24</v>
      </c>
      <c r="O52" s="9">
        <f t="shared" si="0"/>
        <v>100</v>
      </c>
      <c r="P52" s="9">
        <f t="shared" si="3"/>
        <v>27.27</v>
      </c>
      <c r="Q52" t="s">
        <v>25</v>
      </c>
      <c r="R52" t="s">
        <v>26</v>
      </c>
      <c r="S52" s="15">
        <f t="shared" si="1"/>
        <v>41995.752986111111</v>
      </c>
      <c r="T52" s="16">
        <f t="shared" si="2"/>
        <v>42034.708333333328</v>
      </c>
    </row>
    <row r="53" spans="1:20" ht="60" hidden="1">
      <c r="A53">
        <v>51</v>
      </c>
      <c r="B53" s="3" t="s">
        <v>135</v>
      </c>
      <c r="C53" s="3" t="s">
        <v>136</v>
      </c>
      <c r="D53" s="6">
        <v>11000</v>
      </c>
      <c r="E53" s="11">
        <v>14082</v>
      </c>
      <c r="F53" t="s">
        <v>21</v>
      </c>
      <c r="G53" t="s">
        <v>22</v>
      </c>
      <c r="H53" t="s">
        <v>23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24</v>
      </c>
      <c r="O53" s="9">
        <f t="shared" si="0"/>
        <v>128</v>
      </c>
      <c r="P53" s="9">
        <f t="shared" si="3"/>
        <v>118.34</v>
      </c>
      <c r="Q53" t="s">
        <v>25</v>
      </c>
      <c r="R53" t="s">
        <v>26</v>
      </c>
      <c r="S53" s="15">
        <f t="shared" si="1"/>
        <v>42196.928668981483</v>
      </c>
      <c r="T53" s="16">
        <f t="shared" si="2"/>
        <v>42226.928668981483</v>
      </c>
    </row>
    <row r="54" spans="1:20" ht="45" hidden="1">
      <c r="A54">
        <v>52</v>
      </c>
      <c r="B54" s="3" t="s">
        <v>137</v>
      </c>
      <c r="C54" s="3" t="s">
        <v>138</v>
      </c>
      <c r="D54" s="6">
        <v>10000</v>
      </c>
      <c r="E54" s="11">
        <v>11621</v>
      </c>
      <c r="F54" t="s">
        <v>21</v>
      </c>
      <c r="G54" t="s">
        <v>22</v>
      </c>
      <c r="H54" t="s">
        <v>23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24</v>
      </c>
      <c r="O54" s="9">
        <f t="shared" si="0"/>
        <v>116</v>
      </c>
      <c r="P54" s="9">
        <f t="shared" si="3"/>
        <v>223.48</v>
      </c>
      <c r="Q54" t="s">
        <v>25</v>
      </c>
      <c r="R54" t="s">
        <v>26</v>
      </c>
      <c r="S54" s="15">
        <f t="shared" si="1"/>
        <v>41807.701921296299</v>
      </c>
      <c r="T54" s="16">
        <f t="shared" si="2"/>
        <v>41837.701921296299</v>
      </c>
    </row>
    <row r="55" spans="1:20" ht="30" hidden="1">
      <c r="A55">
        <v>53</v>
      </c>
      <c r="B55" s="3" t="s">
        <v>139</v>
      </c>
      <c r="C55" s="3" t="s">
        <v>140</v>
      </c>
      <c r="D55" s="6">
        <v>3000</v>
      </c>
      <c r="E55" s="11">
        <v>3289</v>
      </c>
      <c r="F55" t="s">
        <v>21</v>
      </c>
      <c r="G55" t="s">
        <v>22</v>
      </c>
      <c r="H55" t="s">
        <v>23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24</v>
      </c>
      <c r="O55" s="9">
        <f t="shared" si="0"/>
        <v>110</v>
      </c>
      <c r="P55" s="9">
        <f t="shared" si="3"/>
        <v>28.11</v>
      </c>
      <c r="Q55" t="s">
        <v>25</v>
      </c>
      <c r="R55" t="s">
        <v>26</v>
      </c>
      <c r="S55" s="15">
        <f t="shared" si="1"/>
        <v>41719.549131944441</v>
      </c>
      <c r="T55" s="16">
        <f t="shared" si="2"/>
        <v>41733.916666666664</v>
      </c>
    </row>
    <row r="56" spans="1:20" ht="60" hidden="1">
      <c r="A56">
        <v>54</v>
      </c>
      <c r="B56" s="3" t="s">
        <v>141</v>
      </c>
      <c r="C56" s="3" t="s">
        <v>142</v>
      </c>
      <c r="D56" s="6">
        <v>10000</v>
      </c>
      <c r="E56" s="11">
        <v>10100</v>
      </c>
      <c r="F56" t="s">
        <v>21</v>
      </c>
      <c r="G56" t="s">
        <v>22</v>
      </c>
      <c r="H56" t="s">
        <v>23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24</v>
      </c>
      <c r="O56" s="9">
        <f t="shared" si="0"/>
        <v>101</v>
      </c>
      <c r="P56" s="9">
        <f t="shared" si="3"/>
        <v>194.23</v>
      </c>
      <c r="Q56" t="s">
        <v>25</v>
      </c>
      <c r="R56" t="s">
        <v>26</v>
      </c>
      <c r="S56" s="15">
        <f t="shared" si="1"/>
        <v>42333.713206018518</v>
      </c>
      <c r="T56" s="16">
        <f t="shared" si="2"/>
        <v>42363.713206018518</v>
      </c>
    </row>
    <row r="57" spans="1:20" ht="45" hidden="1">
      <c r="A57">
        <v>55</v>
      </c>
      <c r="B57" s="3" t="s">
        <v>143</v>
      </c>
      <c r="C57" s="3" t="s">
        <v>144</v>
      </c>
      <c r="D57" s="6">
        <v>8600</v>
      </c>
      <c r="E57" s="11">
        <v>11090</v>
      </c>
      <c r="F57" t="s">
        <v>21</v>
      </c>
      <c r="G57" t="s">
        <v>22</v>
      </c>
      <c r="H57" t="s">
        <v>23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24</v>
      </c>
      <c r="O57" s="9">
        <f t="shared" si="0"/>
        <v>129</v>
      </c>
      <c r="P57" s="9">
        <f t="shared" si="3"/>
        <v>128.94999999999999</v>
      </c>
      <c r="Q57" t="s">
        <v>25</v>
      </c>
      <c r="R57" t="s">
        <v>26</v>
      </c>
      <c r="S57" s="15">
        <f t="shared" si="1"/>
        <v>42496.968935185185</v>
      </c>
      <c r="T57" s="16">
        <f t="shared" si="2"/>
        <v>42517.968935185185</v>
      </c>
    </row>
    <row r="58" spans="1:20" ht="45" hidden="1">
      <c r="A58">
        <v>56</v>
      </c>
      <c r="B58" s="3" t="s">
        <v>145</v>
      </c>
      <c r="C58" s="3" t="s">
        <v>146</v>
      </c>
      <c r="D58" s="6">
        <v>8000</v>
      </c>
      <c r="E58" s="11">
        <v>8581</v>
      </c>
      <c r="F58" t="s">
        <v>21</v>
      </c>
      <c r="G58" t="s">
        <v>31</v>
      </c>
      <c r="H58" t="s">
        <v>32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24</v>
      </c>
      <c r="O58" s="9">
        <f t="shared" si="0"/>
        <v>107</v>
      </c>
      <c r="P58" s="9">
        <f t="shared" si="3"/>
        <v>49.32</v>
      </c>
      <c r="Q58" t="s">
        <v>25</v>
      </c>
      <c r="R58" t="s">
        <v>26</v>
      </c>
      <c r="S58" s="15">
        <f t="shared" si="1"/>
        <v>42149.548888888887</v>
      </c>
      <c r="T58" s="16">
        <f t="shared" si="2"/>
        <v>42163.666666666672</v>
      </c>
    </row>
    <row r="59" spans="1:20" ht="60" hidden="1">
      <c r="A59">
        <v>57</v>
      </c>
      <c r="B59" s="3" t="s">
        <v>147</v>
      </c>
      <c r="C59" s="3" t="s">
        <v>148</v>
      </c>
      <c r="D59" s="6">
        <v>15000</v>
      </c>
      <c r="E59" s="11">
        <v>15285</v>
      </c>
      <c r="F59" t="s">
        <v>21</v>
      </c>
      <c r="G59" t="s">
        <v>22</v>
      </c>
      <c r="H59" t="s">
        <v>23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24</v>
      </c>
      <c r="O59" s="9">
        <f t="shared" si="0"/>
        <v>102</v>
      </c>
      <c r="P59" s="9">
        <f t="shared" si="3"/>
        <v>221.52</v>
      </c>
      <c r="Q59" t="s">
        <v>25</v>
      </c>
      <c r="R59" t="s">
        <v>26</v>
      </c>
      <c r="S59" s="15">
        <f t="shared" si="1"/>
        <v>42089.83289351852</v>
      </c>
      <c r="T59" s="16">
        <f t="shared" si="2"/>
        <v>42119.83289351852</v>
      </c>
    </row>
    <row r="60" spans="1:20" ht="45" hidden="1">
      <c r="A60">
        <v>58</v>
      </c>
      <c r="B60" s="3" t="s">
        <v>149</v>
      </c>
      <c r="C60" s="3" t="s">
        <v>150</v>
      </c>
      <c r="D60" s="6">
        <v>10000</v>
      </c>
      <c r="E60" s="11">
        <v>10291</v>
      </c>
      <c r="F60" t="s">
        <v>21</v>
      </c>
      <c r="G60" t="s">
        <v>22</v>
      </c>
      <c r="H60" t="s">
        <v>23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24</v>
      </c>
      <c r="O60" s="9">
        <f t="shared" si="0"/>
        <v>103</v>
      </c>
      <c r="P60" s="9">
        <f t="shared" si="3"/>
        <v>137.21</v>
      </c>
      <c r="Q60" t="s">
        <v>25</v>
      </c>
      <c r="R60" t="s">
        <v>26</v>
      </c>
      <c r="S60" s="15">
        <f t="shared" si="1"/>
        <v>41932.745046296295</v>
      </c>
      <c r="T60" s="16">
        <f t="shared" si="2"/>
        <v>41962.786712962959</v>
      </c>
    </row>
    <row r="61" spans="1:20" ht="60" hidden="1">
      <c r="A61">
        <v>59</v>
      </c>
      <c r="B61" s="3" t="s">
        <v>151</v>
      </c>
      <c r="C61" s="3" t="s">
        <v>152</v>
      </c>
      <c r="D61" s="6">
        <v>20000</v>
      </c>
      <c r="E61" s="11">
        <v>20025.14</v>
      </c>
      <c r="F61" t="s">
        <v>21</v>
      </c>
      <c r="G61" t="s">
        <v>22</v>
      </c>
      <c r="H61" t="s">
        <v>23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24</v>
      </c>
      <c r="O61" s="9">
        <f t="shared" si="0"/>
        <v>100</v>
      </c>
      <c r="P61" s="9">
        <f t="shared" si="3"/>
        <v>606.82000000000005</v>
      </c>
      <c r="Q61" t="s">
        <v>25</v>
      </c>
      <c r="R61" t="s">
        <v>26</v>
      </c>
      <c r="S61" s="15">
        <f t="shared" si="1"/>
        <v>42230.23583333334</v>
      </c>
      <c r="T61" s="16">
        <f t="shared" si="2"/>
        <v>42261.875</v>
      </c>
    </row>
    <row r="62" spans="1:20" ht="45" hidden="1">
      <c r="A62">
        <v>60</v>
      </c>
      <c r="B62" s="3" t="s">
        <v>153</v>
      </c>
      <c r="C62" s="3" t="s">
        <v>154</v>
      </c>
      <c r="D62" s="6">
        <v>4500</v>
      </c>
      <c r="E62" s="11">
        <v>4648.33</v>
      </c>
      <c r="F62" t="s">
        <v>21</v>
      </c>
      <c r="G62" t="s">
        <v>31</v>
      </c>
      <c r="H62" t="s">
        <v>32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155</v>
      </c>
      <c r="O62" s="9">
        <f t="shared" si="0"/>
        <v>103</v>
      </c>
      <c r="P62" s="9">
        <f t="shared" si="3"/>
        <v>43.04</v>
      </c>
      <c r="Q62" t="s">
        <v>25</v>
      </c>
      <c r="R62" t="s">
        <v>156</v>
      </c>
      <c r="S62" s="15">
        <f t="shared" si="1"/>
        <v>41701.901817129627</v>
      </c>
      <c r="T62" s="16">
        <f t="shared" si="2"/>
        <v>41721</v>
      </c>
    </row>
    <row r="63" spans="1:20" ht="60" hidden="1">
      <c r="A63">
        <v>61</v>
      </c>
      <c r="B63" s="3" t="s">
        <v>157</v>
      </c>
      <c r="C63" s="3" t="s">
        <v>158</v>
      </c>
      <c r="D63" s="6">
        <v>5000</v>
      </c>
      <c r="E63" s="11">
        <v>7415</v>
      </c>
      <c r="F63" t="s">
        <v>21</v>
      </c>
      <c r="G63" t="s">
        <v>22</v>
      </c>
      <c r="H63" t="s">
        <v>23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155</v>
      </c>
      <c r="O63" s="9">
        <f t="shared" si="0"/>
        <v>148</v>
      </c>
      <c r="P63" s="9">
        <f t="shared" si="3"/>
        <v>322.39</v>
      </c>
      <c r="Q63" t="s">
        <v>25</v>
      </c>
      <c r="R63" t="s">
        <v>156</v>
      </c>
      <c r="S63" s="15">
        <f t="shared" si="1"/>
        <v>41409.814317129632</v>
      </c>
      <c r="T63" s="16">
        <f t="shared" si="2"/>
        <v>41431.814317129632</v>
      </c>
    </row>
    <row r="64" spans="1:20" ht="60" hidden="1">
      <c r="A64">
        <v>62</v>
      </c>
      <c r="B64" s="3" t="s">
        <v>159</v>
      </c>
      <c r="C64" s="3" t="s">
        <v>160</v>
      </c>
      <c r="D64" s="6">
        <v>3000</v>
      </c>
      <c r="E64" s="11">
        <v>4642</v>
      </c>
      <c r="F64" t="s">
        <v>21</v>
      </c>
      <c r="G64" t="s">
        <v>22</v>
      </c>
      <c r="H64" t="s">
        <v>23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155</v>
      </c>
      <c r="O64" s="9">
        <f t="shared" si="0"/>
        <v>155</v>
      </c>
      <c r="P64" s="9">
        <f t="shared" si="3"/>
        <v>96.71</v>
      </c>
      <c r="Q64" t="s">
        <v>25</v>
      </c>
      <c r="R64" t="s">
        <v>156</v>
      </c>
      <c r="S64" s="15">
        <f t="shared" si="1"/>
        <v>41311.799513888887</v>
      </c>
      <c r="T64" s="16">
        <f t="shared" si="2"/>
        <v>41336.799513888887</v>
      </c>
    </row>
    <row r="65" spans="1:20" ht="45" hidden="1">
      <c r="A65">
        <v>63</v>
      </c>
      <c r="B65" s="3" t="s">
        <v>161</v>
      </c>
      <c r="C65" s="3" t="s">
        <v>162</v>
      </c>
      <c r="D65" s="6">
        <v>2000</v>
      </c>
      <c r="E65" s="11">
        <v>2270.37</v>
      </c>
      <c r="F65" t="s">
        <v>21</v>
      </c>
      <c r="G65" t="s">
        <v>22</v>
      </c>
      <c r="H65" t="s">
        <v>23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155</v>
      </c>
      <c r="O65" s="9">
        <f t="shared" si="0"/>
        <v>114</v>
      </c>
      <c r="P65" s="9">
        <f t="shared" si="3"/>
        <v>35.47</v>
      </c>
      <c r="Q65" t="s">
        <v>25</v>
      </c>
      <c r="R65" t="s">
        <v>156</v>
      </c>
      <c r="S65" s="15">
        <f t="shared" si="1"/>
        <v>41612.912187499998</v>
      </c>
      <c r="T65" s="16">
        <f t="shared" si="2"/>
        <v>41636.207638888889</v>
      </c>
    </row>
    <row r="66" spans="1:20" ht="60" hidden="1">
      <c r="A66">
        <v>64</v>
      </c>
      <c r="B66" s="3" t="s">
        <v>163</v>
      </c>
      <c r="C66" s="3" t="s">
        <v>164</v>
      </c>
      <c r="D66" s="6">
        <v>1200</v>
      </c>
      <c r="E66" s="11">
        <v>2080</v>
      </c>
      <c r="F66" t="s">
        <v>21</v>
      </c>
      <c r="G66" t="s">
        <v>22</v>
      </c>
      <c r="H66" t="s">
        <v>23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155</v>
      </c>
      <c r="O66" s="9">
        <f t="shared" si="0"/>
        <v>173</v>
      </c>
      <c r="P66" s="9">
        <f t="shared" si="3"/>
        <v>86.67</v>
      </c>
      <c r="Q66" t="s">
        <v>25</v>
      </c>
      <c r="R66" t="s">
        <v>156</v>
      </c>
      <c r="S66" s="15">
        <f t="shared" si="1"/>
        <v>41433.01829861111</v>
      </c>
      <c r="T66" s="16">
        <f t="shared" si="2"/>
        <v>41463.01829861111</v>
      </c>
    </row>
    <row r="67" spans="1:20" ht="45" hidden="1">
      <c r="A67">
        <v>65</v>
      </c>
      <c r="B67" s="3" t="s">
        <v>165</v>
      </c>
      <c r="C67" s="3" t="s">
        <v>166</v>
      </c>
      <c r="D67" s="6">
        <v>7000</v>
      </c>
      <c r="E67" s="11">
        <v>7527</v>
      </c>
      <c r="F67" t="s">
        <v>21</v>
      </c>
      <c r="G67" t="s">
        <v>167</v>
      </c>
      <c r="H67" t="s">
        <v>168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155</v>
      </c>
      <c r="O67" s="9">
        <f t="shared" ref="O67:O130" si="4">ROUND(E67/D67*100,0)</f>
        <v>108</v>
      </c>
      <c r="P67" s="9">
        <f t="shared" ref="P67:P130" si="5">IFERROR(ROUND(E67/L67,2),0)</f>
        <v>132.05000000000001</v>
      </c>
      <c r="Q67" t="s">
        <v>25</v>
      </c>
      <c r="R67" t="s">
        <v>156</v>
      </c>
      <c r="S67" s="15">
        <f t="shared" ref="S67:S130" si="6">(((J67/60)/60)/24)+DATE(1970,1,1)</f>
        <v>41835.821226851855</v>
      </c>
      <c r="T67" s="16">
        <f t="shared" ref="T67:T130" si="7">(((I67/60)/60)/24)+DATE(1970,1,1)</f>
        <v>41862.249305555553</v>
      </c>
    </row>
    <row r="68" spans="1:20" ht="30" hidden="1">
      <c r="A68">
        <v>66</v>
      </c>
      <c r="B68" s="3" t="s">
        <v>169</v>
      </c>
      <c r="C68" s="3" t="s">
        <v>170</v>
      </c>
      <c r="D68" s="6">
        <v>2000</v>
      </c>
      <c r="E68" s="11">
        <v>2372</v>
      </c>
      <c r="F68" t="s">
        <v>21</v>
      </c>
      <c r="G68" t="s">
        <v>22</v>
      </c>
      <c r="H68" t="s">
        <v>23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155</v>
      </c>
      <c r="O68" s="9">
        <f t="shared" si="4"/>
        <v>119</v>
      </c>
      <c r="P68" s="9">
        <f t="shared" si="5"/>
        <v>91.23</v>
      </c>
      <c r="Q68" t="s">
        <v>25</v>
      </c>
      <c r="R68" t="s">
        <v>156</v>
      </c>
      <c r="S68" s="15">
        <f t="shared" si="6"/>
        <v>42539.849768518514</v>
      </c>
      <c r="T68" s="16">
        <f t="shared" si="7"/>
        <v>42569.849768518514</v>
      </c>
    </row>
    <row r="69" spans="1:20" ht="45" hidden="1">
      <c r="A69">
        <v>67</v>
      </c>
      <c r="B69" s="3" t="s">
        <v>171</v>
      </c>
      <c r="C69" s="3" t="s">
        <v>172</v>
      </c>
      <c r="D69" s="6">
        <v>2000</v>
      </c>
      <c r="E69" s="11">
        <v>2325</v>
      </c>
      <c r="F69" t="s">
        <v>21</v>
      </c>
      <c r="G69" t="s">
        <v>22</v>
      </c>
      <c r="H69" t="s">
        <v>23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155</v>
      </c>
      <c r="O69" s="9">
        <f t="shared" si="4"/>
        <v>116</v>
      </c>
      <c r="P69" s="9">
        <f t="shared" si="5"/>
        <v>116.25</v>
      </c>
      <c r="Q69" t="s">
        <v>25</v>
      </c>
      <c r="R69" t="s">
        <v>156</v>
      </c>
      <c r="S69" s="15">
        <f t="shared" si="6"/>
        <v>41075.583379629628</v>
      </c>
      <c r="T69" s="16">
        <f t="shared" si="7"/>
        <v>41105.583379629628</v>
      </c>
    </row>
    <row r="70" spans="1:20" ht="60" hidden="1">
      <c r="A70">
        <v>68</v>
      </c>
      <c r="B70" s="3" t="s">
        <v>173</v>
      </c>
      <c r="C70" s="3" t="s">
        <v>174</v>
      </c>
      <c r="D70" s="6">
        <v>600</v>
      </c>
      <c r="E70" s="11">
        <v>763</v>
      </c>
      <c r="F70" t="s">
        <v>21</v>
      </c>
      <c r="G70" t="s">
        <v>31</v>
      </c>
      <c r="H70" t="s">
        <v>32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155</v>
      </c>
      <c r="O70" s="9">
        <f t="shared" si="4"/>
        <v>127</v>
      </c>
      <c r="P70" s="9">
        <f t="shared" si="5"/>
        <v>21.19</v>
      </c>
      <c r="Q70" t="s">
        <v>25</v>
      </c>
      <c r="R70" t="s">
        <v>156</v>
      </c>
      <c r="S70" s="15">
        <f t="shared" si="6"/>
        <v>41663.569340277776</v>
      </c>
      <c r="T70" s="16">
        <f t="shared" si="7"/>
        <v>41693.569340277776</v>
      </c>
    </row>
    <row r="71" spans="1:20" ht="60" hidden="1">
      <c r="A71">
        <v>69</v>
      </c>
      <c r="B71" s="3" t="s">
        <v>175</v>
      </c>
      <c r="C71" s="3" t="s">
        <v>176</v>
      </c>
      <c r="D71" s="6">
        <v>10000</v>
      </c>
      <c r="E71" s="11">
        <v>11094.23</v>
      </c>
      <c r="F71" t="s">
        <v>21</v>
      </c>
      <c r="G71" t="s">
        <v>22</v>
      </c>
      <c r="H71" t="s">
        <v>23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155</v>
      </c>
      <c r="O71" s="9">
        <f t="shared" si="4"/>
        <v>111</v>
      </c>
      <c r="P71" s="9">
        <f t="shared" si="5"/>
        <v>62.33</v>
      </c>
      <c r="Q71" t="s">
        <v>25</v>
      </c>
      <c r="R71" t="s">
        <v>156</v>
      </c>
      <c r="S71" s="15">
        <f t="shared" si="6"/>
        <v>40786.187789351854</v>
      </c>
      <c r="T71" s="16">
        <f t="shared" si="7"/>
        <v>40818.290972222225</v>
      </c>
    </row>
    <row r="72" spans="1:20" ht="60" hidden="1">
      <c r="A72">
        <v>70</v>
      </c>
      <c r="B72" s="3" t="s">
        <v>177</v>
      </c>
      <c r="C72" s="3" t="s">
        <v>178</v>
      </c>
      <c r="D72" s="6">
        <v>500</v>
      </c>
      <c r="E72" s="11">
        <v>636</v>
      </c>
      <c r="F72" t="s">
        <v>21</v>
      </c>
      <c r="G72" t="s">
        <v>22</v>
      </c>
      <c r="H72" t="s">
        <v>23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155</v>
      </c>
      <c r="O72" s="9">
        <f t="shared" si="4"/>
        <v>127</v>
      </c>
      <c r="P72" s="9">
        <f t="shared" si="5"/>
        <v>37.409999999999997</v>
      </c>
      <c r="Q72" t="s">
        <v>25</v>
      </c>
      <c r="R72" t="s">
        <v>156</v>
      </c>
      <c r="S72" s="15">
        <f t="shared" si="6"/>
        <v>40730.896354166667</v>
      </c>
      <c r="T72" s="16">
        <f t="shared" si="7"/>
        <v>40790.896354166667</v>
      </c>
    </row>
    <row r="73" spans="1:20" ht="45" hidden="1">
      <c r="A73">
        <v>71</v>
      </c>
      <c r="B73" s="3" t="s">
        <v>179</v>
      </c>
      <c r="C73" s="3" t="s">
        <v>180</v>
      </c>
      <c r="D73" s="6">
        <v>1800</v>
      </c>
      <c r="E73" s="11">
        <v>2231</v>
      </c>
      <c r="F73" t="s">
        <v>21</v>
      </c>
      <c r="G73" t="s">
        <v>22</v>
      </c>
      <c r="H73" t="s">
        <v>23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155</v>
      </c>
      <c r="O73" s="9">
        <f t="shared" si="4"/>
        <v>124</v>
      </c>
      <c r="P73" s="9">
        <f t="shared" si="5"/>
        <v>69.72</v>
      </c>
      <c r="Q73" t="s">
        <v>25</v>
      </c>
      <c r="R73" t="s">
        <v>156</v>
      </c>
      <c r="S73" s="15">
        <f t="shared" si="6"/>
        <v>40997.271493055552</v>
      </c>
      <c r="T73" s="16">
        <f t="shared" si="7"/>
        <v>41057.271493055552</v>
      </c>
    </row>
    <row r="74" spans="1:20" ht="60" hidden="1">
      <c r="A74">
        <v>72</v>
      </c>
      <c r="B74" s="3" t="s">
        <v>181</v>
      </c>
      <c r="C74" s="3" t="s">
        <v>182</v>
      </c>
      <c r="D74" s="6">
        <v>2200</v>
      </c>
      <c r="E74" s="11">
        <v>2385</v>
      </c>
      <c r="F74" t="s">
        <v>21</v>
      </c>
      <c r="G74" t="s">
        <v>22</v>
      </c>
      <c r="H74" t="s">
        <v>23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155</v>
      </c>
      <c r="O74" s="9">
        <f t="shared" si="4"/>
        <v>108</v>
      </c>
      <c r="P74" s="9">
        <f t="shared" si="5"/>
        <v>58.17</v>
      </c>
      <c r="Q74" t="s">
        <v>25</v>
      </c>
      <c r="R74" t="s">
        <v>156</v>
      </c>
      <c r="S74" s="15">
        <f t="shared" si="6"/>
        <v>41208.010196759256</v>
      </c>
      <c r="T74" s="16">
        <f t="shared" si="7"/>
        <v>41228</v>
      </c>
    </row>
    <row r="75" spans="1:20" ht="60" hidden="1">
      <c r="A75">
        <v>73</v>
      </c>
      <c r="B75" s="3" t="s">
        <v>183</v>
      </c>
      <c r="C75" s="3" t="s">
        <v>184</v>
      </c>
      <c r="D75" s="6">
        <v>900</v>
      </c>
      <c r="E75" s="11">
        <v>900</v>
      </c>
      <c r="F75" t="s">
        <v>21</v>
      </c>
      <c r="G75" t="s">
        <v>22</v>
      </c>
      <c r="H75" t="s">
        <v>23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155</v>
      </c>
      <c r="O75" s="9">
        <f t="shared" si="4"/>
        <v>100</v>
      </c>
      <c r="P75" s="9">
        <f t="shared" si="5"/>
        <v>50</v>
      </c>
      <c r="Q75" t="s">
        <v>25</v>
      </c>
      <c r="R75" t="s">
        <v>156</v>
      </c>
      <c r="S75" s="15">
        <f t="shared" si="6"/>
        <v>40587.75675925926</v>
      </c>
      <c r="T75" s="16">
        <f t="shared" si="7"/>
        <v>40666.165972222225</v>
      </c>
    </row>
    <row r="76" spans="1:20" ht="60" hidden="1">
      <c r="A76">
        <v>74</v>
      </c>
      <c r="B76" s="3" t="s">
        <v>185</v>
      </c>
      <c r="C76" s="3" t="s">
        <v>186</v>
      </c>
      <c r="D76" s="6">
        <v>500</v>
      </c>
      <c r="E76" s="11">
        <v>564.66</v>
      </c>
      <c r="F76" t="s">
        <v>21</v>
      </c>
      <c r="G76" t="s">
        <v>187</v>
      </c>
      <c r="H76" t="s">
        <v>62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155</v>
      </c>
      <c r="O76" s="9">
        <f t="shared" si="4"/>
        <v>113</v>
      </c>
      <c r="P76" s="9">
        <f t="shared" si="5"/>
        <v>19.47</v>
      </c>
      <c r="Q76" t="s">
        <v>25</v>
      </c>
      <c r="R76" t="s">
        <v>156</v>
      </c>
      <c r="S76" s="15">
        <f t="shared" si="6"/>
        <v>42360.487210648149</v>
      </c>
      <c r="T76" s="16">
        <f t="shared" si="7"/>
        <v>42390.487210648149</v>
      </c>
    </row>
    <row r="77" spans="1:20" ht="45" hidden="1">
      <c r="A77">
        <v>75</v>
      </c>
      <c r="B77" s="3" t="s">
        <v>188</v>
      </c>
      <c r="C77" s="3" t="s">
        <v>189</v>
      </c>
      <c r="D77" s="6">
        <v>3500</v>
      </c>
      <c r="E77" s="11">
        <v>4040</v>
      </c>
      <c r="F77" t="s">
        <v>21</v>
      </c>
      <c r="G77" t="s">
        <v>22</v>
      </c>
      <c r="H77" t="s">
        <v>23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155</v>
      </c>
      <c r="O77" s="9">
        <f t="shared" si="4"/>
        <v>115</v>
      </c>
      <c r="P77" s="9">
        <f t="shared" si="5"/>
        <v>85.96</v>
      </c>
      <c r="Q77" t="s">
        <v>25</v>
      </c>
      <c r="R77" t="s">
        <v>156</v>
      </c>
      <c r="S77" s="15">
        <f t="shared" si="6"/>
        <v>41357.209166666667</v>
      </c>
      <c r="T77" s="16">
        <f t="shared" si="7"/>
        <v>41387.209166666667</v>
      </c>
    </row>
    <row r="78" spans="1:20" ht="60" hidden="1">
      <c r="A78">
        <v>76</v>
      </c>
      <c r="B78" s="3" t="s">
        <v>190</v>
      </c>
      <c r="C78" s="3" t="s">
        <v>191</v>
      </c>
      <c r="D78" s="6">
        <v>300</v>
      </c>
      <c r="E78" s="11">
        <v>460</v>
      </c>
      <c r="F78" t="s">
        <v>21</v>
      </c>
      <c r="G78" t="s">
        <v>22</v>
      </c>
      <c r="H78" t="s">
        <v>23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155</v>
      </c>
      <c r="O78" s="9">
        <f t="shared" si="4"/>
        <v>153</v>
      </c>
      <c r="P78" s="9">
        <f t="shared" si="5"/>
        <v>30.67</v>
      </c>
      <c r="Q78" t="s">
        <v>25</v>
      </c>
      <c r="R78" t="s">
        <v>156</v>
      </c>
      <c r="S78" s="15">
        <f t="shared" si="6"/>
        <v>40844.691643518519</v>
      </c>
      <c r="T78" s="16">
        <f t="shared" si="7"/>
        <v>40904.733310185184</v>
      </c>
    </row>
    <row r="79" spans="1:20" ht="45" hidden="1">
      <c r="A79">
        <v>77</v>
      </c>
      <c r="B79" s="3" t="s">
        <v>192</v>
      </c>
      <c r="C79" s="3" t="s">
        <v>193</v>
      </c>
      <c r="D79" s="6">
        <v>400</v>
      </c>
      <c r="E79" s="11">
        <v>1570</v>
      </c>
      <c r="F79" t="s">
        <v>21</v>
      </c>
      <c r="G79" t="s">
        <v>22</v>
      </c>
      <c r="H79" t="s">
        <v>23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155</v>
      </c>
      <c r="O79" s="9">
        <f t="shared" si="4"/>
        <v>393</v>
      </c>
      <c r="P79" s="9">
        <f t="shared" si="5"/>
        <v>60.38</v>
      </c>
      <c r="Q79" t="s">
        <v>25</v>
      </c>
      <c r="R79" t="s">
        <v>156</v>
      </c>
      <c r="S79" s="15">
        <f t="shared" si="6"/>
        <v>40997.144872685189</v>
      </c>
      <c r="T79" s="16">
        <f t="shared" si="7"/>
        <v>41050.124305555553</v>
      </c>
    </row>
    <row r="80" spans="1:20" ht="105" hidden="1">
      <c r="A80">
        <v>78</v>
      </c>
      <c r="B80" s="3" t="s">
        <v>194</v>
      </c>
      <c r="C80" s="3" t="s">
        <v>195</v>
      </c>
      <c r="D80" s="6">
        <v>50</v>
      </c>
      <c r="E80" s="11">
        <v>1351</v>
      </c>
      <c r="F80" t="s">
        <v>21</v>
      </c>
      <c r="G80" t="s">
        <v>187</v>
      </c>
      <c r="H80" t="s">
        <v>62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155</v>
      </c>
      <c r="O80" s="9">
        <f t="shared" si="4"/>
        <v>2702</v>
      </c>
      <c r="P80" s="9">
        <f t="shared" si="5"/>
        <v>38.6</v>
      </c>
      <c r="Q80" t="s">
        <v>25</v>
      </c>
      <c r="R80" t="s">
        <v>156</v>
      </c>
      <c r="S80" s="15">
        <f t="shared" si="6"/>
        <v>42604.730567129634</v>
      </c>
      <c r="T80" s="16">
        <f t="shared" si="7"/>
        <v>42614.730567129634</v>
      </c>
    </row>
    <row r="81" spans="1:20" ht="45" hidden="1">
      <c r="A81">
        <v>79</v>
      </c>
      <c r="B81" s="3" t="s">
        <v>196</v>
      </c>
      <c r="C81" s="3" t="s">
        <v>197</v>
      </c>
      <c r="D81" s="6">
        <v>1300</v>
      </c>
      <c r="E81" s="11">
        <v>1651</v>
      </c>
      <c r="F81" t="s">
        <v>21</v>
      </c>
      <c r="G81" t="s">
        <v>31</v>
      </c>
      <c r="H81" t="s">
        <v>32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155</v>
      </c>
      <c r="O81" s="9">
        <f t="shared" si="4"/>
        <v>127</v>
      </c>
      <c r="P81" s="9">
        <f t="shared" si="5"/>
        <v>40.270000000000003</v>
      </c>
      <c r="Q81" t="s">
        <v>25</v>
      </c>
      <c r="R81" t="s">
        <v>156</v>
      </c>
      <c r="S81" s="15">
        <f t="shared" si="6"/>
        <v>41724.776539351849</v>
      </c>
      <c r="T81" s="16">
        <f t="shared" si="7"/>
        <v>41754.776539351849</v>
      </c>
    </row>
    <row r="82" spans="1:20" ht="45" hidden="1">
      <c r="A82">
        <v>80</v>
      </c>
      <c r="B82" s="3" t="s">
        <v>198</v>
      </c>
      <c r="C82" s="3" t="s">
        <v>199</v>
      </c>
      <c r="D82" s="6">
        <v>12000</v>
      </c>
      <c r="E82" s="11">
        <v>12870</v>
      </c>
      <c r="F82" t="s">
        <v>21</v>
      </c>
      <c r="G82" t="s">
        <v>22</v>
      </c>
      <c r="H82" t="s">
        <v>23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155</v>
      </c>
      <c r="O82" s="9">
        <f t="shared" si="4"/>
        <v>107</v>
      </c>
      <c r="P82" s="9">
        <f t="shared" si="5"/>
        <v>273.83</v>
      </c>
      <c r="Q82" t="s">
        <v>25</v>
      </c>
      <c r="R82" t="s">
        <v>156</v>
      </c>
      <c r="S82" s="15">
        <f t="shared" si="6"/>
        <v>41583.083981481483</v>
      </c>
      <c r="T82" s="16">
        <f t="shared" si="7"/>
        <v>41618.083981481483</v>
      </c>
    </row>
    <row r="83" spans="1:20" ht="60" hidden="1">
      <c r="A83">
        <v>81</v>
      </c>
      <c r="B83" s="3" t="s">
        <v>200</v>
      </c>
      <c r="C83" s="3" t="s">
        <v>201</v>
      </c>
      <c r="D83" s="6">
        <v>750</v>
      </c>
      <c r="E83" s="11">
        <v>1485</v>
      </c>
      <c r="F83" t="s">
        <v>21</v>
      </c>
      <c r="G83" t="s">
        <v>22</v>
      </c>
      <c r="H83" t="s">
        <v>23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155</v>
      </c>
      <c r="O83" s="9">
        <f t="shared" si="4"/>
        <v>198</v>
      </c>
      <c r="P83" s="9">
        <f t="shared" si="5"/>
        <v>53.04</v>
      </c>
      <c r="Q83" t="s">
        <v>25</v>
      </c>
      <c r="R83" t="s">
        <v>156</v>
      </c>
      <c r="S83" s="15">
        <f t="shared" si="6"/>
        <v>41100.158877314818</v>
      </c>
      <c r="T83" s="16">
        <f t="shared" si="7"/>
        <v>41104.126388888886</v>
      </c>
    </row>
    <row r="84" spans="1:20" ht="60" hidden="1">
      <c r="A84">
        <v>82</v>
      </c>
      <c r="B84" s="3" t="s">
        <v>202</v>
      </c>
      <c r="C84" s="3" t="s">
        <v>203</v>
      </c>
      <c r="D84" s="6">
        <v>4000</v>
      </c>
      <c r="E84" s="11">
        <v>4000.5</v>
      </c>
      <c r="F84" t="s">
        <v>21</v>
      </c>
      <c r="G84" t="s">
        <v>22</v>
      </c>
      <c r="H84" t="s">
        <v>23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155</v>
      </c>
      <c r="O84" s="9">
        <f t="shared" si="4"/>
        <v>100</v>
      </c>
      <c r="P84" s="9">
        <f t="shared" si="5"/>
        <v>40.01</v>
      </c>
      <c r="Q84" t="s">
        <v>25</v>
      </c>
      <c r="R84" t="s">
        <v>156</v>
      </c>
      <c r="S84" s="15">
        <f t="shared" si="6"/>
        <v>40795.820150462961</v>
      </c>
      <c r="T84" s="16">
        <f t="shared" si="7"/>
        <v>40825.820150462961</v>
      </c>
    </row>
    <row r="85" spans="1:20" ht="60" hidden="1">
      <c r="A85">
        <v>83</v>
      </c>
      <c r="B85" s="3" t="s">
        <v>204</v>
      </c>
      <c r="C85" s="3" t="s">
        <v>205</v>
      </c>
      <c r="D85" s="6">
        <v>200</v>
      </c>
      <c r="E85" s="11">
        <v>205</v>
      </c>
      <c r="F85" t="s">
        <v>21</v>
      </c>
      <c r="G85" t="s">
        <v>31</v>
      </c>
      <c r="H85" t="s">
        <v>32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155</v>
      </c>
      <c r="O85" s="9">
        <f t="shared" si="4"/>
        <v>103</v>
      </c>
      <c r="P85" s="9">
        <f t="shared" si="5"/>
        <v>15.77</v>
      </c>
      <c r="Q85" t="s">
        <v>25</v>
      </c>
      <c r="R85" t="s">
        <v>156</v>
      </c>
      <c r="S85" s="15">
        <f t="shared" si="6"/>
        <v>42042.615613425922</v>
      </c>
      <c r="T85" s="16">
        <f t="shared" si="7"/>
        <v>42057.479166666672</v>
      </c>
    </row>
    <row r="86" spans="1:20" ht="45" hidden="1">
      <c r="A86">
        <v>84</v>
      </c>
      <c r="B86" s="3" t="s">
        <v>206</v>
      </c>
      <c r="C86" s="3" t="s">
        <v>207</v>
      </c>
      <c r="D86" s="6">
        <v>500</v>
      </c>
      <c r="E86" s="11">
        <v>500</v>
      </c>
      <c r="F86" t="s">
        <v>21</v>
      </c>
      <c r="G86" t="s">
        <v>22</v>
      </c>
      <c r="H86" t="s">
        <v>23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155</v>
      </c>
      <c r="O86" s="9">
        <f t="shared" si="4"/>
        <v>100</v>
      </c>
      <c r="P86" s="9">
        <f t="shared" si="5"/>
        <v>71.430000000000007</v>
      </c>
      <c r="Q86" t="s">
        <v>25</v>
      </c>
      <c r="R86" t="s">
        <v>156</v>
      </c>
      <c r="S86" s="15">
        <f t="shared" si="6"/>
        <v>40648.757939814815</v>
      </c>
      <c r="T86" s="16">
        <f t="shared" si="7"/>
        <v>40678.757939814815</v>
      </c>
    </row>
    <row r="87" spans="1:20" ht="60" hidden="1">
      <c r="A87">
        <v>85</v>
      </c>
      <c r="B87" s="3" t="s">
        <v>208</v>
      </c>
      <c r="C87" s="3" t="s">
        <v>209</v>
      </c>
      <c r="D87" s="6">
        <v>1200</v>
      </c>
      <c r="E87" s="11">
        <v>1506</v>
      </c>
      <c r="F87" t="s">
        <v>21</v>
      </c>
      <c r="G87" t="s">
        <v>22</v>
      </c>
      <c r="H87" t="s">
        <v>23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155</v>
      </c>
      <c r="O87" s="9">
        <f t="shared" si="4"/>
        <v>126</v>
      </c>
      <c r="P87" s="9">
        <f t="shared" si="5"/>
        <v>71.709999999999994</v>
      </c>
      <c r="Q87" t="s">
        <v>25</v>
      </c>
      <c r="R87" t="s">
        <v>156</v>
      </c>
      <c r="S87" s="15">
        <f t="shared" si="6"/>
        <v>40779.125428240739</v>
      </c>
      <c r="T87" s="16">
        <f t="shared" si="7"/>
        <v>40809.125428240739</v>
      </c>
    </row>
    <row r="88" spans="1:20" ht="75" hidden="1">
      <c r="A88">
        <v>86</v>
      </c>
      <c r="B88" s="3" t="s">
        <v>210</v>
      </c>
      <c r="C88" s="3" t="s">
        <v>211</v>
      </c>
      <c r="D88" s="6">
        <v>6000</v>
      </c>
      <c r="E88" s="11">
        <v>6388</v>
      </c>
      <c r="F88" t="s">
        <v>21</v>
      </c>
      <c r="G88" t="s">
        <v>187</v>
      </c>
      <c r="H88" t="s">
        <v>62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155</v>
      </c>
      <c r="O88" s="9">
        <f t="shared" si="4"/>
        <v>106</v>
      </c>
      <c r="P88" s="9">
        <f t="shared" si="5"/>
        <v>375.76</v>
      </c>
      <c r="Q88" t="s">
        <v>25</v>
      </c>
      <c r="R88" t="s">
        <v>156</v>
      </c>
      <c r="S88" s="15">
        <f t="shared" si="6"/>
        <v>42291.556076388893</v>
      </c>
      <c r="T88" s="16">
        <f t="shared" si="7"/>
        <v>42365.59774305555</v>
      </c>
    </row>
    <row r="89" spans="1:20" ht="45" hidden="1">
      <c r="A89">
        <v>87</v>
      </c>
      <c r="B89" s="3" t="s">
        <v>212</v>
      </c>
      <c r="C89" s="3" t="s">
        <v>213</v>
      </c>
      <c r="D89" s="6">
        <v>2500</v>
      </c>
      <c r="E89" s="11">
        <v>2615</v>
      </c>
      <c r="F89" t="s">
        <v>21</v>
      </c>
      <c r="G89" t="s">
        <v>22</v>
      </c>
      <c r="H89" t="s">
        <v>23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155</v>
      </c>
      <c r="O89" s="9">
        <f t="shared" si="4"/>
        <v>105</v>
      </c>
      <c r="P89" s="9">
        <f t="shared" si="5"/>
        <v>104.6</v>
      </c>
      <c r="Q89" t="s">
        <v>25</v>
      </c>
      <c r="R89" t="s">
        <v>156</v>
      </c>
      <c r="S89" s="15">
        <f t="shared" si="6"/>
        <v>40322.53938657407</v>
      </c>
      <c r="T89" s="16">
        <f t="shared" si="7"/>
        <v>40332.070138888892</v>
      </c>
    </row>
    <row r="90" spans="1:20" ht="60" hidden="1">
      <c r="A90">
        <v>88</v>
      </c>
      <c r="B90" s="3" t="s">
        <v>214</v>
      </c>
      <c r="C90" s="3" t="s">
        <v>215</v>
      </c>
      <c r="D90" s="6">
        <v>3500</v>
      </c>
      <c r="E90" s="11">
        <v>3600</v>
      </c>
      <c r="F90" t="s">
        <v>21</v>
      </c>
      <c r="G90" t="s">
        <v>22</v>
      </c>
      <c r="H90" t="s">
        <v>23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155</v>
      </c>
      <c r="O90" s="9">
        <f t="shared" si="4"/>
        <v>103</v>
      </c>
      <c r="P90" s="9">
        <f t="shared" si="5"/>
        <v>60</v>
      </c>
      <c r="Q90" t="s">
        <v>25</v>
      </c>
      <c r="R90" t="s">
        <v>156</v>
      </c>
      <c r="S90" s="15">
        <f t="shared" si="6"/>
        <v>41786.65892361111</v>
      </c>
      <c r="T90" s="16">
        <f t="shared" si="7"/>
        <v>41812.65892361111</v>
      </c>
    </row>
    <row r="91" spans="1:20" ht="45" hidden="1">
      <c r="A91">
        <v>89</v>
      </c>
      <c r="B91" s="3" t="s">
        <v>216</v>
      </c>
      <c r="C91" s="3" t="s">
        <v>217</v>
      </c>
      <c r="D91" s="6">
        <v>6000</v>
      </c>
      <c r="E91" s="11">
        <v>6904</v>
      </c>
      <c r="F91" t="s">
        <v>21</v>
      </c>
      <c r="G91" t="s">
        <v>22</v>
      </c>
      <c r="H91" t="s">
        <v>23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155</v>
      </c>
      <c r="O91" s="9">
        <f t="shared" si="4"/>
        <v>115</v>
      </c>
      <c r="P91" s="9">
        <f t="shared" si="5"/>
        <v>123.29</v>
      </c>
      <c r="Q91" t="s">
        <v>25</v>
      </c>
      <c r="R91" t="s">
        <v>156</v>
      </c>
      <c r="S91" s="15">
        <f t="shared" si="6"/>
        <v>41402.752222222225</v>
      </c>
      <c r="T91" s="16">
        <f t="shared" si="7"/>
        <v>41427.752222222225</v>
      </c>
    </row>
    <row r="92" spans="1:20" ht="30" hidden="1">
      <c r="A92">
        <v>90</v>
      </c>
      <c r="B92" s="3" t="s">
        <v>218</v>
      </c>
      <c r="C92" s="3" t="s">
        <v>219</v>
      </c>
      <c r="D92" s="6">
        <v>500</v>
      </c>
      <c r="E92" s="11">
        <v>502</v>
      </c>
      <c r="F92" t="s">
        <v>21</v>
      </c>
      <c r="G92" t="s">
        <v>22</v>
      </c>
      <c r="H92" t="s">
        <v>23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155</v>
      </c>
      <c r="O92" s="9">
        <f t="shared" si="4"/>
        <v>100</v>
      </c>
      <c r="P92" s="9">
        <f t="shared" si="5"/>
        <v>31.38</v>
      </c>
      <c r="Q92" t="s">
        <v>25</v>
      </c>
      <c r="R92" t="s">
        <v>156</v>
      </c>
      <c r="S92" s="15">
        <f t="shared" si="6"/>
        <v>40706.297442129631</v>
      </c>
      <c r="T92" s="16">
        <f t="shared" si="7"/>
        <v>40736.297442129631</v>
      </c>
    </row>
    <row r="93" spans="1:20" ht="45" hidden="1">
      <c r="A93">
        <v>91</v>
      </c>
      <c r="B93" s="3" t="s">
        <v>220</v>
      </c>
      <c r="C93" s="3" t="s">
        <v>221</v>
      </c>
      <c r="D93" s="6">
        <v>3000</v>
      </c>
      <c r="E93" s="11">
        <v>3600</v>
      </c>
      <c r="F93" t="s">
        <v>21</v>
      </c>
      <c r="G93" t="s">
        <v>22</v>
      </c>
      <c r="H93" t="s">
        <v>23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155</v>
      </c>
      <c r="O93" s="9">
        <f t="shared" si="4"/>
        <v>120</v>
      </c>
      <c r="P93" s="9">
        <f t="shared" si="5"/>
        <v>78.260000000000005</v>
      </c>
      <c r="Q93" t="s">
        <v>25</v>
      </c>
      <c r="R93" t="s">
        <v>156</v>
      </c>
      <c r="S93" s="15">
        <f t="shared" si="6"/>
        <v>40619.402361111112</v>
      </c>
      <c r="T93" s="16">
        <f t="shared" si="7"/>
        <v>40680.402361111112</v>
      </c>
    </row>
    <row r="94" spans="1:20" ht="60" hidden="1">
      <c r="A94">
        <v>92</v>
      </c>
      <c r="B94" s="3" t="s">
        <v>222</v>
      </c>
      <c r="C94" s="3" t="s">
        <v>223</v>
      </c>
      <c r="D94" s="6">
        <v>5000</v>
      </c>
      <c r="E94" s="11">
        <v>5260</v>
      </c>
      <c r="F94" t="s">
        <v>21</v>
      </c>
      <c r="G94" t="s">
        <v>167</v>
      </c>
      <c r="H94" t="s">
        <v>168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155</v>
      </c>
      <c r="O94" s="9">
        <f t="shared" si="4"/>
        <v>105</v>
      </c>
      <c r="P94" s="9">
        <f t="shared" si="5"/>
        <v>122.33</v>
      </c>
      <c r="Q94" t="s">
        <v>25</v>
      </c>
      <c r="R94" t="s">
        <v>156</v>
      </c>
      <c r="S94" s="15">
        <f t="shared" si="6"/>
        <v>42721.198877314819</v>
      </c>
      <c r="T94" s="16">
        <f t="shared" si="7"/>
        <v>42767.333333333328</v>
      </c>
    </row>
    <row r="95" spans="1:20" ht="60" hidden="1">
      <c r="A95">
        <v>93</v>
      </c>
      <c r="B95" s="3" t="s">
        <v>224</v>
      </c>
      <c r="C95" s="3" t="s">
        <v>225</v>
      </c>
      <c r="D95" s="6">
        <v>1000</v>
      </c>
      <c r="E95" s="11">
        <v>1106</v>
      </c>
      <c r="F95" t="s">
        <v>21</v>
      </c>
      <c r="G95" t="s">
        <v>22</v>
      </c>
      <c r="H95" t="s">
        <v>23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155</v>
      </c>
      <c r="O95" s="9">
        <f t="shared" si="4"/>
        <v>111</v>
      </c>
      <c r="P95" s="9">
        <f t="shared" si="5"/>
        <v>73.73</v>
      </c>
      <c r="Q95" t="s">
        <v>25</v>
      </c>
      <c r="R95" t="s">
        <v>156</v>
      </c>
      <c r="S95" s="15">
        <f t="shared" si="6"/>
        <v>41065.858067129629</v>
      </c>
      <c r="T95" s="16">
        <f t="shared" si="7"/>
        <v>41093.875</v>
      </c>
    </row>
    <row r="96" spans="1:20" ht="45" hidden="1">
      <c r="A96">
        <v>94</v>
      </c>
      <c r="B96" s="3" t="s">
        <v>226</v>
      </c>
      <c r="C96" s="3" t="s">
        <v>227</v>
      </c>
      <c r="D96" s="6">
        <v>250</v>
      </c>
      <c r="E96" s="11">
        <v>260</v>
      </c>
      <c r="F96" t="s">
        <v>21</v>
      </c>
      <c r="G96" t="s">
        <v>31</v>
      </c>
      <c r="H96" t="s">
        <v>32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155</v>
      </c>
      <c r="O96" s="9">
        <f t="shared" si="4"/>
        <v>104</v>
      </c>
      <c r="P96" s="9">
        <f t="shared" si="5"/>
        <v>21.67</v>
      </c>
      <c r="Q96" t="s">
        <v>25</v>
      </c>
      <c r="R96" t="s">
        <v>156</v>
      </c>
      <c r="S96" s="15">
        <f t="shared" si="6"/>
        <v>41716.717847222222</v>
      </c>
      <c r="T96" s="16">
        <f t="shared" si="7"/>
        <v>41736.717847222222</v>
      </c>
    </row>
    <row r="97" spans="1:20" ht="60" hidden="1">
      <c r="A97">
        <v>95</v>
      </c>
      <c r="B97" s="3" t="s">
        <v>228</v>
      </c>
      <c r="C97" s="3" t="s">
        <v>229</v>
      </c>
      <c r="D97" s="6">
        <v>350</v>
      </c>
      <c r="E97" s="11">
        <v>460</v>
      </c>
      <c r="F97" t="s">
        <v>21</v>
      </c>
      <c r="G97" t="s">
        <v>22</v>
      </c>
      <c r="H97" t="s">
        <v>23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155</v>
      </c>
      <c r="O97" s="9">
        <f t="shared" si="4"/>
        <v>131</v>
      </c>
      <c r="P97" s="9">
        <f t="shared" si="5"/>
        <v>21.9</v>
      </c>
      <c r="Q97" t="s">
        <v>25</v>
      </c>
      <c r="R97" t="s">
        <v>156</v>
      </c>
      <c r="S97" s="15">
        <f t="shared" si="6"/>
        <v>40935.005104166667</v>
      </c>
      <c r="T97" s="16">
        <f t="shared" si="7"/>
        <v>40965.005104166667</v>
      </c>
    </row>
    <row r="98" spans="1:20" ht="60" hidden="1">
      <c r="A98">
        <v>96</v>
      </c>
      <c r="B98" s="3" t="s">
        <v>230</v>
      </c>
      <c r="C98" s="3" t="s">
        <v>231</v>
      </c>
      <c r="D98" s="6">
        <v>1500</v>
      </c>
      <c r="E98" s="11">
        <v>1720</v>
      </c>
      <c r="F98" t="s">
        <v>21</v>
      </c>
      <c r="G98" t="s">
        <v>22</v>
      </c>
      <c r="H98" t="s">
        <v>23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155</v>
      </c>
      <c r="O98" s="9">
        <f t="shared" si="4"/>
        <v>115</v>
      </c>
      <c r="P98" s="9">
        <f t="shared" si="5"/>
        <v>50.59</v>
      </c>
      <c r="Q98" t="s">
        <v>25</v>
      </c>
      <c r="R98" t="s">
        <v>156</v>
      </c>
      <c r="S98" s="15">
        <f t="shared" si="6"/>
        <v>40324.662511574075</v>
      </c>
      <c r="T98" s="16">
        <f t="shared" si="7"/>
        <v>40391.125</v>
      </c>
    </row>
    <row r="99" spans="1:20" ht="45" hidden="1">
      <c r="A99">
        <v>97</v>
      </c>
      <c r="B99" s="3" t="s">
        <v>232</v>
      </c>
      <c r="C99" s="3" t="s">
        <v>233</v>
      </c>
      <c r="D99" s="6">
        <v>400</v>
      </c>
      <c r="E99" s="11">
        <v>425</v>
      </c>
      <c r="F99" t="s">
        <v>21</v>
      </c>
      <c r="G99" t="s">
        <v>22</v>
      </c>
      <c r="H99" t="s">
        <v>23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155</v>
      </c>
      <c r="O99" s="9">
        <f t="shared" si="4"/>
        <v>106</v>
      </c>
      <c r="P99" s="9">
        <f t="shared" si="5"/>
        <v>53.13</v>
      </c>
      <c r="Q99" t="s">
        <v>25</v>
      </c>
      <c r="R99" t="s">
        <v>156</v>
      </c>
      <c r="S99" s="15">
        <f t="shared" si="6"/>
        <v>40706.135208333333</v>
      </c>
      <c r="T99" s="16">
        <f t="shared" si="7"/>
        <v>40736.135208333333</v>
      </c>
    </row>
    <row r="100" spans="1:20" ht="45" hidden="1">
      <c r="A100">
        <v>98</v>
      </c>
      <c r="B100" s="3" t="s">
        <v>234</v>
      </c>
      <c r="C100" s="3" t="s">
        <v>235</v>
      </c>
      <c r="D100" s="6">
        <v>3200</v>
      </c>
      <c r="E100" s="11">
        <v>3400</v>
      </c>
      <c r="F100" t="s">
        <v>21</v>
      </c>
      <c r="G100" t="s">
        <v>22</v>
      </c>
      <c r="H100" t="s">
        <v>23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155</v>
      </c>
      <c r="O100" s="9">
        <f t="shared" si="4"/>
        <v>106</v>
      </c>
      <c r="P100" s="9">
        <f t="shared" si="5"/>
        <v>56.67</v>
      </c>
      <c r="Q100" t="s">
        <v>25</v>
      </c>
      <c r="R100" t="s">
        <v>156</v>
      </c>
      <c r="S100" s="15">
        <f t="shared" si="6"/>
        <v>41214.79483796296</v>
      </c>
      <c r="T100" s="16">
        <f t="shared" si="7"/>
        <v>41250.979166666664</v>
      </c>
    </row>
    <row r="101" spans="1:20" ht="45" hidden="1">
      <c r="A101">
        <v>99</v>
      </c>
      <c r="B101" s="3" t="s">
        <v>236</v>
      </c>
      <c r="C101" s="3" t="s">
        <v>237</v>
      </c>
      <c r="D101" s="6">
        <v>1500</v>
      </c>
      <c r="E101" s="11">
        <v>1590.29</v>
      </c>
      <c r="F101" t="s">
        <v>21</v>
      </c>
      <c r="G101" t="s">
        <v>22</v>
      </c>
      <c r="H101" t="s">
        <v>23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155</v>
      </c>
      <c r="O101" s="9">
        <f t="shared" si="4"/>
        <v>106</v>
      </c>
      <c r="P101" s="9">
        <f t="shared" si="5"/>
        <v>40.78</v>
      </c>
      <c r="Q101" t="s">
        <v>25</v>
      </c>
      <c r="R101" t="s">
        <v>156</v>
      </c>
      <c r="S101" s="15">
        <f t="shared" si="6"/>
        <v>41631.902766203704</v>
      </c>
      <c r="T101" s="16">
        <f t="shared" si="7"/>
        <v>41661.902766203704</v>
      </c>
    </row>
    <row r="102" spans="1:20" ht="60" hidden="1">
      <c r="A102">
        <v>100</v>
      </c>
      <c r="B102" s="3" t="s">
        <v>238</v>
      </c>
      <c r="C102" s="3" t="s">
        <v>239</v>
      </c>
      <c r="D102" s="6">
        <v>5000</v>
      </c>
      <c r="E102" s="11">
        <v>5000</v>
      </c>
      <c r="F102" t="s">
        <v>21</v>
      </c>
      <c r="G102" t="s">
        <v>22</v>
      </c>
      <c r="H102" t="s">
        <v>23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155</v>
      </c>
      <c r="O102" s="9">
        <f t="shared" si="4"/>
        <v>100</v>
      </c>
      <c r="P102" s="9">
        <f t="shared" si="5"/>
        <v>192.31</v>
      </c>
      <c r="Q102" t="s">
        <v>25</v>
      </c>
      <c r="R102" t="s">
        <v>156</v>
      </c>
      <c r="S102" s="15">
        <f t="shared" si="6"/>
        <v>41197.753310185188</v>
      </c>
      <c r="T102" s="16">
        <f t="shared" si="7"/>
        <v>41217.794976851852</v>
      </c>
    </row>
    <row r="103" spans="1:20" ht="60" hidden="1">
      <c r="A103">
        <v>101</v>
      </c>
      <c r="B103" s="3" t="s">
        <v>240</v>
      </c>
      <c r="C103" s="3" t="s">
        <v>241</v>
      </c>
      <c r="D103" s="6">
        <v>3500</v>
      </c>
      <c r="E103" s="11">
        <v>3500</v>
      </c>
      <c r="F103" t="s">
        <v>21</v>
      </c>
      <c r="G103" t="s">
        <v>22</v>
      </c>
      <c r="H103" t="s">
        <v>23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155</v>
      </c>
      <c r="O103" s="9">
        <f t="shared" si="4"/>
        <v>100</v>
      </c>
      <c r="P103" s="9">
        <f t="shared" si="5"/>
        <v>100</v>
      </c>
      <c r="Q103" t="s">
        <v>25</v>
      </c>
      <c r="R103" t="s">
        <v>156</v>
      </c>
      <c r="S103" s="15">
        <f t="shared" si="6"/>
        <v>41274.776736111111</v>
      </c>
      <c r="T103" s="16">
        <f t="shared" si="7"/>
        <v>41298.776736111111</v>
      </c>
    </row>
    <row r="104" spans="1:20" ht="60" hidden="1">
      <c r="A104">
        <v>102</v>
      </c>
      <c r="B104" s="3" t="s">
        <v>242</v>
      </c>
      <c r="C104" s="3" t="s">
        <v>243</v>
      </c>
      <c r="D104" s="6">
        <v>6000</v>
      </c>
      <c r="E104" s="11">
        <v>7665</v>
      </c>
      <c r="F104" t="s">
        <v>21</v>
      </c>
      <c r="G104" t="s">
        <v>22</v>
      </c>
      <c r="H104" t="s">
        <v>23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155</v>
      </c>
      <c r="O104" s="9">
        <f t="shared" si="4"/>
        <v>128</v>
      </c>
      <c r="P104" s="9">
        <f t="shared" si="5"/>
        <v>117.92</v>
      </c>
      <c r="Q104" t="s">
        <v>25</v>
      </c>
      <c r="R104" t="s">
        <v>156</v>
      </c>
      <c r="S104" s="15">
        <f t="shared" si="6"/>
        <v>40505.131168981483</v>
      </c>
      <c r="T104" s="16">
        <f t="shared" si="7"/>
        <v>40535.131168981483</v>
      </c>
    </row>
    <row r="105" spans="1:20" ht="45" hidden="1">
      <c r="A105">
        <v>103</v>
      </c>
      <c r="B105" s="3" t="s">
        <v>244</v>
      </c>
      <c r="C105" s="3" t="s">
        <v>245</v>
      </c>
      <c r="D105" s="6">
        <v>1300</v>
      </c>
      <c r="E105" s="11">
        <v>1367</v>
      </c>
      <c r="F105" t="s">
        <v>21</v>
      </c>
      <c r="G105" t="s">
        <v>31</v>
      </c>
      <c r="H105" t="s">
        <v>32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155</v>
      </c>
      <c r="O105" s="9">
        <f t="shared" si="4"/>
        <v>105</v>
      </c>
      <c r="P105" s="9">
        <f t="shared" si="5"/>
        <v>27.9</v>
      </c>
      <c r="Q105" t="s">
        <v>25</v>
      </c>
      <c r="R105" t="s">
        <v>156</v>
      </c>
      <c r="S105" s="15">
        <f t="shared" si="6"/>
        <v>41682.805902777778</v>
      </c>
      <c r="T105" s="16">
        <f t="shared" si="7"/>
        <v>41705.805902777778</v>
      </c>
    </row>
    <row r="106" spans="1:20" ht="30" hidden="1">
      <c r="A106">
        <v>104</v>
      </c>
      <c r="B106" s="3" t="s">
        <v>246</v>
      </c>
      <c r="C106" s="3" t="s">
        <v>247</v>
      </c>
      <c r="D106" s="6">
        <v>500</v>
      </c>
      <c r="E106" s="11">
        <v>600</v>
      </c>
      <c r="F106" t="s">
        <v>21</v>
      </c>
      <c r="G106" t="s">
        <v>22</v>
      </c>
      <c r="H106" t="s">
        <v>23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155</v>
      </c>
      <c r="O106" s="9">
        <f t="shared" si="4"/>
        <v>120</v>
      </c>
      <c r="P106" s="9">
        <f t="shared" si="5"/>
        <v>60</v>
      </c>
      <c r="Q106" t="s">
        <v>25</v>
      </c>
      <c r="R106" t="s">
        <v>156</v>
      </c>
      <c r="S106" s="15">
        <f t="shared" si="6"/>
        <v>40612.695208333331</v>
      </c>
      <c r="T106" s="16">
        <f t="shared" si="7"/>
        <v>40636.041666666664</v>
      </c>
    </row>
    <row r="107" spans="1:20" ht="45" hidden="1">
      <c r="A107">
        <v>105</v>
      </c>
      <c r="B107" s="3" t="s">
        <v>248</v>
      </c>
      <c r="C107" s="3" t="s">
        <v>249</v>
      </c>
      <c r="D107" s="6">
        <v>2200</v>
      </c>
      <c r="E107" s="11">
        <v>2363</v>
      </c>
      <c r="F107" t="s">
        <v>21</v>
      </c>
      <c r="G107" t="s">
        <v>22</v>
      </c>
      <c r="H107" t="s">
        <v>23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155</v>
      </c>
      <c r="O107" s="9">
        <f t="shared" si="4"/>
        <v>107</v>
      </c>
      <c r="P107" s="9">
        <f t="shared" si="5"/>
        <v>39.380000000000003</v>
      </c>
      <c r="Q107" t="s">
        <v>25</v>
      </c>
      <c r="R107" t="s">
        <v>156</v>
      </c>
      <c r="S107" s="15">
        <f t="shared" si="6"/>
        <v>42485.724768518514</v>
      </c>
      <c r="T107" s="16">
        <f t="shared" si="7"/>
        <v>42504</v>
      </c>
    </row>
    <row r="108" spans="1:20" ht="18.75" hidden="1">
      <c r="A108">
        <v>106</v>
      </c>
      <c r="B108" s="3" t="s">
        <v>250</v>
      </c>
      <c r="C108" s="3" t="s">
        <v>251</v>
      </c>
      <c r="D108" s="6">
        <v>5000</v>
      </c>
      <c r="E108" s="11">
        <v>5025</v>
      </c>
      <c r="F108" t="s">
        <v>21</v>
      </c>
      <c r="G108" t="s">
        <v>22</v>
      </c>
      <c r="H108" t="s">
        <v>23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155</v>
      </c>
      <c r="O108" s="9">
        <f t="shared" si="4"/>
        <v>101</v>
      </c>
      <c r="P108" s="9">
        <f t="shared" si="5"/>
        <v>186.11</v>
      </c>
      <c r="Q108" t="s">
        <v>25</v>
      </c>
      <c r="R108" t="s">
        <v>156</v>
      </c>
      <c r="S108" s="15">
        <f t="shared" si="6"/>
        <v>40987.776631944449</v>
      </c>
      <c r="T108" s="16">
        <f t="shared" si="7"/>
        <v>41001.776631944449</v>
      </c>
    </row>
    <row r="109" spans="1:20" ht="60" hidden="1">
      <c r="A109">
        <v>107</v>
      </c>
      <c r="B109" s="3" t="s">
        <v>252</v>
      </c>
      <c r="C109" s="3" t="s">
        <v>253</v>
      </c>
      <c r="D109" s="6">
        <v>7500</v>
      </c>
      <c r="E109" s="11">
        <v>7685</v>
      </c>
      <c r="F109" t="s">
        <v>21</v>
      </c>
      <c r="G109" t="s">
        <v>22</v>
      </c>
      <c r="H109" t="s">
        <v>23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155</v>
      </c>
      <c r="O109" s="9">
        <f t="shared" si="4"/>
        <v>102</v>
      </c>
      <c r="P109" s="9">
        <f t="shared" si="5"/>
        <v>111.38</v>
      </c>
      <c r="Q109" t="s">
        <v>25</v>
      </c>
      <c r="R109" t="s">
        <v>156</v>
      </c>
      <c r="S109" s="15">
        <f t="shared" si="6"/>
        <v>40635.982488425929</v>
      </c>
      <c r="T109" s="16">
        <f t="shared" si="7"/>
        <v>40657.982488425929</v>
      </c>
    </row>
    <row r="110" spans="1:20" ht="45" hidden="1">
      <c r="A110">
        <v>108</v>
      </c>
      <c r="B110" s="3" t="s">
        <v>254</v>
      </c>
      <c r="C110" s="3" t="s">
        <v>255</v>
      </c>
      <c r="D110" s="6">
        <v>1500</v>
      </c>
      <c r="E110" s="11">
        <v>3700</v>
      </c>
      <c r="F110" t="s">
        <v>21</v>
      </c>
      <c r="G110" t="s">
        <v>22</v>
      </c>
      <c r="H110" t="s">
        <v>23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155</v>
      </c>
      <c r="O110" s="9">
        <f t="shared" si="4"/>
        <v>247</v>
      </c>
      <c r="P110" s="9">
        <f t="shared" si="5"/>
        <v>78.72</v>
      </c>
      <c r="Q110" t="s">
        <v>25</v>
      </c>
      <c r="R110" t="s">
        <v>156</v>
      </c>
      <c r="S110" s="15">
        <f t="shared" si="6"/>
        <v>41365.613078703704</v>
      </c>
      <c r="T110" s="16">
        <f t="shared" si="7"/>
        <v>41425.613078703704</v>
      </c>
    </row>
    <row r="111" spans="1:20" ht="45" hidden="1">
      <c r="A111">
        <v>109</v>
      </c>
      <c r="B111" s="3" t="s">
        <v>256</v>
      </c>
      <c r="C111" s="3" t="s">
        <v>257</v>
      </c>
      <c r="D111" s="6">
        <v>1000</v>
      </c>
      <c r="E111" s="11">
        <v>2195</v>
      </c>
      <c r="F111" t="s">
        <v>21</v>
      </c>
      <c r="G111" t="s">
        <v>22</v>
      </c>
      <c r="H111" t="s">
        <v>23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155</v>
      </c>
      <c r="O111" s="9">
        <f t="shared" si="4"/>
        <v>220</v>
      </c>
      <c r="P111" s="9">
        <f t="shared" si="5"/>
        <v>46.7</v>
      </c>
      <c r="Q111" t="s">
        <v>25</v>
      </c>
      <c r="R111" t="s">
        <v>156</v>
      </c>
      <c r="S111" s="15">
        <f t="shared" si="6"/>
        <v>40570.025810185187</v>
      </c>
      <c r="T111" s="16">
        <f t="shared" si="7"/>
        <v>40600.025810185187</v>
      </c>
    </row>
    <row r="112" spans="1:20" ht="45" hidden="1">
      <c r="A112">
        <v>110</v>
      </c>
      <c r="B112" s="3" t="s">
        <v>258</v>
      </c>
      <c r="C112" s="3" t="s">
        <v>259</v>
      </c>
      <c r="D112" s="6">
        <v>1300</v>
      </c>
      <c r="E112" s="11">
        <v>1700</v>
      </c>
      <c r="F112" t="s">
        <v>21</v>
      </c>
      <c r="G112" t="s">
        <v>22</v>
      </c>
      <c r="H112" t="s">
        <v>23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155</v>
      </c>
      <c r="O112" s="9">
        <f t="shared" si="4"/>
        <v>131</v>
      </c>
      <c r="P112" s="9">
        <f t="shared" si="5"/>
        <v>65.38</v>
      </c>
      <c r="Q112" t="s">
        <v>25</v>
      </c>
      <c r="R112" t="s">
        <v>156</v>
      </c>
      <c r="S112" s="15">
        <f t="shared" si="6"/>
        <v>41557.949687500004</v>
      </c>
      <c r="T112" s="16">
        <f t="shared" si="7"/>
        <v>41592.249305555553</v>
      </c>
    </row>
    <row r="113" spans="1:20" ht="45" hidden="1">
      <c r="A113">
        <v>111</v>
      </c>
      <c r="B113" s="3" t="s">
        <v>260</v>
      </c>
      <c r="C113" s="3" t="s">
        <v>261</v>
      </c>
      <c r="D113" s="6">
        <v>3500</v>
      </c>
      <c r="E113" s="11">
        <v>5410</v>
      </c>
      <c r="F113" t="s">
        <v>21</v>
      </c>
      <c r="G113" t="s">
        <v>57</v>
      </c>
      <c r="H113" t="s">
        <v>58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155</v>
      </c>
      <c r="O113" s="9">
        <f t="shared" si="4"/>
        <v>155</v>
      </c>
      <c r="P113" s="9">
        <f t="shared" si="5"/>
        <v>102.08</v>
      </c>
      <c r="Q113" t="s">
        <v>25</v>
      </c>
      <c r="R113" t="s">
        <v>156</v>
      </c>
      <c r="S113" s="15">
        <f t="shared" si="6"/>
        <v>42125.333182870367</v>
      </c>
      <c r="T113" s="16">
        <f t="shared" si="7"/>
        <v>42155.333182870367</v>
      </c>
    </row>
    <row r="114" spans="1:20" ht="60" hidden="1">
      <c r="A114">
        <v>112</v>
      </c>
      <c r="B114" s="3" t="s">
        <v>262</v>
      </c>
      <c r="C114" s="3" t="s">
        <v>263</v>
      </c>
      <c r="D114" s="6">
        <v>5000</v>
      </c>
      <c r="E114" s="11">
        <v>5200</v>
      </c>
      <c r="F114" t="s">
        <v>21</v>
      </c>
      <c r="G114" t="s">
        <v>22</v>
      </c>
      <c r="H114" t="s">
        <v>23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155</v>
      </c>
      <c r="O114" s="9">
        <f t="shared" si="4"/>
        <v>104</v>
      </c>
      <c r="P114" s="9">
        <f t="shared" si="5"/>
        <v>64.2</v>
      </c>
      <c r="Q114" t="s">
        <v>25</v>
      </c>
      <c r="R114" t="s">
        <v>156</v>
      </c>
      <c r="S114" s="15">
        <f t="shared" si="6"/>
        <v>41718.043032407404</v>
      </c>
      <c r="T114" s="16">
        <f t="shared" si="7"/>
        <v>41742.083333333336</v>
      </c>
    </row>
    <row r="115" spans="1:20" ht="30" hidden="1">
      <c r="A115">
        <v>113</v>
      </c>
      <c r="B115" s="3" t="s">
        <v>264</v>
      </c>
      <c r="C115" s="3" t="s">
        <v>265</v>
      </c>
      <c r="D115" s="6">
        <v>5000</v>
      </c>
      <c r="E115" s="11">
        <v>7050</v>
      </c>
      <c r="F115" t="s">
        <v>21</v>
      </c>
      <c r="G115" t="s">
        <v>22</v>
      </c>
      <c r="H115" t="s">
        <v>23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155</v>
      </c>
      <c r="O115" s="9">
        <f t="shared" si="4"/>
        <v>141</v>
      </c>
      <c r="P115" s="9">
        <f t="shared" si="5"/>
        <v>90.38</v>
      </c>
      <c r="Q115" t="s">
        <v>25</v>
      </c>
      <c r="R115" t="s">
        <v>156</v>
      </c>
      <c r="S115" s="15">
        <f t="shared" si="6"/>
        <v>40753.758425925924</v>
      </c>
      <c r="T115" s="16">
        <f t="shared" si="7"/>
        <v>40761.625</v>
      </c>
    </row>
    <row r="116" spans="1:20" ht="60" hidden="1">
      <c r="A116">
        <v>114</v>
      </c>
      <c r="B116" s="3" t="s">
        <v>266</v>
      </c>
      <c r="C116" s="3" t="s">
        <v>267</v>
      </c>
      <c r="D116" s="6">
        <v>3000</v>
      </c>
      <c r="E116" s="11">
        <v>3100</v>
      </c>
      <c r="F116" t="s">
        <v>21</v>
      </c>
      <c r="G116" t="s">
        <v>22</v>
      </c>
      <c r="H116" t="s">
        <v>23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155</v>
      </c>
      <c r="O116" s="9">
        <f t="shared" si="4"/>
        <v>103</v>
      </c>
      <c r="P116" s="9">
        <f t="shared" si="5"/>
        <v>88.57</v>
      </c>
      <c r="Q116" t="s">
        <v>25</v>
      </c>
      <c r="R116" t="s">
        <v>156</v>
      </c>
      <c r="S116" s="15">
        <f t="shared" si="6"/>
        <v>40861.27416666667</v>
      </c>
      <c r="T116" s="16">
        <f t="shared" si="7"/>
        <v>40921.27416666667</v>
      </c>
    </row>
    <row r="117" spans="1:20" ht="30" hidden="1">
      <c r="A117">
        <v>115</v>
      </c>
      <c r="B117" s="3" t="s">
        <v>268</v>
      </c>
      <c r="C117" s="3" t="s">
        <v>269</v>
      </c>
      <c r="D117" s="6">
        <v>450</v>
      </c>
      <c r="E117" s="11">
        <v>632</v>
      </c>
      <c r="F117" t="s">
        <v>21</v>
      </c>
      <c r="G117" t="s">
        <v>22</v>
      </c>
      <c r="H117" t="s">
        <v>23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155</v>
      </c>
      <c r="O117" s="9">
        <f t="shared" si="4"/>
        <v>140</v>
      </c>
      <c r="P117" s="9">
        <f t="shared" si="5"/>
        <v>28.73</v>
      </c>
      <c r="Q117" t="s">
        <v>25</v>
      </c>
      <c r="R117" t="s">
        <v>156</v>
      </c>
      <c r="S117" s="15">
        <f t="shared" si="6"/>
        <v>40918.738935185182</v>
      </c>
      <c r="T117" s="16">
        <f t="shared" si="7"/>
        <v>40943.738935185182</v>
      </c>
    </row>
    <row r="118" spans="1:20" ht="60" hidden="1">
      <c r="A118">
        <v>116</v>
      </c>
      <c r="B118" s="3" t="s">
        <v>270</v>
      </c>
      <c r="C118" s="3" t="s">
        <v>271</v>
      </c>
      <c r="D118" s="6">
        <v>3500</v>
      </c>
      <c r="E118" s="11">
        <v>3978</v>
      </c>
      <c r="F118" t="s">
        <v>21</v>
      </c>
      <c r="G118" t="s">
        <v>22</v>
      </c>
      <c r="H118" t="s">
        <v>23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155</v>
      </c>
      <c r="O118" s="9">
        <f t="shared" si="4"/>
        <v>114</v>
      </c>
      <c r="P118" s="9">
        <f t="shared" si="5"/>
        <v>69.790000000000006</v>
      </c>
      <c r="Q118" t="s">
        <v>25</v>
      </c>
      <c r="R118" t="s">
        <v>156</v>
      </c>
      <c r="S118" s="15">
        <f t="shared" si="6"/>
        <v>40595.497164351851</v>
      </c>
      <c r="T118" s="16">
        <f t="shared" si="7"/>
        <v>40641.455497685187</v>
      </c>
    </row>
    <row r="119" spans="1:20" ht="60" hidden="1">
      <c r="A119">
        <v>117</v>
      </c>
      <c r="B119" s="3" t="s">
        <v>272</v>
      </c>
      <c r="C119" s="3" t="s">
        <v>273</v>
      </c>
      <c r="D119" s="6">
        <v>4500</v>
      </c>
      <c r="E119" s="11">
        <v>4522.22</v>
      </c>
      <c r="F119" t="s">
        <v>21</v>
      </c>
      <c r="G119" t="s">
        <v>22</v>
      </c>
      <c r="H119" t="s">
        <v>23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155</v>
      </c>
      <c r="O119" s="9">
        <f t="shared" si="4"/>
        <v>100</v>
      </c>
      <c r="P119" s="9">
        <f t="shared" si="5"/>
        <v>167.49</v>
      </c>
      <c r="Q119" t="s">
        <v>25</v>
      </c>
      <c r="R119" t="s">
        <v>156</v>
      </c>
      <c r="S119" s="15">
        <f t="shared" si="6"/>
        <v>40248.834999999999</v>
      </c>
      <c r="T119" s="16">
        <f t="shared" si="7"/>
        <v>40338.791666666664</v>
      </c>
    </row>
    <row r="120" spans="1:20" ht="45" hidden="1">
      <c r="A120">
        <v>118</v>
      </c>
      <c r="B120" s="3" t="s">
        <v>274</v>
      </c>
      <c r="C120" s="3" t="s">
        <v>275</v>
      </c>
      <c r="D120" s="6">
        <v>5000</v>
      </c>
      <c r="E120" s="11">
        <v>5651.58</v>
      </c>
      <c r="F120" t="s">
        <v>21</v>
      </c>
      <c r="G120" t="s">
        <v>22</v>
      </c>
      <c r="H120" t="s">
        <v>23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155</v>
      </c>
      <c r="O120" s="9">
        <f t="shared" si="4"/>
        <v>113</v>
      </c>
      <c r="P120" s="9">
        <f t="shared" si="5"/>
        <v>144.91</v>
      </c>
      <c r="Q120" t="s">
        <v>25</v>
      </c>
      <c r="R120" t="s">
        <v>156</v>
      </c>
      <c r="S120" s="15">
        <f t="shared" si="6"/>
        <v>40723.053657407407</v>
      </c>
      <c r="T120" s="16">
        <f t="shared" si="7"/>
        <v>40753.053657407407</v>
      </c>
    </row>
    <row r="121" spans="1:20" ht="60" hidden="1">
      <c r="A121">
        <v>119</v>
      </c>
      <c r="B121" s="3" t="s">
        <v>276</v>
      </c>
      <c r="C121" s="3" t="s">
        <v>277</v>
      </c>
      <c r="D121" s="6">
        <v>3250</v>
      </c>
      <c r="E121" s="11">
        <v>3398.1</v>
      </c>
      <c r="F121" t="s">
        <v>21</v>
      </c>
      <c r="G121" t="s">
        <v>22</v>
      </c>
      <c r="H121" t="s">
        <v>23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155</v>
      </c>
      <c r="O121" s="9">
        <f t="shared" si="4"/>
        <v>105</v>
      </c>
      <c r="P121" s="9">
        <f t="shared" si="5"/>
        <v>91.84</v>
      </c>
      <c r="Q121" t="s">
        <v>25</v>
      </c>
      <c r="R121" t="s">
        <v>156</v>
      </c>
      <c r="S121" s="15">
        <f t="shared" si="6"/>
        <v>40739.069282407407</v>
      </c>
      <c r="T121" s="16">
        <f t="shared" si="7"/>
        <v>40768.958333333336</v>
      </c>
    </row>
    <row r="122" spans="1:20" ht="60" hidden="1">
      <c r="A122">
        <v>120</v>
      </c>
      <c r="B122" s="3" t="s">
        <v>278</v>
      </c>
      <c r="C122" s="3" t="s">
        <v>279</v>
      </c>
      <c r="D122" s="6">
        <v>70000</v>
      </c>
      <c r="E122" s="11">
        <v>10</v>
      </c>
      <c r="F122" t="s">
        <v>280</v>
      </c>
      <c r="G122" t="s">
        <v>281</v>
      </c>
      <c r="H122" t="s">
        <v>282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283</v>
      </c>
      <c r="O122" s="9">
        <f t="shared" si="4"/>
        <v>0</v>
      </c>
      <c r="P122" s="9">
        <f t="shared" si="5"/>
        <v>10</v>
      </c>
      <c r="Q122" t="s">
        <v>25</v>
      </c>
      <c r="R122" t="s">
        <v>284</v>
      </c>
      <c r="S122" s="15">
        <f t="shared" si="6"/>
        <v>42616.049849537041</v>
      </c>
      <c r="T122" s="16">
        <f t="shared" si="7"/>
        <v>42646.049849537041</v>
      </c>
    </row>
    <row r="123" spans="1:20" ht="60" hidden="1">
      <c r="A123">
        <v>121</v>
      </c>
      <c r="B123" s="3" t="s">
        <v>285</v>
      </c>
      <c r="C123" s="3" t="s">
        <v>286</v>
      </c>
      <c r="D123" s="6">
        <v>3000</v>
      </c>
      <c r="E123" s="11">
        <v>1</v>
      </c>
      <c r="F123" t="s">
        <v>280</v>
      </c>
      <c r="G123" t="s">
        <v>22</v>
      </c>
      <c r="H123" t="s">
        <v>23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283</v>
      </c>
      <c r="O123" s="9">
        <f t="shared" si="4"/>
        <v>0</v>
      </c>
      <c r="P123" s="9">
        <f t="shared" si="5"/>
        <v>1</v>
      </c>
      <c r="Q123" t="s">
        <v>25</v>
      </c>
      <c r="R123" t="s">
        <v>284</v>
      </c>
      <c r="S123" s="15">
        <f t="shared" si="6"/>
        <v>42096.704976851848</v>
      </c>
      <c r="T123" s="16">
        <f t="shared" si="7"/>
        <v>42112.427777777775</v>
      </c>
    </row>
    <row r="124" spans="1:20" ht="45" hidden="1">
      <c r="A124">
        <v>122</v>
      </c>
      <c r="B124" s="3" t="s">
        <v>287</v>
      </c>
      <c r="C124" s="3" t="s">
        <v>288</v>
      </c>
      <c r="D124" s="6">
        <v>100000000</v>
      </c>
      <c r="E124" s="11">
        <v>0</v>
      </c>
      <c r="F124" t="s">
        <v>280</v>
      </c>
      <c r="G124" t="s">
        <v>22</v>
      </c>
      <c r="H124" t="s">
        <v>23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283</v>
      </c>
      <c r="O124" s="9">
        <f t="shared" si="4"/>
        <v>0</v>
      </c>
      <c r="P124" s="9">
        <f t="shared" si="5"/>
        <v>0</v>
      </c>
      <c r="Q124" t="s">
        <v>25</v>
      </c>
      <c r="R124" t="s">
        <v>284</v>
      </c>
      <c r="S124" s="15">
        <f t="shared" si="6"/>
        <v>42593.431793981479</v>
      </c>
      <c r="T124" s="16">
        <f t="shared" si="7"/>
        <v>42653.431793981479</v>
      </c>
    </row>
    <row r="125" spans="1:20" ht="60" hidden="1">
      <c r="A125">
        <v>123</v>
      </c>
      <c r="B125" s="3" t="s">
        <v>289</v>
      </c>
      <c r="C125" s="3" t="s">
        <v>290</v>
      </c>
      <c r="D125" s="6">
        <v>55000</v>
      </c>
      <c r="E125" s="11">
        <v>151</v>
      </c>
      <c r="F125" t="s">
        <v>280</v>
      </c>
      <c r="G125" t="s">
        <v>22</v>
      </c>
      <c r="H125" t="s">
        <v>23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283</v>
      </c>
      <c r="O125" s="9">
        <f t="shared" si="4"/>
        <v>0</v>
      </c>
      <c r="P125" s="9">
        <f t="shared" si="5"/>
        <v>25.17</v>
      </c>
      <c r="Q125" t="s">
        <v>25</v>
      </c>
      <c r="R125" t="s">
        <v>284</v>
      </c>
      <c r="S125" s="15">
        <f t="shared" si="6"/>
        <v>41904.781990740739</v>
      </c>
      <c r="T125" s="16">
        <f t="shared" si="7"/>
        <v>41940.916666666664</v>
      </c>
    </row>
    <row r="126" spans="1:20" ht="45" hidden="1">
      <c r="A126">
        <v>124</v>
      </c>
      <c r="B126" s="3" t="s">
        <v>291</v>
      </c>
      <c r="C126" s="3" t="s">
        <v>292</v>
      </c>
      <c r="D126" s="6">
        <v>4000</v>
      </c>
      <c r="E126" s="11">
        <v>0</v>
      </c>
      <c r="F126" t="s">
        <v>280</v>
      </c>
      <c r="G126" t="s">
        <v>22</v>
      </c>
      <c r="H126" t="s">
        <v>23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283</v>
      </c>
      <c r="O126" s="9">
        <f t="shared" si="4"/>
        <v>0</v>
      </c>
      <c r="P126" s="9">
        <f t="shared" si="5"/>
        <v>0</v>
      </c>
      <c r="Q126" t="s">
        <v>25</v>
      </c>
      <c r="R126" t="s">
        <v>284</v>
      </c>
      <c r="S126" s="15">
        <f t="shared" si="6"/>
        <v>42114.928726851853</v>
      </c>
      <c r="T126" s="16">
        <f t="shared" si="7"/>
        <v>42139.928726851853</v>
      </c>
    </row>
    <row r="127" spans="1:20" ht="60" hidden="1">
      <c r="A127">
        <v>125</v>
      </c>
      <c r="B127" s="3" t="s">
        <v>293</v>
      </c>
      <c r="C127" s="3" t="s">
        <v>294</v>
      </c>
      <c r="D127" s="6">
        <v>500</v>
      </c>
      <c r="E127" s="11">
        <v>70</v>
      </c>
      <c r="F127" t="s">
        <v>280</v>
      </c>
      <c r="G127" t="s">
        <v>167</v>
      </c>
      <c r="H127" t="s">
        <v>168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283</v>
      </c>
      <c r="O127" s="9">
        <f t="shared" si="4"/>
        <v>14</v>
      </c>
      <c r="P127" s="9">
        <f t="shared" si="5"/>
        <v>11.67</v>
      </c>
      <c r="Q127" t="s">
        <v>25</v>
      </c>
      <c r="R127" t="s">
        <v>284</v>
      </c>
      <c r="S127" s="15">
        <f t="shared" si="6"/>
        <v>42709.993981481486</v>
      </c>
      <c r="T127" s="16">
        <f t="shared" si="7"/>
        <v>42769.993981481486</v>
      </c>
    </row>
    <row r="128" spans="1:20" ht="60" hidden="1">
      <c r="A128">
        <v>126</v>
      </c>
      <c r="B128" s="3" t="s">
        <v>295</v>
      </c>
      <c r="C128" s="3" t="s">
        <v>296</v>
      </c>
      <c r="D128" s="6">
        <v>25000</v>
      </c>
      <c r="E128" s="11">
        <v>1387</v>
      </c>
      <c r="F128" t="s">
        <v>280</v>
      </c>
      <c r="G128" t="s">
        <v>22</v>
      </c>
      <c r="H128" t="s">
        <v>23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283</v>
      </c>
      <c r="O128" s="9">
        <f t="shared" si="4"/>
        <v>6</v>
      </c>
      <c r="P128" s="9">
        <f t="shared" si="5"/>
        <v>106.69</v>
      </c>
      <c r="Q128" t="s">
        <v>25</v>
      </c>
      <c r="R128" t="s">
        <v>284</v>
      </c>
      <c r="S128" s="15">
        <f t="shared" si="6"/>
        <v>42135.589548611111</v>
      </c>
      <c r="T128" s="16">
        <f t="shared" si="7"/>
        <v>42166.083333333328</v>
      </c>
    </row>
    <row r="129" spans="1:20" ht="60" hidden="1">
      <c r="A129">
        <v>127</v>
      </c>
      <c r="B129" s="3" t="s">
        <v>297</v>
      </c>
      <c r="C129" s="3" t="s">
        <v>298</v>
      </c>
      <c r="D129" s="6">
        <v>8000</v>
      </c>
      <c r="E129" s="11">
        <v>190</v>
      </c>
      <c r="F129" t="s">
        <v>280</v>
      </c>
      <c r="G129" t="s">
        <v>22</v>
      </c>
      <c r="H129" t="s">
        <v>23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283</v>
      </c>
      <c r="O129" s="9">
        <f t="shared" si="4"/>
        <v>2</v>
      </c>
      <c r="P129" s="9">
        <f t="shared" si="5"/>
        <v>47.5</v>
      </c>
      <c r="Q129" t="s">
        <v>25</v>
      </c>
      <c r="R129" t="s">
        <v>284</v>
      </c>
      <c r="S129" s="15">
        <f t="shared" si="6"/>
        <v>42067.62431712963</v>
      </c>
      <c r="T129" s="16">
        <f t="shared" si="7"/>
        <v>42097.582650462966</v>
      </c>
    </row>
    <row r="130" spans="1:20" ht="30" hidden="1">
      <c r="A130">
        <v>128</v>
      </c>
      <c r="B130" s="3" t="s">
        <v>299</v>
      </c>
      <c r="C130" s="3" t="s">
        <v>300</v>
      </c>
      <c r="D130" s="6">
        <v>100000</v>
      </c>
      <c r="E130" s="11">
        <v>1867</v>
      </c>
      <c r="F130" t="s">
        <v>280</v>
      </c>
      <c r="G130" t="s">
        <v>22</v>
      </c>
      <c r="H130" t="s">
        <v>23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283</v>
      </c>
      <c r="O130" s="9">
        <f t="shared" si="4"/>
        <v>2</v>
      </c>
      <c r="P130" s="9">
        <f t="shared" si="5"/>
        <v>311.17</v>
      </c>
      <c r="Q130" t="s">
        <v>25</v>
      </c>
      <c r="R130" t="s">
        <v>284</v>
      </c>
      <c r="S130" s="15">
        <f t="shared" si="6"/>
        <v>42628.22792824074</v>
      </c>
      <c r="T130" s="16">
        <f t="shared" si="7"/>
        <v>42663.22792824074</v>
      </c>
    </row>
    <row r="131" spans="1:20" ht="60" hidden="1">
      <c r="A131">
        <v>129</v>
      </c>
      <c r="B131" s="3" t="s">
        <v>301</v>
      </c>
      <c r="C131" s="3" t="s">
        <v>302</v>
      </c>
      <c r="D131" s="6">
        <v>20000</v>
      </c>
      <c r="E131" s="11">
        <v>0</v>
      </c>
      <c r="F131" t="s">
        <v>280</v>
      </c>
      <c r="G131" t="s">
        <v>22</v>
      </c>
      <c r="H131" t="s">
        <v>23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283</v>
      </c>
      <c r="O131" s="9">
        <f t="shared" ref="O131:O194" si="8">ROUND(E131/D131*100,0)</f>
        <v>0</v>
      </c>
      <c r="P131" s="9">
        <f t="shared" ref="P131:P194" si="9">IFERROR(ROUND(E131/L131,2),0)</f>
        <v>0</v>
      </c>
      <c r="Q131" t="s">
        <v>25</v>
      </c>
      <c r="R131" t="s">
        <v>284</v>
      </c>
      <c r="S131" s="15">
        <f t="shared" ref="S131:S194" si="10">(((J131/60)/60)/24)+DATE(1970,1,1)</f>
        <v>41882.937303240738</v>
      </c>
      <c r="T131" s="16">
        <f t="shared" ref="T131:T194" si="11">(((I131/60)/60)/24)+DATE(1970,1,1)</f>
        <v>41942.937303240738</v>
      </c>
    </row>
    <row r="132" spans="1:20" ht="60" hidden="1">
      <c r="A132">
        <v>130</v>
      </c>
      <c r="B132" s="3" t="s">
        <v>303</v>
      </c>
      <c r="C132" s="3" t="s">
        <v>304</v>
      </c>
      <c r="D132" s="6">
        <v>600</v>
      </c>
      <c r="E132" s="11">
        <v>0</v>
      </c>
      <c r="F132" t="s">
        <v>280</v>
      </c>
      <c r="G132" t="s">
        <v>31</v>
      </c>
      <c r="H132" t="s">
        <v>32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283</v>
      </c>
      <c r="O132" s="9">
        <f t="shared" si="8"/>
        <v>0</v>
      </c>
      <c r="P132" s="9">
        <f t="shared" si="9"/>
        <v>0</v>
      </c>
      <c r="Q132" t="s">
        <v>25</v>
      </c>
      <c r="R132" t="s">
        <v>284</v>
      </c>
      <c r="S132" s="15">
        <f t="shared" si="10"/>
        <v>41778.915416666663</v>
      </c>
      <c r="T132" s="16">
        <f t="shared" si="11"/>
        <v>41806.844444444447</v>
      </c>
    </row>
    <row r="133" spans="1:20" ht="18.75" hidden="1">
      <c r="A133">
        <v>131</v>
      </c>
      <c r="B133" s="3" t="s">
        <v>305</v>
      </c>
      <c r="C133" s="3" t="s">
        <v>306</v>
      </c>
      <c r="D133" s="6">
        <v>1200</v>
      </c>
      <c r="E133" s="11">
        <v>0</v>
      </c>
      <c r="F133" t="s">
        <v>280</v>
      </c>
      <c r="G133" t="s">
        <v>22</v>
      </c>
      <c r="H133" t="s">
        <v>23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283</v>
      </c>
      <c r="O133" s="9">
        <f t="shared" si="8"/>
        <v>0</v>
      </c>
      <c r="P133" s="9">
        <f t="shared" si="9"/>
        <v>0</v>
      </c>
      <c r="Q133" t="s">
        <v>25</v>
      </c>
      <c r="R133" t="s">
        <v>284</v>
      </c>
      <c r="S133" s="15">
        <f t="shared" si="10"/>
        <v>42541.837511574078</v>
      </c>
      <c r="T133" s="16">
        <f t="shared" si="11"/>
        <v>42557</v>
      </c>
    </row>
    <row r="134" spans="1:20" ht="60" hidden="1">
      <c r="A134">
        <v>132</v>
      </c>
      <c r="B134" s="3" t="s">
        <v>307</v>
      </c>
      <c r="C134" s="3" t="s">
        <v>308</v>
      </c>
      <c r="D134" s="6">
        <v>80000</v>
      </c>
      <c r="E134" s="11">
        <v>7655</v>
      </c>
      <c r="F134" t="s">
        <v>280</v>
      </c>
      <c r="G134" t="s">
        <v>22</v>
      </c>
      <c r="H134" t="s">
        <v>23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283</v>
      </c>
      <c r="O134" s="9">
        <f t="shared" si="8"/>
        <v>10</v>
      </c>
      <c r="P134" s="9">
        <f t="shared" si="9"/>
        <v>94.51</v>
      </c>
      <c r="Q134" t="s">
        <v>25</v>
      </c>
      <c r="R134" t="s">
        <v>284</v>
      </c>
      <c r="S134" s="15">
        <f t="shared" si="10"/>
        <v>41905.812581018516</v>
      </c>
      <c r="T134" s="16">
        <f t="shared" si="11"/>
        <v>41950.854247685187</v>
      </c>
    </row>
    <row r="135" spans="1:20" ht="45" hidden="1">
      <c r="A135">
        <v>133</v>
      </c>
      <c r="B135" s="3" t="s">
        <v>309</v>
      </c>
      <c r="C135" s="3" t="s">
        <v>310</v>
      </c>
      <c r="D135" s="6">
        <v>71764</v>
      </c>
      <c r="E135" s="11">
        <v>0</v>
      </c>
      <c r="F135" t="s">
        <v>280</v>
      </c>
      <c r="G135" t="s">
        <v>22</v>
      </c>
      <c r="H135" t="s">
        <v>23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283</v>
      </c>
      <c r="O135" s="9">
        <f t="shared" si="8"/>
        <v>0</v>
      </c>
      <c r="P135" s="9">
        <f t="shared" si="9"/>
        <v>0</v>
      </c>
      <c r="Q135" t="s">
        <v>25</v>
      </c>
      <c r="R135" t="s">
        <v>284</v>
      </c>
      <c r="S135" s="15">
        <f t="shared" si="10"/>
        <v>42491.80768518518</v>
      </c>
      <c r="T135" s="16">
        <f t="shared" si="11"/>
        <v>42521.729861111111</v>
      </c>
    </row>
    <row r="136" spans="1:20" ht="30" hidden="1">
      <c r="A136">
        <v>134</v>
      </c>
      <c r="B136" s="3" t="s">
        <v>311</v>
      </c>
      <c r="C136" s="3" t="s">
        <v>312</v>
      </c>
      <c r="D136" s="6">
        <v>5000</v>
      </c>
      <c r="E136" s="11">
        <v>0</v>
      </c>
      <c r="F136" t="s">
        <v>280</v>
      </c>
      <c r="G136" t="s">
        <v>22</v>
      </c>
      <c r="H136" t="s">
        <v>23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283</v>
      </c>
      <c r="O136" s="9">
        <f t="shared" si="8"/>
        <v>0</v>
      </c>
      <c r="P136" s="9">
        <f t="shared" si="9"/>
        <v>0</v>
      </c>
      <c r="Q136" t="s">
        <v>25</v>
      </c>
      <c r="R136" t="s">
        <v>284</v>
      </c>
      <c r="S136" s="15">
        <f t="shared" si="10"/>
        <v>42221.909930555557</v>
      </c>
      <c r="T136" s="16">
        <f t="shared" si="11"/>
        <v>42251.708333333328</v>
      </c>
    </row>
    <row r="137" spans="1:20" ht="45" hidden="1">
      <c r="A137">
        <v>135</v>
      </c>
      <c r="B137" s="3" t="s">
        <v>313</v>
      </c>
      <c r="C137" s="3" t="s">
        <v>314</v>
      </c>
      <c r="D137" s="6">
        <v>3000</v>
      </c>
      <c r="E137" s="11">
        <v>403</v>
      </c>
      <c r="F137" t="s">
        <v>280</v>
      </c>
      <c r="G137" t="s">
        <v>22</v>
      </c>
      <c r="H137" t="s">
        <v>23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283</v>
      </c>
      <c r="O137" s="9">
        <f t="shared" si="8"/>
        <v>13</v>
      </c>
      <c r="P137" s="9">
        <f t="shared" si="9"/>
        <v>80.599999999999994</v>
      </c>
      <c r="Q137" t="s">
        <v>25</v>
      </c>
      <c r="R137" t="s">
        <v>284</v>
      </c>
      <c r="S137" s="15">
        <f t="shared" si="10"/>
        <v>41788.381909722222</v>
      </c>
      <c r="T137" s="16">
        <f t="shared" si="11"/>
        <v>41821.791666666664</v>
      </c>
    </row>
    <row r="138" spans="1:20" ht="60" hidden="1">
      <c r="A138">
        <v>136</v>
      </c>
      <c r="B138" s="3" t="s">
        <v>315</v>
      </c>
      <c r="C138" s="3" t="s">
        <v>286</v>
      </c>
      <c r="D138" s="6">
        <v>3000</v>
      </c>
      <c r="E138" s="11">
        <v>0</v>
      </c>
      <c r="F138" t="s">
        <v>280</v>
      </c>
      <c r="G138" t="s">
        <v>22</v>
      </c>
      <c r="H138" t="s">
        <v>23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283</v>
      </c>
      <c r="O138" s="9">
        <f t="shared" si="8"/>
        <v>0</v>
      </c>
      <c r="P138" s="9">
        <f t="shared" si="9"/>
        <v>0</v>
      </c>
      <c r="Q138" t="s">
        <v>25</v>
      </c>
      <c r="R138" t="s">
        <v>284</v>
      </c>
      <c r="S138" s="15">
        <f t="shared" si="10"/>
        <v>42096.410115740742</v>
      </c>
      <c r="T138" s="16">
        <f t="shared" si="11"/>
        <v>42140.427777777775</v>
      </c>
    </row>
    <row r="139" spans="1:20" ht="60" hidden="1">
      <c r="A139">
        <v>137</v>
      </c>
      <c r="B139" s="3" t="s">
        <v>316</v>
      </c>
      <c r="C139" s="3" t="s">
        <v>317</v>
      </c>
      <c r="D139" s="6">
        <v>55000</v>
      </c>
      <c r="E139" s="11">
        <v>0</v>
      </c>
      <c r="F139" t="s">
        <v>280</v>
      </c>
      <c r="G139" t="s">
        <v>318</v>
      </c>
      <c r="H139" t="s">
        <v>319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283</v>
      </c>
      <c r="O139" s="9">
        <f t="shared" si="8"/>
        <v>0</v>
      </c>
      <c r="P139" s="9">
        <f t="shared" si="9"/>
        <v>0</v>
      </c>
      <c r="Q139" t="s">
        <v>25</v>
      </c>
      <c r="R139" t="s">
        <v>284</v>
      </c>
      <c r="S139" s="15">
        <f t="shared" si="10"/>
        <v>42239.573993055557</v>
      </c>
      <c r="T139" s="16">
        <f t="shared" si="11"/>
        <v>42289.573993055557</v>
      </c>
    </row>
    <row r="140" spans="1:20" ht="60" hidden="1">
      <c r="A140">
        <v>138</v>
      </c>
      <c r="B140" s="3" t="s">
        <v>320</v>
      </c>
      <c r="C140" s="3" t="s">
        <v>321</v>
      </c>
      <c r="D140" s="6">
        <v>150000</v>
      </c>
      <c r="E140" s="11">
        <v>4712</v>
      </c>
      <c r="F140" t="s">
        <v>280</v>
      </c>
      <c r="G140" t="s">
        <v>22</v>
      </c>
      <c r="H140" t="s">
        <v>23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283</v>
      </c>
      <c r="O140" s="9">
        <f t="shared" si="8"/>
        <v>3</v>
      </c>
      <c r="P140" s="9">
        <f t="shared" si="9"/>
        <v>81.239999999999995</v>
      </c>
      <c r="Q140" t="s">
        <v>25</v>
      </c>
      <c r="R140" t="s">
        <v>284</v>
      </c>
      <c r="S140" s="15">
        <f t="shared" si="10"/>
        <v>42186.257418981477</v>
      </c>
      <c r="T140" s="16">
        <f t="shared" si="11"/>
        <v>42217.207638888889</v>
      </c>
    </row>
    <row r="141" spans="1:20" ht="45" hidden="1">
      <c r="A141">
        <v>139</v>
      </c>
      <c r="B141" s="3" t="s">
        <v>322</v>
      </c>
      <c r="C141" s="3" t="s">
        <v>323</v>
      </c>
      <c r="D141" s="6">
        <v>500</v>
      </c>
      <c r="E141" s="11">
        <v>500</v>
      </c>
      <c r="F141" t="s">
        <v>280</v>
      </c>
      <c r="G141" t="s">
        <v>22</v>
      </c>
      <c r="H141" t="s">
        <v>23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283</v>
      </c>
      <c r="O141" s="9">
        <f t="shared" si="8"/>
        <v>100</v>
      </c>
      <c r="P141" s="9">
        <f t="shared" si="9"/>
        <v>500</v>
      </c>
      <c r="Q141" t="s">
        <v>25</v>
      </c>
      <c r="R141" t="s">
        <v>284</v>
      </c>
      <c r="S141" s="15">
        <f t="shared" si="10"/>
        <v>42187.920972222222</v>
      </c>
      <c r="T141" s="16">
        <f t="shared" si="11"/>
        <v>42197.920972222222</v>
      </c>
    </row>
    <row r="142" spans="1:20" ht="60" hidden="1">
      <c r="A142">
        <v>140</v>
      </c>
      <c r="B142" s="3" t="s">
        <v>324</v>
      </c>
      <c r="C142" s="3" t="s">
        <v>325</v>
      </c>
      <c r="D142" s="6">
        <v>200000</v>
      </c>
      <c r="E142" s="11">
        <v>0</v>
      </c>
      <c r="F142" t="s">
        <v>280</v>
      </c>
      <c r="G142" t="s">
        <v>22</v>
      </c>
      <c r="H142" t="s">
        <v>23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283</v>
      </c>
      <c r="O142" s="9">
        <f t="shared" si="8"/>
        <v>0</v>
      </c>
      <c r="P142" s="9">
        <f t="shared" si="9"/>
        <v>0</v>
      </c>
      <c r="Q142" t="s">
        <v>25</v>
      </c>
      <c r="R142" t="s">
        <v>284</v>
      </c>
      <c r="S142" s="15">
        <f t="shared" si="10"/>
        <v>42053.198287037041</v>
      </c>
      <c r="T142" s="16">
        <f t="shared" si="11"/>
        <v>42083.15662037037</v>
      </c>
    </row>
    <row r="143" spans="1:20" ht="45" hidden="1">
      <c r="A143">
        <v>141</v>
      </c>
      <c r="B143" s="3" t="s">
        <v>326</v>
      </c>
      <c r="C143" s="3" t="s">
        <v>327</v>
      </c>
      <c r="D143" s="6">
        <v>12000</v>
      </c>
      <c r="E143" s="11">
        <v>1293</v>
      </c>
      <c r="F143" t="s">
        <v>280</v>
      </c>
      <c r="G143" t="s">
        <v>22</v>
      </c>
      <c r="H143" t="s">
        <v>23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283</v>
      </c>
      <c r="O143" s="9">
        <f t="shared" si="8"/>
        <v>11</v>
      </c>
      <c r="P143" s="9">
        <f t="shared" si="9"/>
        <v>46.18</v>
      </c>
      <c r="Q143" t="s">
        <v>25</v>
      </c>
      <c r="R143" t="s">
        <v>284</v>
      </c>
      <c r="S143" s="15">
        <f t="shared" si="10"/>
        <v>42110.153043981481</v>
      </c>
      <c r="T143" s="16">
        <f t="shared" si="11"/>
        <v>42155.153043981481</v>
      </c>
    </row>
    <row r="144" spans="1:20" ht="60" hidden="1">
      <c r="A144">
        <v>142</v>
      </c>
      <c r="B144" s="3" t="s">
        <v>328</v>
      </c>
      <c r="C144" s="3" t="s">
        <v>329</v>
      </c>
      <c r="D144" s="6">
        <v>3000</v>
      </c>
      <c r="E144" s="11">
        <v>10</v>
      </c>
      <c r="F144" t="s">
        <v>280</v>
      </c>
      <c r="G144" t="s">
        <v>22</v>
      </c>
      <c r="H144" t="s">
        <v>23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283</v>
      </c>
      <c r="O144" s="9">
        <f t="shared" si="8"/>
        <v>0</v>
      </c>
      <c r="P144" s="9">
        <f t="shared" si="9"/>
        <v>10</v>
      </c>
      <c r="Q144" t="s">
        <v>25</v>
      </c>
      <c r="R144" t="s">
        <v>284</v>
      </c>
      <c r="S144" s="15">
        <f t="shared" si="10"/>
        <v>41938.893263888887</v>
      </c>
      <c r="T144" s="16">
        <f t="shared" si="11"/>
        <v>41959.934930555552</v>
      </c>
    </row>
    <row r="145" spans="1:20" ht="60" hidden="1">
      <c r="A145">
        <v>143</v>
      </c>
      <c r="B145" s="3" t="s">
        <v>330</v>
      </c>
      <c r="C145" s="3" t="s">
        <v>331</v>
      </c>
      <c r="D145" s="6">
        <v>5500</v>
      </c>
      <c r="E145" s="11">
        <v>0</v>
      </c>
      <c r="F145" t="s">
        <v>280</v>
      </c>
      <c r="G145" t="s">
        <v>57</v>
      </c>
      <c r="H145" t="s">
        <v>58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283</v>
      </c>
      <c r="O145" s="9">
        <f t="shared" si="8"/>
        <v>0</v>
      </c>
      <c r="P145" s="9">
        <f t="shared" si="9"/>
        <v>0</v>
      </c>
      <c r="Q145" t="s">
        <v>25</v>
      </c>
      <c r="R145" t="s">
        <v>284</v>
      </c>
      <c r="S145" s="15">
        <f t="shared" si="10"/>
        <v>42559.064143518524</v>
      </c>
      <c r="T145" s="16">
        <f t="shared" si="11"/>
        <v>42616.246527777781</v>
      </c>
    </row>
    <row r="146" spans="1:20" ht="45" hidden="1">
      <c r="A146">
        <v>144</v>
      </c>
      <c r="B146" s="3" t="s">
        <v>332</v>
      </c>
      <c r="C146" s="3" t="s">
        <v>333</v>
      </c>
      <c r="D146" s="6">
        <v>7500</v>
      </c>
      <c r="E146" s="11">
        <v>2070</v>
      </c>
      <c r="F146" t="s">
        <v>280</v>
      </c>
      <c r="G146" t="s">
        <v>167</v>
      </c>
      <c r="H146" t="s">
        <v>168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283</v>
      </c>
      <c r="O146" s="9">
        <f t="shared" si="8"/>
        <v>28</v>
      </c>
      <c r="P146" s="9">
        <f t="shared" si="9"/>
        <v>55.95</v>
      </c>
      <c r="Q146" t="s">
        <v>25</v>
      </c>
      <c r="R146" t="s">
        <v>284</v>
      </c>
      <c r="S146" s="15">
        <f t="shared" si="10"/>
        <v>42047.762407407412</v>
      </c>
      <c r="T146" s="16">
        <f t="shared" si="11"/>
        <v>42107.72074074074</v>
      </c>
    </row>
    <row r="147" spans="1:20" ht="60" hidden="1">
      <c r="A147">
        <v>145</v>
      </c>
      <c r="B147" s="3" t="s">
        <v>334</v>
      </c>
      <c r="C147" s="3" t="s">
        <v>335</v>
      </c>
      <c r="D147" s="6">
        <v>4500</v>
      </c>
      <c r="E147" s="11">
        <v>338</v>
      </c>
      <c r="F147" t="s">
        <v>280</v>
      </c>
      <c r="G147" t="s">
        <v>22</v>
      </c>
      <c r="H147" t="s">
        <v>23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283</v>
      </c>
      <c r="O147" s="9">
        <f t="shared" si="8"/>
        <v>8</v>
      </c>
      <c r="P147" s="9">
        <f t="shared" si="9"/>
        <v>37.56</v>
      </c>
      <c r="Q147" t="s">
        <v>25</v>
      </c>
      <c r="R147" t="s">
        <v>284</v>
      </c>
      <c r="S147" s="15">
        <f t="shared" si="10"/>
        <v>42200.542268518519</v>
      </c>
      <c r="T147" s="16">
        <f t="shared" si="11"/>
        <v>42227.542268518519</v>
      </c>
    </row>
    <row r="148" spans="1:20" ht="60" hidden="1">
      <c r="A148">
        <v>146</v>
      </c>
      <c r="B148" s="3" t="s">
        <v>336</v>
      </c>
      <c r="C148" s="3" t="s">
        <v>337</v>
      </c>
      <c r="D148" s="6">
        <v>20000</v>
      </c>
      <c r="E148" s="11">
        <v>115</v>
      </c>
      <c r="F148" t="s">
        <v>280</v>
      </c>
      <c r="G148" t="s">
        <v>22</v>
      </c>
      <c r="H148" t="s">
        <v>23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283</v>
      </c>
      <c r="O148" s="9">
        <f t="shared" si="8"/>
        <v>1</v>
      </c>
      <c r="P148" s="9">
        <f t="shared" si="9"/>
        <v>38.33</v>
      </c>
      <c r="Q148" t="s">
        <v>25</v>
      </c>
      <c r="R148" t="s">
        <v>284</v>
      </c>
      <c r="S148" s="15">
        <f t="shared" si="10"/>
        <v>42693.016180555554</v>
      </c>
      <c r="T148" s="16">
        <f t="shared" si="11"/>
        <v>42753.016180555554</v>
      </c>
    </row>
    <row r="149" spans="1:20" ht="30" hidden="1">
      <c r="A149">
        <v>147</v>
      </c>
      <c r="B149" s="3" t="s">
        <v>338</v>
      </c>
      <c r="C149" s="3" t="s">
        <v>339</v>
      </c>
      <c r="D149" s="6">
        <v>7000</v>
      </c>
      <c r="E149" s="11">
        <v>0</v>
      </c>
      <c r="F149" t="s">
        <v>280</v>
      </c>
      <c r="G149" t="s">
        <v>31</v>
      </c>
      <c r="H149" t="s">
        <v>32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283</v>
      </c>
      <c r="O149" s="9">
        <f t="shared" si="8"/>
        <v>0</v>
      </c>
      <c r="P149" s="9">
        <f t="shared" si="9"/>
        <v>0</v>
      </c>
      <c r="Q149" t="s">
        <v>25</v>
      </c>
      <c r="R149" t="s">
        <v>284</v>
      </c>
      <c r="S149" s="15">
        <f t="shared" si="10"/>
        <v>41969.767824074079</v>
      </c>
      <c r="T149" s="16">
        <f t="shared" si="11"/>
        <v>42012.762499999997</v>
      </c>
    </row>
    <row r="150" spans="1:20" ht="60" hidden="1">
      <c r="A150">
        <v>148</v>
      </c>
      <c r="B150" s="3" t="s">
        <v>340</v>
      </c>
      <c r="C150" s="3" t="s">
        <v>341</v>
      </c>
      <c r="D150" s="6">
        <v>50000</v>
      </c>
      <c r="E150" s="11">
        <v>40</v>
      </c>
      <c r="F150" t="s">
        <v>280</v>
      </c>
      <c r="G150" t="s">
        <v>22</v>
      </c>
      <c r="H150" t="s">
        <v>23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283</v>
      </c>
      <c r="O150" s="9">
        <f t="shared" si="8"/>
        <v>0</v>
      </c>
      <c r="P150" s="9">
        <f t="shared" si="9"/>
        <v>20</v>
      </c>
      <c r="Q150" t="s">
        <v>25</v>
      </c>
      <c r="R150" t="s">
        <v>284</v>
      </c>
      <c r="S150" s="15">
        <f t="shared" si="10"/>
        <v>42397.281666666662</v>
      </c>
      <c r="T150" s="16">
        <f t="shared" si="11"/>
        <v>42427.281666666662</v>
      </c>
    </row>
    <row r="151" spans="1:20" ht="60" hidden="1">
      <c r="A151">
        <v>149</v>
      </c>
      <c r="B151" s="3" t="s">
        <v>342</v>
      </c>
      <c r="C151" s="3" t="s">
        <v>343</v>
      </c>
      <c r="D151" s="6">
        <v>10000</v>
      </c>
      <c r="E151" s="11">
        <v>92</v>
      </c>
      <c r="F151" t="s">
        <v>280</v>
      </c>
      <c r="G151" t="s">
        <v>22</v>
      </c>
      <c r="H151" t="s">
        <v>23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283</v>
      </c>
      <c r="O151" s="9">
        <f t="shared" si="8"/>
        <v>1</v>
      </c>
      <c r="P151" s="9">
        <f t="shared" si="9"/>
        <v>15.33</v>
      </c>
      <c r="Q151" t="s">
        <v>25</v>
      </c>
      <c r="R151" t="s">
        <v>284</v>
      </c>
      <c r="S151" s="15">
        <f t="shared" si="10"/>
        <v>41968.172106481477</v>
      </c>
      <c r="T151" s="16">
        <f t="shared" si="11"/>
        <v>41998.333333333328</v>
      </c>
    </row>
    <row r="152" spans="1:20" ht="45" hidden="1">
      <c r="A152">
        <v>150</v>
      </c>
      <c r="B152" s="3" t="s">
        <v>344</v>
      </c>
      <c r="C152" s="3" t="s">
        <v>345</v>
      </c>
      <c r="D152" s="6">
        <v>130000</v>
      </c>
      <c r="E152" s="11">
        <v>30112</v>
      </c>
      <c r="F152" t="s">
        <v>280</v>
      </c>
      <c r="G152" t="s">
        <v>22</v>
      </c>
      <c r="H152" t="s">
        <v>23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283</v>
      </c>
      <c r="O152" s="9">
        <f t="shared" si="8"/>
        <v>23</v>
      </c>
      <c r="P152" s="9">
        <f t="shared" si="9"/>
        <v>449.43</v>
      </c>
      <c r="Q152" t="s">
        <v>25</v>
      </c>
      <c r="R152" t="s">
        <v>284</v>
      </c>
      <c r="S152" s="15">
        <f t="shared" si="10"/>
        <v>42090.161828703705</v>
      </c>
      <c r="T152" s="16">
        <f t="shared" si="11"/>
        <v>42150.161828703705</v>
      </c>
    </row>
    <row r="153" spans="1:20" ht="60" hidden="1">
      <c r="A153">
        <v>151</v>
      </c>
      <c r="B153" s="3" t="s">
        <v>346</v>
      </c>
      <c r="C153" s="3" t="s">
        <v>347</v>
      </c>
      <c r="D153" s="6">
        <v>250000</v>
      </c>
      <c r="E153" s="11">
        <v>140</v>
      </c>
      <c r="F153" t="s">
        <v>280</v>
      </c>
      <c r="G153" t="s">
        <v>57</v>
      </c>
      <c r="H153" t="s">
        <v>58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283</v>
      </c>
      <c r="O153" s="9">
        <f t="shared" si="8"/>
        <v>0</v>
      </c>
      <c r="P153" s="9">
        <f t="shared" si="9"/>
        <v>28</v>
      </c>
      <c r="Q153" t="s">
        <v>25</v>
      </c>
      <c r="R153" t="s">
        <v>284</v>
      </c>
      <c r="S153" s="15">
        <f t="shared" si="10"/>
        <v>42113.550821759258</v>
      </c>
      <c r="T153" s="16">
        <f t="shared" si="11"/>
        <v>42173.550821759258</v>
      </c>
    </row>
    <row r="154" spans="1:20" ht="30" hidden="1">
      <c r="A154">
        <v>152</v>
      </c>
      <c r="B154" s="3" t="s">
        <v>348</v>
      </c>
      <c r="C154" s="3" t="s">
        <v>349</v>
      </c>
      <c r="D154" s="6">
        <v>380000</v>
      </c>
      <c r="E154" s="11">
        <v>30</v>
      </c>
      <c r="F154" t="s">
        <v>280</v>
      </c>
      <c r="G154" t="s">
        <v>22</v>
      </c>
      <c r="H154" t="s">
        <v>23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283</v>
      </c>
      <c r="O154" s="9">
        <f t="shared" si="8"/>
        <v>0</v>
      </c>
      <c r="P154" s="9">
        <f t="shared" si="9"/>
        <v>15</v>
      </c>
      <c r="Q154" t="s">
        <v>25</v>
      </c>
      <c r="R154" t="s">
        <v>284</v>
      </c>
      <c r="S154" s="15">
        <f t="shared" si="10"/>
        <v>41875.077546296299</v>
      </c>
      <c r="T154" s="16">
        <f t="shared" si="11"/>
        <v>41905.077546296299</v>
      </c>
    </row>
    <row r="155" spans="1:20" ht="45" hidden="1">
      <c r="A155">
        <v>153</v>
      </c>
      <c r="B155" s="3" t="s">
        <v>350</v>
      </c>
      <c r="C155" s="3" t="s">
        <v>351</v>
      </c>
      <c r="D155" s="6">
        <v>50000</v>
      </c>
      <c r="E155" s="11">
        <v>359</v>
      </c>
      <c r="F155" t="s">
        <v>280</v>
      </c>
      <c r="G155" t="s">
        <v>22</v>
      </c>
      <c r="H155" t="s">
        <v>23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283</v>
      </c>
      <c r="O155" s="9">
        <f t="shared" si="8"/>
        <v>1</v>
      </c>
      <c r="P155" s="9">
        <f t="shared" si="9"/>
        <v>35.9</v>
      </c>
      <c r="Q155" t="s">
        <v>25</v>
      </c>
      <c r="R155" t="s">
        <v>284</v>
      </c>
      <c r="S155" s="15">
        <f t="shared" si="10"/>
        <v>41933.586157407408</v>
      </c>
      <c r="T155" s="16">
        <f t="shared" si="11"/>
        <v>41975.627824074079</v>
      </c>
    </row>
    <row r="156" spans="1:20" ht="45" hidden="1">
      <c r="A156">
        <v>154</v>
      </c>
      <c r="B156" s="3" t="s">
        <v>352</v>
      </c>
      <c r="C156" s="3" t="s">
        <v>353</v>
      </c>
      <c r="D156" s="6">
        <v>1500</v>
      </c>
      <c r="E156" s="11">
        <v>40</v>
      </c>
      <c r="F156" t="s">
        <v>280</v>
      </c>
      <c r="G156" t="s">
        <v>22</v>
      </c>
      <c r="H156" t="s">
        <v>23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283</v>
      </c>
      <c r="O156" s="9">
        <f t="shared" si="8"/>
        <v>3</v>
      </c>
      <c r="P156" s="9">
        <f t="shared" si="9"/>
        <v>13.33</v>
      </c>
      <c r="Q156" t="s">
        <v>25</v>
      </c>
      <c r="R156" t="s">
        <v>284</v>
      </c>
      <c r="S156" s="15">
        <f t="shared" si="10"/>
        <v>42115.547395833331</v>
      </c>
      <c r="T156" s="16">
        <f t="shared" si="11"/>
        <v>42158.547395833331</v>
      </c>
    </row>
    <row r="157" spans="1:20" ht="60" hidden="1">
      <c r="A157">
        <v>155</v>
      </c>
      <c r="B157" s="3" t="s">
        <v>354</v>
      </c>
      <c r="C157" s="3" t="s">
        <v>355</v>
      </c>
      <c r="D157" s="6">
        <v>1350000</v>
      </c>
      <c r="E157" s="11">
        <v>81</v>
      </c>
      <c r="F157" t="s">
        <v>280</v>
      </c>
      <c r="G157" t="s">
        <v>22</v>
      </c>
      <c r="H157" t="s">
        <v>23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283</v>
      </c>
      <c r="O157" s="9">
        <f t="shared" si="8"/>
        <v>0</v>
      </c>
      <c r="P157" s="9">
        <f t="shared" si="9"/>
        <v>20.25</v>
      </c>
      <c r="Q157" t="s">
        <v>25</v>
      </c>
      <c r="R157" t="s">
        <v>284</v>
      </c>
      <c r="S157" s="15">
        <f t="shared" si="10"/>
        <v>42168.559432870374</v>
      </c>
      <c r="T157" s="16">
        <f t="shared" si="11"/>
        <v>42208.559432870374</v>
      </c>
    </row>
    <row r="158" spans="1:20" ht="60" hidden="1">
      <c r="A158">
        <v>156</v>
      </c>
      <c r="B158" s="3" t="s">
        <v>356</v>
      </c>
      <c r="C158" s="3" t="s">
        <v>357</v>
      </c>
      <c r="D158" s="6">
        <v>35000</v>
      </c>
      <c r="E158" s="11">
        <v>1785</v>
      </c>
      <c r="F158" t="s">
        <v>280</v>
      </c>
      <c r="G158" t="s">
        <v>167</v>
      </c>
      <c r="H158" t="s">
        <v>168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283</v>
      </c>
      <c r="O158" s="9">
        <f t="shared" si="8"/>
        <v>5</v>
      </c>
      <c r="P158" s="9">
        <f t="shared" si="9"/>
        <v>119</v>
      </c>
      <c r="Q158" t="s">
        <v>25</v>
      </c>
      <c r="R158" t="s">
        <v>284</v>
      </c>
      <c r="S158" s="15">
        <f t="shared" si="10"/>
        <v>41794.124953703707</v>
      </c>
      <c r="T158" s="16">
        <f t="shared" si="11"/>
        <v>41854.124953703707</v>
      </c>
    </row>
    <row r="159" spans="1:20" ht="45" hidden="1">
      <c r="A159">
        <v>157</v>
      </c>
      <c r="B159" s="3" t="s">
        <v>358</v>
      </c>
      <c r="C159" s="3" t="s">
        <v>359</v>
      </c>
      <c r="D159" s="6">
        <v>2995</v>
      </c>
      <c r="E159" s="11">
        <v>8</v>
      </c>
      <c r="F159" t="s">
        <v>280</v>
      </c>
      <c r="G159" t="s">
        <v>22</v>
      </c>
      <c r="H159" t="s">
        <v>23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283</v>
      </c>
      <c r="O159" s="9">
        <f t="shared" si="8"/>
        <v>0</v>
      </c>
      <c r="P159" s="9">
        <f t="shared" si="9"/>
        <v>4</v>
      </c>
      <c r="Q159" t="s">
        <v>25</v>
      </c>
      <c r="R159" t="s">
        <v>284</v>
      </c>
      <c r="S159" s="15">
        <f t="shared" si="10"/>
        <v>42396.911712962959</v>
      </c>
      <c r="T159" s="16">
        <f t="shared" si="11"/>
        <v>42426.911712962959</v>
      </c>
    </row>
    <row r="160" spans="1:20" ht="60" hidden="1">
      <c r="A160">
        <v>158</v>
      </c>
      <c r="B160" s="3" t="s">
        <v>360</v>
      </c>
      <c r="C160" s="3" t="s">
        <v>361</v>
      </c>
      <c r="D160" s="6">
        <v>5000</v>
      </c>
      <c r="E160" s="11">
        <v>0</v>
      </c>
      <c r="F160" t="s">
        <v>280</v>
      </c>
      <c r="G160" t="s">
        <v>22</v>
      </c>
      <c r="H160" t="s">
        <v>23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283</v>
      </c>
      <c r="O160" s="9">
        <f t="shared" si="8"/>
        <v>0</v>
      </c>
      <c r="P160" s="9">
        <f t="shared" si="9"/>
        <v>0</v>
      </c>
      <c r="Q160" t="s">
        <v>25</v>
      </c>
      <c r="R160" t="s">
        <v>284</v>
      </c>
      <c r="S160" s="15">
        <f t="shared" si="10"/>
        <v>41904.07671296296</v>
      </c>
      <c r="T160" s="16">
        <f t="shared" si="11"/>
        <v>41934.07671296296</v>
      </c>
    </row>
    <row r="161" spans="1:20" ht="60" hidden="1">
      <c r="A161">
        <v>159</v>
      </c>
      <c r="B161" s="3" t="s">
        <v>362</v>
      </c>
      <c r="C161" s="3" t="s">
        <v>363</v>
      </c>
      <c r="D161" s="6">
        <v>500000</v>
      </c>
      <c r="E161" s="11">
        <v>10</v>
      </c>
      <c r="F161" t="s">
        <v>280</v>
      </c>
      <c r="G161" t="s">
        <v>22</v>
      </c>
      <c r="H161" t="s">
        <v>23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283</v>
      </c>
      <c r="O161" s="9">
        <f t="shared" si="8"/>
        <v>0</v>
      </c>
      <c r="P161" s="9">
        <f t="shared" si="9"/>
        <v>10</v>
      </c>
      <c r="Q161" t="s">
        <v>25</v>
      </c>
      <c r="R161" t="s">
        <v>284</v>
      </c>
      <c r="S161" s="15">
        <f t="shared" si="10"/>
        <v>42514.434548611112</v>
      </c>
      <c r="T161" s="16">
        <f t="shared" si="11"/>
        <v>42554.434548611112</v>
      </c>
    </row>
    <row r="162" spans="1:20" ht="60" hidden="1">
      <c r="A162">
        <v>160</v>
      </c>
      <c r="B162" s="3" t="s">
        <v>364</v>
      </c>
      <c r="C162" s="3" t="s">
        <v>365</v>
      </c>
      <c r="D162" s="6">
        <v>5000</v>
      </c>
      <c r="E162" s="11">
        <v>0</v>
      </c>
      <c r="F162" t="s">
        <v>366</v>
      </c>
      <c r="G162" t="s">
        <v>22</v>
      </c>
      <c r="H162" t="s">
        <v>23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367</v>
      </c>
      <c r="O162" s="9">
        <f t="shared" si="8"/>
        <v>0</v>
      </c>
      <c r="P162" s="9">
        <f t="shared" si="9"/>
        <v>0</v>
      </c>
      <c r="Q162" t="s">
        <v>25</v>
      </c>
      <c r="R162" t="s">
        <v>368</v>
      </c>
      <c r="S162" s="15">
        <f t="shared" si="10"/>
        <v>42171.913090277783</v>
      </c>
      <c r="T162" s="16">
        <f t="shared" si="11"/>
        <v>42231.913090277783</v>
      </c>
    </row>
    <row r="163" spans="1:20" ht="60" hidden="1">
      <c r="A163">
        <v>161</v>
      </c>
      <c r="B163" s="3" t="s">
        <v>369</v>
      </c>
      <c r="C163" s="3" t="s">
        <v>370</v>
      </c>
      <c r="D163" s="6">
        <v>50000</v>
      </c>
      <c r="E163" s="11">
        <v>5</v>
      </c>
      <c r="F163" t="s">
        <v>366</v>
      </c>
      <c r="G163" t="s">
        <v>22</v>
      </c>
      <c r="H163" t="s">
        <v>23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367</v>
      </c>
      <c r="O163" s="9">
        <f t="shared" si="8"/>
        <v>0</v>
      </c>
      <c r="P163" s="9">
        <f t="shared" si="9"/>
        <v>5</v>
      </c>
      <c r="Q163" t="s">
        <v>25</v>
      </c>
      <c r="R163" t="s">
        <v>368</v>
      </c>
      <c r="S163" s="15">
        <f t="shared" si="10"/>
        <v>41792.687442129631</v>
      </c>
      <c r="T163" s="16">
        <f t="shared" si="11"/>
        <v>41822.687442129631</v>
      </c>
    </row>
    <row r="164" spans="1:20" ht="45" hidden="1">
      <c r="A164">
        <v>162</v>
      </c>
      <c r="B164" s="3" t="s">
        <v>371</v>
      </c>
      <c r="C164" s="3" t="s">
        <v>372</v>
      </c>
      <c r="D164" s="6">
        <v>2800</v>
      </c>
      <c r="E164" s="11">
        <v>435</v>
      </c>
      <c r="F164" t="s">
        <v>366</v>
      </c>
      <c r="G164" t="s">
        <v>22</v>
      </c>
      <c r="H164" t="s">
        <v>23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367</v>
      </c>
      <c r="O164" s="9">
        <f t="shared" si="8"/>
        <v>16</v>
      </c>
      <c r="P164" s="9">
        <f t="shared" si="9"/>
        <v>43.5</v>
      </c>
      <c r="Q164" t="s">
        <v>25</v>
      </c>
      <c r="R164" t="s">
        <v>368</v>
      </c>
      <c r="S164" s="15">
        <f t="shared" si="10"/>
        <v>41835.126805555556</v>
      </c>
      <c r="T164" s="16">
        <f t="shared" si="11"/>
        <v>41867.987500000003</v>
      </c>
    </row>
    <row r="165" spans="1:20" ht="60" hidden="1">
      <c r="A165">
        <v>163</v>
      </c>
      <c r="B165" s="3" t="s">
        <v>373</v>
      </c>
      <c r="C165" s="3" t="s">
        <v>374</v>
      </c>
      <c r="D165" s="6">
        <v>2000000</v>
      </c>
      <c r="E165" s="11">
        <v>0</v>
      </c>
      <c r="F165" t="s">
        <v>366</v>
      </c>
      <c r="G165" t="s">
        <v>22</v>
      </c>
      <c r="H165" t="s">
        <v>23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367</v>
      </c>
      <c r="O165" s="9">
        <f t="shared" si="8"/>
        <v>0</v>
      </c>
      <c r="P165" s="9">
        <f t="shared" si="9"/>
        <v>0</v>
      </c>
      <c r="Q165" t="s">
        <v>25</v>
      </c>
      <c r="R165" t="s">
        <v>368</v>
      </c>
      <c r="S165" s="15">
        <f t="shared" si="10"/>
        <v>42243.961273148147</v>
      </c>
      <c r="T165" s="16">
        <f t="shared" si="11"/>
        <v>42278</v>
      </c>
    </row>
    <row r="166" spans="1:20" ht="60" hidden="1">
      <c r="A166">
        <v>164</v>
      </c>
      <c r="B166" s="3" t="s">
        <v>375</v>
      </c>
      <c r="C166" s="3" t="s">
        <v>376</v>
      </c>
      <c r="D166" s="6">
        <v>120000</v>
      </c>
      <c r="E166" s="11">
        <v>640</v>
      </c>
      <c r="F166" t="s">
        <v>366</v>
      </c>
      <c r="G166" t="s">
        <v>22</v>
      </c>
      <c r="H166" t="s">
        <v>23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367</v>
      </c>
      <c r="O166" s="9">
        <f t="shared" si="8"/>
        <v>1</v>
      </c>
      <c r="P166" s="9">
        <f t="shared" si="9"/>
        <v>91.43</v>
      </c>
      <c r="Q166" t="s">
        <v>25</v>
      </c>
      <c r="R166" t="s">
        <v>368</v>
      </c>
      <c r="S166" s="15">
        <f t="shared" si="10"/>
        <v>41841.762743055559</v>
      </c>
      <c r="T166" s="16">
        <f t="shared" si="11"/>
        <v>41901.762743055559</v>
      </c>
    </row>
    <row r="167" spans="1:20" ht="30" hidden="1">
      <c r="A167">
        <v>165</v>
      </c>
      <c r="B167" s="3" t="s">
        <v>377</v>
      </c>
      <c r="C167" s="3" t="s">
        <v>378</v>
      </c>
      <c r="D167" s="6">
        <v>17000</v>
      </c>
      <c r="E167" s="11">
        <v>0</v>
      </c>
      <c r="F167" t="s">
        <v>366</v>
      </c>
      <c r="G167" t="s">
        <v>31</v>
      </c>
      <c r="H167" t="s">
        <v>32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367</v>
      </c>
      <c r="O167" s="9">
        <f t="shared" si="8"/>
        <v>0</v>
      </c>
      <c r="P167" s="9">
        <f t="shared" si="9"/>
        <v>0</v>
      </c>
      <c r="Q167" t="s">
        <v>25</v>
      </c>
      <c r="R167" t="s">
        <v>368</v>
      </c>
      <c r="S167" s="15">
        <f t="shared" si="10"/>
        <v>42351.658842592587</v>
      </c>
      <c r="T167" s="16">
        <f t="shared" si="11"/>
        <v>42381.658842592587</v>
      </c>
    </row>
    <row r="168" spans="1:20" ht="45" hidden="1">
      <c r="A168">
        <v>166</v>
      </c>
      <c r="B168" s="3" t="s">
        <v>379</v>
      </c>
      <c r="C168" s="3" t="s">
        <v>380</v>
      </c>
      <c r="D168" s="6">
        <v>5000</v>
      </c>
      <c r="E168" s="11">
        <v>3000</v>
      </c>
      <c r="F168" t="s">
        <v>366</v>
      </c>
      <c r="G168" t="s">
        <v>22</v>
      </c>
      <c r="H168" t="s">
        <v>23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367</v>
      </c>
      <c r="O168" s="9">
        <f t="shared" si="8"/>
        <v>60</v>
      </c>
      <c r="P168" s="9">
        <f t="shared" si="9"/>
        <v>3000</v>
      </c>
      <c r="Q168" t="s">
        <v>25</v>
      </c>
      <c r="R168" t="s">
        <v>368</v>
      </c>
      <c r="S168" s="15">
        <f t="shared" si="10"/>
        <v>42721.075949074075</v>
      </c>
      <c r="T168" s="16">
        <f t="shared" si="11"/>
        <v>42751.075949074075</v>
      </c>
    </row>
    <row r="169" spans="1:20" ht="45" hidden="1">
      <c r="A169">
        <v>167</v>
      </c>
      <c r="B169" s="3" t="s">
        <v>381</v>
      </c>
      <c r="C169" s="3" t="s">
        <v>382</v>
      </c>
      <c r="D169" s="6">
        <v>110000</v>
      </c>
      <c r="E169" s="11">
        <v>11</v>
      </c>
      <c r="F169" t="s">
        <v>366</v>
      </c>
      <c r="G169" t="s">
        <v>22</v>
      </c>
      <c r="H169" t="s">
        <v>23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367</v>
      </c>
      <c r="O169" s="9">
        <f t="shared" si="8"/>
        <v>0</v>
      </c>
      <c r="P169" s="9">
        <f t="shared" si="9"/>
        <v>5.5</v>
      </c>
      <c r="Q169" t="s">
        <v>25</v>
      </c>
      <c r="R169" t="s">
        <v>368</v>
      </c>
      <c r="S169" s="15">
        <f t="shared" si="10"/>
        <v>42160.927488425921</v>
      </c>
      <c r="T169" s="16">
        <f t="shared" si="11"/>
        <v>42220.927488425921</v>
      </c>
    </row>
    <row r="170" spans="1:20" ht="60" hidden="1">
      <c r="A170">
        <v>168</v>
      </c>
      <c r="B170" s="3" t="s">
        <v>383</v>
      </c>
      <c r="C170" s="3" t="s">
        <v>384</v>
      </c>
      <c r="D170" s="6">
        <v>8000</v>
      </c>
      <c r="E170" s="11">
        <v>325</v>
      </c>
      <c r="F170" t="s">
        <v>366</v>
      </c>
      <c r="G170" t="s">
        <v>22</v>
      </c>
      <c r="H170" t="s">
        <v>23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367</v>
      </c>
      <c r="O170" s="9">
        <f t="shared" si="8"/>
        <v>4</v>
      </c>
      <c r="P170" s="9">
        <f t="shared" si="9"/>
        <v>108.33</v>
      </c>
      <c r="Q170" t="s">
        <v>25</v>
      </c>
      <c r="R170" t="s">
        <v>368</v>
      </c>
      <c r="S170" s="15">
        <f t="shared" si="10"/>
        <v>42052.83530092593</v>
      </c>
      <c r="T170" s="16">
        <f t="shared" si="11"/>
        <v>42082.793634259258</v>
      </c>
    </row>
    <row r="171" spans="1:20" ht="60" hidden="1">
      <c r="A171">
        <v>169</v>
      </c>
      <c r="B171" s="3" t="s">
        <v>385</v>
      </c>
      <c r="C171" s="3" t="s">
        <v>386</v>
      </c>
      <c r="D171" s="6">
        <v>2500</v>
      </c>
      <c r="E171" s="11">
        <v>560</v>
      </c>
      <c r="F171" t="s">
        <v>366</v>
      </c>
      <c r="G171" t="s">
        <v>31</v>
      </c>
      <c r="H171" t="s">
        <v>32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367</v>
      </c>
      <c r="O171" s="9">
        <f t="shared" si="8"/>
        <v>22</v>
      </c>
      <c r="P171" s="9">
        <f t="shared" si="9"/>
        <v>56</v>
      </c>
      <c r="Q171" t="s">
        <v>25</v>
      </c>
      <c r="R171" t="s">
        <v>368</v>
      </c>
      <c r="S171" s="15">
        <f t="shared" si="10"/>
        <v>41900.505312499998</v>
      </c>
      <c r="T171" s="16">
        <f t="shared" si="11"/>
        <v>41930.505312499998</v>
      </c>
    </row>
    <row r="172" spans="1:20" ht="60" hidden="1">
      <c r="A172">
        <v>170</v>
      </c>
      <c r="B172" s="3" t="s">
        <v>387</v>
      </c>
      <c r="C172" s="3" t="s">
        <v>388</v>
      </c>
      <c r="D172" s="6">
        <v>10000</v>
      </c>
      <c r="E172" s="11">
        <v>325</v>
      </c>
      <c r="F172" t="s">
        <v>366</v>
      </c>
      <c r="G172" t="s">
        <v>22</v>
      </c>
      <c r="H172" t="s">
        <v>23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367</v>
      </c>
      <c r="O172" s="9">
        <f t="shared" si="8"/>
        <v>3</v>
      </c>
      <c r="P172" s="9">
        <f t="shared" si="9"/>
        <v>32.5</v>
      </c>
      <c r="Q172" t="s">
        <v>25</v>
      </c>
      <c r="R172" t="s">
        <v>368</v>
      </c>
      <c r="S172" s="15">
        <f t="shared" si="10"/>
        <v>42216.977812500001</v>
      </c>
      <c r="T172" s="16">
        <f t="shared" si="11"/>
        <v>42246.227777777778</v>
      </c>
    </row>
    <row r="173" spans="1:20" ht="45" hidden="1">
      <c r="A173">
        <v>171</v>
      </c>
      <c r="B173" s="3" t="s">
        <v>389</v>
      </c>
      <c r="C173" s="3" t="s">
        <v>390</v>
      </c>
      <c r="D173" s="6">
        <v>50000</v>
      </c>
      <c r="E173" s="11">
        <v>1</v>
      </c>
      <c r="F173" t="s">
        <v>366</v>
      </c>
      <c r="G173" t="s">
        <v>22</v>
      </c>
      <c r="H173" t="s">
        <v>23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367</v>
      </c>
      <c r="O173" s="9">
        <f t="shared" si="8"/>
        <v>0</v>
      </c>
      <c r="P173" s="9">
        <f t="shared" si="9"/>
        <v>1</v>
      </c>
      <c r="Q173" t="s">
        <v>25</v>
      </c>
      <c r="R173" t="s">
        <v>368</v>
      </c>
      <c r="S173" s="15">
        <f t="shared" si="10"/>
        <v>42534.180717592593</v>
      </c>
      <c r="T173" s="16">
        <f t="shared" si="11"/>
        <v>42594.180717592593</v>
      </c>
    </row>
    <row r="174" spans="1:20" ht="45" hidden="1">
      <c r="A174">
        <v>172</v>
      </c>
      <c r="B174" s="3" t="s">
        <v>391</v>
      </c>
      <c r="C174" s="3" t="s">
        <v>392</v>
      </c>
      <c r="D174" s="6">
        <v>95000</v>
      </c>
      <c r="E174" s="11">
        <v>0</v>
      </c>
      <c r="F174" t="s">
        <v>366</v>
      </c>
      <c r="G174" t="s">
        <v>22</v>
      </c>
      <c r="H174" t="s">
        <v>23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367</v>
      </c>
      <c r="O174" s="9">
        <f t="shared" si="8"/>
        <v>0</v>
      </c>
      <c r="P174" s="9">
        <f t="shared" si="9"/>
        <v>0</v>
      </c>
      <c r="Q174" t="s">
        <v>25</v>
      </c>
      <c r="R174" t="s">
        <v>368</v>
      </c>
      <c r="S174" s="15">
        <f t="shared" si="10"/>
        <v>42047.394942129627</v>
      </c>
      <c r="T174" s="16">
        <f t="shared" si="11"/>
        <v>42082.353275462956</v>
      </c>
    </row>
    <row r="175" spans="1:20" ht="45" hidden="1">
      <c r="A175">
        <v>173</v>
      </c>
      <c r="B175" s="3" t="s">
        <v>393</v>
      </c>
      <c r="C175" s="3" t="s">
        <v>394</v>
      </c>
      <c r="D175" s="6">
        <v>1110</v>
      </c>
      <c r="E175" s="11">
        <v>0</v>
      </c>
      <c r="F175" t="s">
        <v>366</v>
      </c>
      <c r="G175" t="s">
        <v>31</v>
      </c>
      <c r="H175" t="s">
        <v>32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367</v>
      </c>
      <c r="O175" s="9">
        <f t="shared" si="8"/>
        <v>0</v>
      </c>
      <c r="P175" s="9">
        <f t="shared" si="9"/>
        <v>0</v>
      </c>
      <c r="Q175" t="s">
        <v>25</v>
      </c>
      <c r="R175" t="s">
        <v>368</v>
      </c>
      <c r="S175" s="15">
        <f t="shared" si="10"/>
        <v>42033.573009259257</v>
      </c>
      <c r="T175" s="16">
        <f t="shared" si="11"/>
        <v>42063.573009259257</v>
      </c>
    </row>
    <row r="176" spans="1:20" ht="60" hidden="1">
      <c r="A176">
        <v>174</v>
      </c>
      <c r="B176" s="3" t="s">
        <v>395</v>
      </c>
      <c r="C176" s="3" t="s">
        <v>396</v>
      </c>
      <c r="D176" s="6">
        <v>6000</v>
      </c>
      <c r="E176" s="11">
        <v>0</v>
      </c>
      <c r="F176" t="s">
        <v>366</v>
      </c>
      <c r="G176" t="s">
        <v>397</v>
      </c>
      <c r="H176" t="s">
        <v>62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367</v>
      </c>
      <c r="O176" s="9">
        <f t="shared" si="8"/>
        <v>0</v>
      </c>
      <c r="P176" s="9">
        <f t="shared" si="9"/>
        <v>0</v>
      </c>
      <c r="Q176" t="s">
        <v>25</v>
      </c>
      <c r="R176" t="s">
        <v>368</v>
      </c>
      <c r="S176" s="15">
        <f t="shared" si="10"/>
        <v>42072.758981481486</v>
      </c>
      <c r="T176" s="16">
        <f t="shared" si="11"/>
        <v>42132.758981481486</v>
      </c>
    </row>
    <row r="177" spans="1:20" ht="60" hidden="1">
      <c r="A177">
        <v>175</v>
      </c>
      <c r="B177" s="3" t="s">
        <v>398</v>
      </c>
      <c r="C177" s="3" t="s">
        <v>399</v>
      </c>
      <c r="D177" s="6">
        <v>20000</v>
      </c>
      <c r="E177" s="11">
        <v>1297</v>
      </c>
      <c r="F177" t="s">
        <v>366</v>
      </c>
      <c r="G177" t="s">
        <v>31</v>
      </c>
      <c r="H177" t="s">
        <v>32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367</v>
      </c>
      <c r="O177" s="9">
        <f t="shared" si="8"/>
        <v>6</v>
      </c>
      <c r="P177" s="9">
        <f t="shared" si="9"/>
        <v>49.88</v>
      </c>
      <c r="Q177" t="s">
        <v>25</v>
      </c>
      <c r="R177" t="s">
        <v>368</v>
      </c>
      <c r="S177" s="15">
        <f t="shared" si="10"/>
        <v>41855.777905092589</v>
      </c>
      <c r="T177" s="16">
        <f t="shared" si="11"/>
        <v>41880.777905092589</v>
      </c>
    </row>
    <row r="178" spans="1:20" ht="60" hidden="1">
      <c r="A178">
        <v>176</v>
      </c>
      <c r="B178" s="3" t="s">
        <v>400</v>
      </c>
      <c r="C178" s="3" t="s">
        <v>401</v>
      </c>
      <c r="D178" s="6">
        <v>1500</v>
      </c>
      <c r="E178" s="11">
        <v>0</v>
      </c>
      <c r="F178" t="s">
        <v>366</v>
      </c>
      <c r="G178" t="s">
        <v>22</v>
      </c>
      <c r="H178" t="s">
        <v>23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367</v>
      </c>
      <c r="O178" s="9">
        <f t="shared" si="8"/>
        <v>0</v>
      </c>
      <c r="P178" s="9">
        <f t="shared" si="9"/>
        <v>0</v>
      </c>
      <c r="Q178" t="s">
        <v>25</v>
      </c>
      <c r="R178" t="s">
        <v>368</v>
      </c>
      <c r="S178" s="15">
        <f t="shared" si="10"/>
        <v>42191.824062500003</v>
      </c>
      <c r="T178" s="16">
        <f t="shared" si="11"/>
        <v>42221.824062500003</v>
      </c>
    </row>
    <row r="179" spans="1:20" ht="30" hidden="1">
      <c r="A179">
        <v>177</v>
      </c>
      <c r="B179" s="3" t="s">
        <v>402</v>
      </c>
      <c r="C179" s="3" t="s">
        <v>403</v>
      </c>
      <c r="D179" s="6">
        <v>450</v>
      </c>
      <c r="E179" s="11">
        <v>180</v>
      </c>
      <c r="F179" t="s">
        <v>366</v>
      </c>
      <c r="G179" t="s">
        <v>22</v>
      </c>
      <c r="H179" t="s">
        <v>23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367</v>
      </c>
      <c r="O179" s="9">
        <f t="shared" si="8"/>
        <v>40</v>
      </c>
      <c r="P179" s="9">
        <f t="shared" si="9"/>
        <v>25.71</v>
      </c>
      <c r="Q179" t="s">
        <v>25</v>
      </c>
      <c r="R179" t="s">
        <v>368</v>
      </c>
      <c r="S179" s="15">
        <f t="shared" si="10"/>
        <v>42070.047754629632</v>
      </c>
      <c r="T179" s="16">
        <f t="shared" si="11"/>
        <v>42087.00608796296</v>
      </c>
    </row>
    <row r="180" spans="1:20" ht="45" hidden="1">
      <c r="A180">
        <v>178</v>
      </c>
      <c r="B180" s="3" t="s">
        <v>404</v>
      </c>
      <c r="C180" s="3" t="s">
        <v>405</v>
      </c>
      <c r="D180" s="6">
        <v>500000</v>
      </c>
      <c r="E180" s="11">
        <v>0</v>
      </c>
      <c r="F180" t="s">
        <v>366</v>
      </c>
      <c r="G180" t="s">
        <v>61</v>
      </c>
      <c r="H180" t="s">
        <v>62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367</v>
      </c>
      <c r="O180" s="9">
        <f t="shared" si="8"/>
        <v>0</v>
      </c>
      <c r="P180" s="9">
        <f t="shared" si="9"/>
        <v>0</v>
      </c>
      <c r="Q180" t="s">
        <v>25</v>
      </c>
      <c r="R180" t="s">
        <v>368</v>
      </c>
      <c r="S180" s="15">
        <f t="shared" si="10"/>
        <v>42304.955381944441</v>
      </c>
      <c r="T180" s="16">
        <f t="shared" si="11"/>
        <v>42334.997048611112</v>
      </c>
    </row>
    <row r="181" spans="1:20" ht="30" hidden="1">
      <c r="A181">
        <v>179</v>
      </c>
      <c r="B181" s="3" t="s">
        <v>406</v>
      </c>
      <c r="C181" s="3" t="s">
        <v>407</v>
      </c>
      <c r="D181" s="6">
        <v>1000</v>
      </c>
      <c r="E181" s="11">
        <v>200</v>
      </c>
      <c r="F181" t="s">
        <v>366</v>
      </c>
      <c r="G181" t="s">
        <v>22</v>
      </c>
      <c r="H181" t="s">
        <v>23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367</v>
      </c>
      <c r="O181" s="9">
        <f t="shared" si="8"/>
        <v>20</v>
      </c>
      <c r="P181" s="9">
        <f t="shared" si="9"/>
        <v>100</v>
      </c>
      <c r="Q181" t="s">
        <v>25</v>
      </c>
      <c r="R181" t="s">
        <v>368</v>
      </c>
      <c r="S181" s="15">
        <f t="shared" si="10"/>
        <v>42403.080497685187</v>
      </c>
      <c r="T181" s="16">
        <f t="shared" si="11"/>
        <v>42433.080497685187</v>
      </c>
    </row>
    <row r="182" spans="1:20" ht="45" hidden="1">
      <c r="A182">
        <v>180</v>
      </c>
      <c r="B182" s="3" t="s">
        <v>408</v>
      </c>
      <c r="C182" s="3" t="s">
        <v>409</v>
      </c>
      <c r="D182" s="6">
        <v>1200</v>
      </c>
      <c r="E182" s="11">
        <v>401</v>
      </c>
      <c r="F182" t="s">
        <v>366</v>
      </c>
      <c r="G182" t="s">
        <v>31</v>
      </c>
      <c r="H182" t="s">
        <v>32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367</v>
      </c>
      <c r="O182" s="9">
        <f t="shared" si="8"/>
        <v>33</v>
      </c>
      <c r="P182" s="9">
        <f t="shared" si="9"/>
        <v>30.85</v>
      </c>
      <c r="Q182" t="s">
        <v>25</v>
      </c>
      <c r="R182" t="s">
        <v>368</v>
      </c>
      <c r="S182" s="15">
        <f t="shared" si="10"/>
        <v>42067.991238425922</v>
      </c>
      <c r="T182" s="16">
        <f t="shared" si="11"/>
        <v>42107.791666666672</v>
      </c>
    </row>
    <row r="183" spans="1:20" ht="60" hidden="1">
      <c r="A183">
        <v>181</v>
      </c>
      <c r="B183" s="3" t="s">
        <v>410</v>
      </c>
      <c r="C183" s="3" t="s">
        <v>411</v>
      </c>
      <c r="D183" s="6">
        <v>3423</v>
      </c>
      <c r="E183" s="11">
        <v>722</v>
      </c>
      <c r="F183" t="s">
        <v>366</v>
      </c>
      <c r="G183" t="s">
        <v>31</v>
      </c>
      <c r="H183" t="s">
        <v>32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367</v>
      </c>
      <c r="O183" s="9">
        <f t="shared" si="8"/>
        <v>21</v>
      </c>
      <c r="P183" s="9">
        <f t="shared" si="9"/>
        <v>180.5</v>
      </c>
      <c r="Q183" t="s">
        <v>25</v>
      </c>
      <c r="R183" t="s">
        <v>368</v>
      </c>
      <c r="S183" s="15">
        <f t="shared" si="10"/>
        <v>42147.741840277777</v>
      </c>
      <c r="T183" s="16">
        <f t="shared" si="11"/>
        <v>42177.741840277777</v>
      </c>
    </row>
    <row r="184" spans="1:20" ht="60" hidden="1">
      <c r="A184">
        <v>182</v>
      </c>
      <c r="B184" s="3" t="s">
        <v>412</v>
      </c>
      <c r="C184" s="3" t="s">
        <v>413</v>
      </c>
      <c r="D184" s="6">
        <v>1000</v>
      </c>
      <c r="E184" s="11">
        <v>0</v>
      </c>
      <c r="F184" t="s">
        <v>366</v>
      </c>
      <c r="G184" t="s">
        <v>22</v>
      </c>
      <c r="H184" t="s">
        <v>23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367</v>
      </c>
      <c r="O184" s="9">
        <f t="shared" si="8"/>
        <v>0</v>
      </c>
      <c r="P184" s="9">
        <f t="shared" si="9"/>
        <v>0</v>
      </c>
      <c r="Q184" t="s">
        <v>25</v>
      </c>
      <c r="R184" t="s">
        <v>368</v>
      </c>
      <c r="S184" s="15">
        <f t="shared" si="10"/>
        <v>42712.011944444443</v>
      </c>
      <c r="T184" s="16">
        <f t="shared" si="11"/>
        <v>42742.011944444443</v>
      </c>
    </row>
    <row r="185" spans="1:20" ht="18.75" hidden="1">
      <c r="A185">
        <v>183</v>
      </c>
      <c r="B185" s="3" t="s">
        <v>414</v>
      </c>
      <c r="C185" s="3" t="s">
        <v>415</v>
      </c>
      <c r="D185" s="6">
        <v>12500</v>
      </c>
      <c r="E185" s="11">
        <v>4482</v>
      </c>
      <c r="F185" t="s">
        <v>366</v>
      </c>
      <c r="G185" t="s">
        <v>31</v>
      </c>
      <c r="H185" t="s">
        <v>32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367</v>
      </c>
      <c r="O185" s="9">
        <f t="shared" si="8"/>
        <v>36</v>
      </c>
      <c r="P185" s="9">
        <f t="shared" si="9"/>
        <v>373.5</v>
      </c>
      <c r="Q185" t="s">
        <v>25</v>
      </c>
      <c r="R185" t="s">
        <v>368</v>
      </c>
      <c r="S185" s="15">
        <f t="shared" si="10"/>
        <v>41939.810300925928</v>
      </c>
      <c r="T185" s="16">
        <f t="shared" si="11"/>
        <v>41969.851967592593</v>
      </c>
    </row>
    <row r="186" spans="1:20" ht="60" hidden="1">
      <c r="A186">
        <v>184</v>
      </c>
      <c r="B186" s="3" t="s">
        <v>416</v>
      </c>
      <c r="C186" s="3" t="s">
        <v>417</v>
      </c>
      <c r="D186" s="6">
        <v>1500</v>
      </c>
      <c r="E186" s="11">
        <v>51</v>
      </c>
      <c r="F186" t="s">
        <v>366</v>
      </c>
      <c r="G186" t="s">
        <v>167</v>
      </c>
      <c r="H186" t="s">
        <v>168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367</v>
      </c>
      <c r="O186" s="9">
        <f t="shared" si="8"/>
        <v>3</v>
      </c>
      <c r="P186" s="9">
        <f t="shared" si="9"/>
        <v>25.5</v>
      </c>
      <c r="Q186" t="s">
        <v>25</v>
      </c>
      <c r="R186" t="s">
        <v>368</v>
      </c>
      <c r="S186" s="15">
        <f t="shared" si="10"/>
        <v>41825.791226851856</v>
      </c>
      <c r="T186" s="16">
        <f t="shared" si="11"/>
        <v>41883.165972222225</v>
      </c>
    </row>
    <row r="187" spans="1:20" ht="18.75" hidden="1">
      <c r="A187">
        <v>185</v>
      </c>
      <c r="B187" s="3" t="s">
        <v>418</v>
      </c>
      <c r="C187" s="3" t="s">
        <v>419</v>
      </c>
      <c r="D187" s="6">
        <v>40000</v>
      </c>
      <c r="E187" s="11">
        <v>2200</v>
      </c>
      <c r="F187" t="s">
        <v>366</v>
      </c>
      <c r="G187" t="s">
        <v>420</v>
      </c>
      <c r="H187" t="s">
        <v>421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367</v>
      </c>
      <c r="O187" s="9">
        <f t="shared" si="8"/>
        <v>6</v>
      </c>
      <c r="P187" s="9">
        <f t="shared" si="9"/>
        <v>220</v>
      </c>
      <c r="Q187" t="s">
        <v>25</v>
      </c>
      <c r="R187" t="s">
        <v>368</v>
      </c>
      <c r="S187" s="15">
        <f t="shared" si="10"/>
        <v>42570.91133101852</v>
      </c>
      <c r="T187" s="16">
        <f t="shared" si="11"/>
        <v>42600.91133101852</v>
      </c>
    </row>
    <row r="188" spans="1:20" ht="60" hidden="1">
      <c r="A188">
        <v>186</v>
      </c>
      <c r="B188" s="3" t="s">
        <v>422</v>
      </c>
      <c r="C188" s="3" t="s">
        <v>423</v>
      </c>
      <c r="D188" s="6">
        <v>5000</v>
      </c>
      <c r="E188" s="11">
        <v>0</v>
      </c>
      <c r="F188" t="s">
        <v>366</v>
      </c>
      <c r="G188" t="s">
        <v>22</v>
      </c>
      <c r="H188" t="s">
        <v>23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367</v>
      </c>
      <c r="O188" s="9">
        <f t="shared" si="8"/>
        <v>0</v>
      </c>
      <c r="P188" s="9">
        <f t="shared" si="9"/>
        <v>0</v>
      </c>
      <c r="Q188" t="s">
        <v>25</v>
      </c>
      <c r="R188" t="s">
        <v>368</v>
      </c>
      <c r="S188" s="15">
        <f t="shared" si="10"/>
        <v>42767.812893518523</v>
      </c>
      <c r="T188" s="16">
        <f t="shared" si="11"/>
        <v>42797.833333333328</v>
      </c>
    </row>
    <row r="189" spans="1:20" ht="45" hidden="1">
      <c r="A189">
        <v>187</v>
      </c>
      <c r="B189" s="3" t="s">
        <v>424</v>
      </c>
      <c r="C189" s="3" t="s">
        <v>425</v>
      </c>
      <c r="D189" s="6">
        <v>5000</v>
      </c>
      <c r="E189" s="11">
        <v>800</v>
      </c>
      <c r="F189" t="s">
        <v>366</v>
      </c>
      <c r="G189" t="s">
        <v>22</v>
      </c>
      <c r="H189" t="s">
        <v>23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367</v>
      </c>
      <c r="O189" s="9">
        <f t="shared" si="8"/>
        <v>16</v>
      </c>
      <c r="P189" s="9">
        <f t="shared" si="9"/>
        <v>160</v>
      </c>
      <c r="Q189" t="s">
        <v>25</v>
      </c>
      <c r="R189" t="s">
        <v>368</v>
      </c>
      <c r="S189" s="15">
        <f t="shared" si="10"/>
        <v>42182.234456018516</v>
      </c>
      <c r="T189" s="16">
        <f t="shared" si="11"/>
        <v>42206.290972222225</v>
      </c>
    </row>
    <row r="190" spans="1:20" ht="60" hidden="1">
      <c r="A190">
        <v>188</v>
      </c>
      <c r="B190" s="3" t="s">
        <v>426</v>
      </c>
      <c r="C190" s="3" t="s">
        <v>427</v>
      </c>
      <c r="D190" s="6">
        <v>1500</v>
      </c>
      <c r="E190" s="11">
        <v>0</v>
      </c>
      <c r="F190" t="s">
        <v>366</v>
      </c>
      <c r="G190" t="s">
        <v>22</v>
      </c>
      <c r="H190" t="s">
        <v>23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367</v>
      </c>
      <c r="O190" s="9">
        <f t="shared" si="8"/>
        <v>0</v>
      </c>
      <c r="P190" s="9">
        <f t="shared" si="9"/>
        <v>0</v>
      </c>
      <c r="Q190" t="s">
        <v>25</v>
      </c>
      <c r="R190" t="s">
        <v>368</v>
      </c>
      <c r="S190" s="15">
        <f t="shared" si="10"/>
        <v>41857.18304398148</v>
      </c>
      <c r="T190" s="16">
        <f t="shared" si="11"/>
        <v>41887.18304398148</v>
      </c>
    </row>
    <row r="191" spans="1:20" ht="60" hidden="1">
      <c r="A191">
        <v>189</v>
      </c>
      <c r="B191" s="3" t="s">
        <v>428</v>
      </c>
      <c r="C191" s="3" t="s">
        <v>429</v>
      </c>
      <c r="D191" s="6">
        <v>500000</v>
      </c>
      <c r="E191" s="11">
        <v>345</v>
      </c>
      <c r="F191" t="s">
        <v>366</v>
      </c>
      <c r="G191" t="s">
        <v>22</v>
      </c>
      <c r="H191" t="s">
        <v>23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367</v>
      </c>
      <c r="O191" s="9">
        <f t="shared" si="8"/>
        <v>0</v>
      </c>
      <c r="P191" s="9">
        <f t="shared" si="9"/>
        <v>69</v>
      </c>
      <c r="Q191" t="s">
        <v>25</v>
      </c>
      <c r="R191" t="s">
        <v>368</v>
      </c>
      <c r="S191" s="15">
        <f t="shared" si="10"/>
        <v>42556.690706018519</v>
      </c>
      <c r="T191" s="16">
        <f t="shared" si="11"/>
        <v>42616.690706018519</v>
      </c>
    </row>
    <row r="192" spans="1:20" ht="18.75" hidden="1">
      <c r="A192">
        <v>190</v>
      </c>
      <c r="B192" s="3" t="s">
        <v>430</v>
      </c>
      <c r="C192" s="3" t="s">
        <v>431</v>
      </c>
      <c r="D192" s="6">
        <v>12000</v>
      </c>
      <c r="E192" s="11">
        <v>50</v>
      </c>
      <c r="F192" t="s">
        <v>366</v>
      </c>
      <c r="G192" t="s">
        <v>22</v>
      </c>
      <c r="H192" t="s">
        <v>23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367</v>
      </c>
      <c r="O192" s="9">
        <f t="shared" si="8"/>
        <v>0</v>
      </c>
      <c r="P192" s="9">
        <f t="shared" si="9"/>
        <v>50</v>
      </c>
      <c r="Q192" t="s">
        <v>25</v>
      </c>
      <c r="R192" t="s">
        <v>368</v>
      </c>
      <c r="S192" s="15">
        <f t="shared" si="10"/>
        <v>42527.650995370372</v>
      </c>
      <c r="T192" s="16">
        <f t="shared" si="11"/>
        <v>42537.650995370372</v>
      </c>
    </row>
    <row r="193" spans="1:20" ht="45" hidden="1">
      <c r="A193">
        <v>191</v>
      </c>
      <c r="B193" s="3" t="s">
        <v>432</v>
      </c>
      <c r="C193" s="3" t="s">
        <v>433</v>
      </c>
      <c r="D193" s="6">
        <v>5000</v>
      </c>
      <c r="E193" s="11">
        <v>250</v>
      </c>
      <c r="F193" t="s">
        <v>366</v>
      </c>
      <c r="G193" t="s">
        <v>57</v>
      </c>
      <c r="H193" t="s">
        <v>58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367</v>
      </c>
      <c r="O193" s="9">
        <f t="shared" si="8"/>
        <v>5</v>
      </c>
      <c r="P193" s="9">
        <f t="shared" si="9"/>
        <v>83.33</v>
      </c>
      <c r="Q193" t="s">
        <v>25</v>
      </c>
      <c r="R193" t="s">
        <v>368</v>
      </c>
      <c r="S193" s="15">
        <f t="shared" si="10"/>
        <v>42239.441412037035</v>
      </c>
      <c r="T193" s="16">
        <f t="shared" si="11"/>
        <v>42279.441412037035</v>
      </c>
    </row>
    <row r="194" spans="1:20" ht="60" hidden="1">
      <c r="A194">
        <v>192</v>
      </c>
      <c r="B194" s="3" t="s">
        <v>434</v>
      </c>
      <c r="C194" s="3" t="s">
        <v>435</v>
      </c>
      <c r="D194" s="6">
        <v>1000000</v>
      </c>
      <c r="E194" s="11">
        <v>17</v>
      </c>
      <c r="F194" t="s">
        <v>366</v>
      </c>
      <c r="G194" t="s">
        <v>22</v>
      </c>
      <c r="H194" t="s">
        <v>23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367</v>
      </c>
      <c r="O194" s="9">
        <f t="shared" si="8"/>
        <v>0</v>
      </c>
      <c r="P194" s="9">
        <f t="shared" si="9"/>
        <v>5.67</v>
      </c>
      <c r="Q194" t="s">
        <v>25</v>
      </c>
      <c r="R194" t="s">
        <v>368</v>
      </c>
      <c r="S194" s="15">
        <f t="shared" si="10"/>
        <v>41899.792037037041</v>
      </c>
      <c r="T194" s="16">
        <f t="shared" si="11"/>
        <v>41929.792037037041</v>
      </c>
    </row>
    <row r="195" spans="1:20" ht="60" hidden="1">
      <c r="A195">
        <v>193</v>
      </c>
      <c r="B195" s="3" t="s">
        <v>436</v>
      </c>
      <c r="C195" s="3" t="s">
        <v>437</v>
      </c>
      <c r="D195" s="6">
        <v>1000</v>
      </c>
      <c r="E195" s="11">
        <v>0</v>
      </c>
      <c r="F195" t="s">
        <v>366</v>
      </c>
      <c r="G195" t="s">
        <v>31</v>
      </c>
      <c r="H195" t="s">
        <v>32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367</v>
      </c>
      <c r="O195" s="9">
        <f t="shared" ref="O195:O258" si="12">ROUND(E195/D195*100,0)</f>
        <v>0</v>
      </c>
      <c r="P195" s="9">
        <f t="shared" ref="P195:P258" si="13">IFERROR(ROUND(E195/L195,2),0)</f>
        <v>0</v>
      </c>
      <c r="Q195" t="s">
        <v>25</v>
      </c>
      <c r="R195" t="s">
        <v>368</v>
      </c>
      <c r="S195" s="15">
        <f t="shared" ref="S195:S258" si="14">(((J195/60)/60)/24)+DATE(1970,1,1)</f>
        <v>41911.934791666667</v>
      </c>
      <c r="T195" s="16">
        <f t="shared" ref="T195:T258" si="15">(((I195/60)/60)/24)+DATE(1970,1,1)</f>
        <v>41971.976458333331</v>
      </c>
    </row>
    <row r="196" spans="1:20" ht="45" hidden="1">
      <c r="A196">
        <v>194</v>
      </c>
      <c r="B196" s="3" t="s">
        <v>438</v>
      </c>
      <c r="C196" s="3" t="s">
        <v>439</v>
      </c>
      <c r="D196" s="6">
        <v>2500</v>
      </c>
      <c r="E196" s="11">
        <v>3</v>
      </c>
      <c r="F196" t="s">
        <v>366</v>
      </c>
      <c r="G196" t="s">
        <v>31</v>
      </c>
      <c r="H196" t="s">
        <v>32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367</v>
      </c>
      <c r="O196" s="9">
        <f t="shared" si="12"/>
        <v>0</v>
      </c>
      <c r="P196" s="9">
        <f t="shared" si="13"/>
        <v>1</v>
      </c>
      <c r="Q196" t="s">
        <v>25</v>
      </c>
      <c r="R196" t="s">
        <v>368</v>
      </c>
      <c r="S196" s="15">
        <f t="shared" si="14"/>
        <v>42375.996886574074</v>
      </c>
      <c r="T196" s="16">
        <f t="shared" si="15"/>
        <v>42435.996886574074</v>
      </c>
    </row>
    <row r="197" spans="1:20" ht="45" hidden="1">
      <c r="A197">
        <v>195</v>
      </c>
      <c r="B197" s="3" t="s">
        <v>440</v>
      </c>
      <c r="C197" s="3" t="s">
        <v>441</v>
      </c>
      <c r="D197" s="6">
        <v>2000000</v>
      </c>
      <c r="E197" s="11">
        <v>0</v>
      </c>
      <c r="F197" t="s">
        <v>366</v>
      </c>
      <c r="G197" t="s">
        <v>22</v>
      </c>
      <c r="H197" t="s">
        <v>23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367</v>
      </c>
      <c r="O197" s="9">
        <f t="shared" si="12"/>
        <v>0</v>
      </c>
      <c r="P197" s="9">
        <f t="shared" si="13"/>
        <v>0</v>
      </c>
      <c r="Q197" t="s">
        <v>25</v>
      </c>
      <c r="R197" t="s">
        <v>368</v>
      </c>
      <c r="S197" s="15">
        <f t="shared" si="14"/>
        <v>42135.67050925926</v>
      </c>
      <c r="T197" s="16">
        <f t="shared" si="15"/>
        <v>42195.67050925926</v>
      </c>
    </row>
    <row r="198" spans="1:20" ht="45" hidden="1">
      <c r="A198">
        <v>196</v>
      </c>
      <c r="B198" s="3" t="s">
        <v>442</v>
      </c>
      <c r="C198" s="3" t="s">
        <v>443</v>
      </c>
      <c r="D198" s="6">
        <v>3500</v>
      </c>
      <c r="E198" s="11">
        <v>1465</v>
      </c>
      <c r="F198" t="s">
        <v>366</v>
      </c>
      <c r="G198" t="s">
        <v>31</v>
      </c>
      <c r="H198" t="s">
        <v>32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367</v>
      </c>
      <c r="O198" s="9">
        <f t="shared" si="12"/>
        <v>42</v>
      </c>
      <c r="P198" s="9">
        <f t="shared" si="13"/>
        <v>77.11</v>
      </c>
      <c r="Q198" t="s">
        <v>25</v>
      </c>
      <c r="R198" t="s">
        <v>368</v>
      </c>
      <c r="S198" s="15">
        <f t="shared" si="14"/>
        <v>42259.542800925927</v>
      </c>
      <c r="T198" s="16">
        <f t="shared" si="15"/>
        <v>42287.875</v>
      </c>
    </row>
    <row r="199" spans="1:20" ht="60" hidden="1">
      <c r="A199">
        <v>197</v>
      </c>
      <c r="B199" s="3" t="s">
        <v>444</v>
      </c>
      <c r="C199" s="3" t="s">
        <v>445</v>
      </c>
      <c r="D199" s="6">
        <v>2500</v>
      </c>
      <c r="E199" s="11">
        <v>262</v>
      </c>
      <c r="F199" t="s">
        <v>366</v>
      </c>
      <c r="G199" t="s">
        <v>31</v>
      </c>
      <c r="H199" t="s">
        <v>32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367</v>
      </c>
      <c r="O199" s="9">
        <f t="shared" si="12"/>
        <v>10</v>
      </c>
      <c r="P199" s="9">
        <f t="shared" si="13"/>
        <v>32.75</v>
      </c>
      <c r="Q199" t="s">
        <v>25</v>
      </c>
      <c r="R199" t="s">
        <v>368</v>
      </c>
      <c r="S199" s="15">
        <f t="shared" si="14"/>
        <v>42741.848379629635</v>
      </c>
      <c r="T199" s="16">
        <f t="shared" si="15"/>
        <v>42783.875</v>
      </c>
    </row>
    <row r="200" spans="1:20" ht="60" hidden="1">
      <c r="A200">
        <v>198</v>
      </c>
      <c r="B200" s="3" t="s">
        <v>446</v>
      </c>
      <c r="C200" s="3" t="s">
        <v>447</v>
      </c>
      <c r="D200" s="6">
        <v>25000</v>
      </c>
      <c r="E200" s="11">
        <v>279</v>
      </c>
      <c r="F200" t="s">
        <v>366</v>
      </c>
      <c r="G200" t="s">
        <v>22</v>
      </c>
      <c r="H200" t="s">
        <v>23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367</v>
      </c>
      <c r="O200" s="9">
        <f t="shared" si="12"/>
        <v>1</v>
      </c>
      <c r="P200" s="9">
        <f t="shared" si="13"/>
        <v>46.5</v>
      </c>
      <c r="Q200" t="s">
        <v>25</v>
      </c>
      <c r="R200" t="s">
        <v>368</v>
      </c>
      <c r="S200" s="15">
        <f t="shared" si="14"/>
        <v>41887.383356481485</v>
      </c>
      <c r="T200" s="16">
        <f t="shared" si="15"/>
        <v>41917.383356481485</v>
      </c>
    </row>
    <row r="201" spans="1:20" ht="60" hidden="1">
      <c r="A201">
        <v>199</v>
      </c>
      <c r="B201" s="3" t="s">
        <v>448</v>
      </c>
      <c r="C201" s="3" t="s">
        <v>449</v>
      </c>
      <c r="D201" s="6">
        <v>10000</v>
      </c>
      <c r="E201" s="11">
        <v>0</v>
      </c>
      <c r="F201" t="s">
        <v>366</v>
      </c>
      <c r="G201" t="s">
        <v>22</v>
      </c>
      <c r="H201" t="s">
        <v>23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367</v>
      </c>
      <c r="O201" s="9">
        <f t="shared" si="12"/>
        <v>0</v>
      </c>
      <c r="P201" s="9">
        <f t="shared" si="13"/>
        <v>0</v>
      </c>
      <c r="Q201" t="s">
        <v>25</v>
      </c>
      <c r="R201" t="s">
        <v>368</v>
      </c>
      <c r="S201" s="15">
        <f t="shared" si="14"/>
        <v>42584.123865740738</v>
      </c>
      <c r="T201" s="16">
        <f t="shared" si="15"/>
        <v>42614.123865740738</v>
      </c>
    </row>
    <row r="202" spans="1:20" ht="45" hidden="1">
      <c r="A202">
        <v>200</v>
      </c>
      <c r="B202" s="3" t="s">
        <v>450</v>
      </c>
      <c r="C202" s="3" t="s">
        <v>451</v>
      </c>
      <c r="D202" s="6">
        <v>6000</v>
      </c>
      <c r="E202" s="11">
        <v>1571.55</v>
      </c>
      <c r="F202" t="s">
        <v>366</v>
      </c>
      <c r="G202" t="s">
        <v>22</v>
      </c>
      <c r="H202" t="s">
        <v>23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367</v>
      </c>
      <c r="O202" s="9">
        <f t="shared" si="12"/>
        <v>26</v>
      </c>
      <c r="P202" s="9">
        <f t="shared" si="13"/>
        <v>87.31</v>
      </c>
      <c r="Q202" t="s">
        <v>25</v>
      </c>
      <c r="R202" t="s">
        <v>368</v>
      </c>
      <c r="S202" s="15">
        <f t="shared" si="14"/>
        <v>41867.083368055559</v>
      </c>
      <c r="T202" s="16">
        <f t="shared" si="15"/>
        <v>41897.083368055559</v>
      </c>
    </row>
    <row r="203" spans="1:20" ht="60" hidden="1">
      <c r="A203">
        <v>201</v>
      </c>
      <c r="B203" s="3" t="s">
        <v>452</v>
      </c>
      <c r="C203" s="3" t="s">
        <v>453</v>
      </c>
      <c r="D203" s="6">
        <v>650</v>
      </c>
      <c r="E203" s="11">
        <v>380</v>
      </c>
      <c r="F203" t="s">
        <v>366</v>
      </c>
      <c r="G203" t="s">
        <v>22</v>
      </c>
      <c r="H203" t="s">
        <v>23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367</v>
      </c>
      <c r="O203" s="9">
        <f t="shared" si="12"/>
        <v>58</v>
      </c>
      <c r="P203" s="9">
        <f t="shared" si="13"/>
        <v>54.29</v>
      </c>
      <c r="Q203" t="s">
        <v>25</v>
      </c>
      <c r="R203" t="s">
        <v>368</v>
      </c>
      <c r="S203" s="15">
        <f t="shared" si="14"/>
        <v>42023.818622685183</v>
      </c>
      <c r="T203" s="16">
        <f t="shared" si="15"/>
        <v>42043.818622685183</v>
      </c>
    </row>
    <row r="204" spans="1:20" ht="18.75" hidden="1">
      <c r="A204">
        <v>202</v>
      </c>
      <c r="B204" s="3" t="s">
        <v>454</v>
      </c>
      <c r="C204" s="3" t="s">
        <v>455</v>
      </c>
      <c r="D204" s="6">
        <v>6000</v>
      </c>
      <c r="E204" s="11">
        <v>0</v>
      </c>
      <c r="F204" t="s">
        <v>366</v>
      </c>
      <c r="G204" t="s">
        <v>22</v>
      </c>
      <c r="H204" t="s">
        <v>23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367</v>
      </c>
      <c r="O204" s="9">
        <f t="shared" si="12"/>
        <v>0</v>
      </c>
      <c r="P204" s="9">
        <f t="shared" si="13"/>
        <v>0</v>
      </c>
      <c r="Q204" t="s">
        <v>25</v>
      </c>
      <c r="R204" t="s">
        <v>368</v>
      </c>
      <c r="S204" s="15">
        <f t="shared" si="14"/>
        <v>42255.927824074075</v>
      </c>
      <c r="T204" s="16">
        <f t="shared" si="15"/>
        <v>42285.874305555553</v>
      </c>
    </row>
    <row r="205" spans="1:20" ht="60" hidden="1">
      <c r="A205">
        <v>203</v>
      </c>
      <c r="B205" s="3" t="s">
        <v>456</v>
      </c>
      <c r="C205" s="3" t="s">
        <v>457</v>
      </c>
      <c r="D205" s="6">
        <v>2500</v>
      </c>
      <c r="E205" s="11">
        <v>746</v>
      </c>
      <c r="F205" t="s">
        <v>366</v>
      </c>
      <c r="G205" t="s">
        <v>31</v>
      </c>
      <c r="H205" t="s">
        <v>32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367</v>
      </c>
      <c r="O205" s="9">
        <f t="shared" si="12"/>
        <v>30</v>
      </c>
      <c r="P205" s="9">
        <f t="shared" si="13"/>
        <v>93.25</v>
      </c>
      <c r="Q205" t="s">
        <v>25</v>
      </c>
      <c r="R205" t="s">
        <v>368</v>
      </c>
      <c r="S205" s="15">
        <f t="shared" si="14"/>
        <v>41973.847962962958</v>
      </c>
      <c r="T205" s="16">
        <f t="shared" si="15"/>
        <v>42033.847962962958</v>
      </c>
    </row>
    <row r="206" spans="1:20" ht="60" hidden="1">
      <c r="A206">
        <v>204</v>
      </c>
      <c r="B206" s="3" t="s">
        <v>458</v>
      </c>
      <c r="C206" s="3" t="s">
        <v>459</v>
      </c>
      <c r="D206" s="6">
        <v>300000</v>
      </c>
      <c r="E206" s="11">
        <v>152165</v>
      </c>
      <c r="F206" t="s">
        <v>366</v>
      </c>
      <c r="G206" t="s">
        <v>57</v>
      </c>
      <c r="H206" t="s">
        <v>58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367</v>
      </c>
      <c r="O206" s="9">
        <f t="shared" si="12"/>
        <v>51</v>
      </c>
      <c r="P206" s="9">
        <f t="shared" si="13"/>
        <v>117.68</v>
      </c>
      <c r="Q206" t="s">
        <v>25</v>
      </c>
      <c r="R206" t="s">
        <v>368</v>
      </c>
      <c r="S206" s="15">
        <f t="shared" si="14"/>
        <v>42556.583368055552</v>
      </c>
      <c r="T206" s="16">
        <f t="shared" si="15"/>
        <v>42586.583368055552</v>
      </c>
    </row>
    <row r="207" spans="1:20" ht="45" hidden="1">
      <c r="A207">
        <v>205</v>
      </c>
      <c r="B207" s="3" t="s">
        <v>460</v>
      </c>
      <c r="C207" s="3" t="s">
        <v>461</v>
      </c>
      <c r="D207" s="6">
        <v>8000</v>
      </c>
      <c r="E207" s="11">
        <v>1300</v>
      </c>
      <c r="F207" t="s">
        <v>366</v>
      </c>
      <c r="G207" t="s">
        <v>22</v>
      </c>
      <c r="H207" t="s">
        <v>23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367</v>
      </c>
      <c r="O207" s="9">
        <f t="shared" si="12"/>
        <v>16</v>
      </c>
      <c r="P207" s="9">
        <f t="shared" si="13"/>
        <v>76.47</v>
      </c>
      <c r="Q207" t="s">
        <v>25</v>
      </c>
      <c r="R207" t="s">
        <v>368</v>
      </c>
      <c r="S207" s="15">
        <f t="shared" si="14"/>
        <v>42248.632199074069</v>
      </c>
      <c r="T207" s="16">
        <f t="shared" si="15"/>
        <v>42283.632199074069</v>
      </c>
    </row>
    <row r="208" spans="1:20" ht="45" hidden="1">
      <c r="A208">
        <v>206</v>
      </c>
      <c r="B208" s="3" t="s">
        <v>462</v>
      </c>
      <c r="C208" s="3" t="s">
        <v>463</v>
      </c>
      <c r="D208" s="6">
        <v>12700</v>
      </c>
      <c r="E208" s="11">
        <v>0</v>
      </c>
      <c r="F208" t="s">
        <v>366</v>
      </c>
      <c r="G208" t="s">
        <v>22</v>
      </c>
      <c r="H208" t="s">
        <v>23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367</v>
      </c>
      <c r="O208" s="9">
        <f t="shared" si="12"/>
        <v>0</v>
      </c>
      <c r="P208" s="9">
        <f t="shared" si="13"/>
        <v>0</v>
      </c>
      <c r="Q208" t="s">
        <v>25</v>
      </c>
      <c r="R208" t="s">
        <v>368</v>
      </c>
      <c r="S208" s="15">
        <f t="shared" si="14"/>
        <v>42567.004432870366</v>
      </c>
      <c r="T208" s="16">
        <f t="shared" si="15"/>
        <v>42588.004432870366</v>
      </c>
    </row>
    <row r="209" spans="1:20" ht="45" hidden="1">
      <c r="A209">
        <v>207</v>
      </c>
      <c r="B209" s="3" t="s">
        <v>464</v>
      </c>
      <c r="C209" s="3" t="s">
        <v>465</v>
      </c>
      <c r="D209" s="6">
        <v>14000</v>
      </c>
      <c r="E209" s="11">
        <v>2130</v>
      </c>
      <c r="F209" t="s">
        <v>366</v>
      </c>
      <c r="G209" t="s">
        <v>167</v>
      </c>
      <c r="H209" t="s">
        <v>168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367</v>
      </c>
      <c r="O209" s="9">
        <f t="shared" si="12"/>
        <v>15</v>
      </c>
      <c r="P209" s="9">
        <f t="shared" si="13"/>
        <v>163.85</v>
      </c>
      <c r="Q209" t="s">
        <v>25</v>
      </c>
      <c r="R209" t="s">
        <v>368</v>
      </c>
      <c r="S209" s="15">
        <f t="shared" si="14"/>
        <v>41978.197199074071</v>
      </c>
      <c r="T209" s="16">
        <f t="shared" si="15"/>
        <v>42008.197199074071</v>
      </c>
    </row>
    <row r="210" spans="1:20" ht="60" hidden="1">
      <c r="A210">
        <v>208</v>
      </c>
      <c r="B210" s="3" t="s">
        <v>466</v>
      </c>
      <c r="C210" s="3" t="s">
        <v>467</v>
      </c>
      <c r="D210" s="6">
        <v>50000</v>
      </c>
      <c r="E210" s="11">
        <v>0</v>
      </c>
      <c r="F210" t="s">
        <v>366</v>
      </c>
      <c r="G210" t="s">
        <v>57</v>
      </c>
      <c r="H210" t="s">
        <v>58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367</v>
      </c>
      <c r="O210" s="9">
        <f t="shared" si="12"/>
        <v>0</v>
      </c>
      <c r="P210" s="9">
        <f t="shared" si="13"/>
        <v>0</v>
      </c>
      <c r="Q210" t="s">
        <v>25</v>
      </c>
      <c r="R210" t="s">
        <v>368</v>
      </c>
      <c r="S210" s="15">
        <f t="shared" si="14"/>
        <v>41959.369988425926</v>
      </c>
      <c r="T210" s="16">
        <f t="shared" si="15"/>
        <v>41989.369988425926</v>
      </c>
    </row>
    <row r="211" spans="1:20" ht="60" hidden="1">
      <c r="A211">
        <v>209</v>
      </c>
      <c r="B211" s="3" t="s">
        <v>468</v>
      </c>
      <c r="C211" s="3" t="s">
        <v>469</v>
      </c>
      <c r="D211" s="6">
        <v>25000</v>
      </c>
      <c r="E211" s="11">
        <v>0</v>
      </c>
      <c r="F211" t="s">
        <v>366</v>
      </c>
      <c r="G211" t="s">
        <v>22</v>
      </c>
      <c r="H211" t="s">
        <v>23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367</v>
      </c>
      <c r="O211" s="9">
        <f t="shared" si="12"/>
        <v>0</v>
      </c>
      <c r="P211" s="9">
        <f t="shared" si="13"/>
        <v>0</v>
      </c>
      <c r="Q211" t="s">
        <v>25</v>
      </c>
      <c r="R211" t="s">
        <v>368</v>
      </c>
      <c r="S211" s="15">
        <f t="shared" si="14"/>
        <v>42165.922858796301</v>
      </c>
      <c r="T211" s="16">
        <f t="shared" si="15"/>
        <v>42195.922858796301</v>
      </c>
    </row>
    <row r="212" spans="1:20" ht="60" hidden="1">
      <c r="A212">
        <v>210</v>
      </c>
      <c r="B212" s="3" t="s">
        <v>470</v>
      </c>
      <c r="C212" s="3" t="s">
        <v>471</v>
      </c>
      <c r="D212" s="6">
        <v>12000</v>
      </c>
      <c r="E212" s="11">
        <v>3030</v>
      </c>
      <c r="F212" t="s">
        <v>366</v>
      </c>
      <c r="G212" t="s">
        <v>22</v>
      </c>
      <c r="H212" t="s">
        <v>23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367</v>
      </c>
      <c r="O212" s="9">
        <f t="shared" si="12"/>
        <v>25</v>
      </c>
      <c r="P212" s="9">
        <f t="shared" si="13"/>
        <v>91.82</v>
      </c>
      <c r="Q212" t="s">
        <v>25</v>
      </c>
      <c r="R212" t="s">
        <v>368</v>
      </c>
      <c r="S212" s="15">
        <f t="shared" si="14"/>
        <v>42249.064722222218</v>
      </c>
      <c r="T212" s="16">
        <f t="shared" si="15"/>
        <v>42278.208333333328</v>
      </c>
    </row>
    <row r="213" spans="1:20" ht="60" hidden="1">
      <c r="A213">
        <v>211</v>
      </c>
      <c r="B213" s="3" t="s">
        <v>472</v>
      </c>
      <c r="C213" s="3" t="s">
        <v>473</v>
      </c>
      <c r="D213" s="6">
        <v>5000</v>
      </c>
      <c r="E213" s="11">
        <v>2230</v>
      </c>
      <c r="F213" t="s">
        <v>366</v>
      </c>
      <c r="G213" t="s">
        <v>22</v>
      </c>
      <c r="H213" t="s">
        <v>23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367</v>
      </c>
      <c r="O213" s="9">
        <f t="shared" si="12"/>
        <v>45</v>
      </c>
      <c r="P213" s="9">
        <f t="shared" si="13"/>
        <v>185.83</v>
      </c>
      <c r="Q213" t="s">
        <v>25</v>
      </c>
      <c r="R213" t="s">
        <v>368</v>
      </c>
      <c r="S213" s="15">
        <f t="shared" si="14"/>
        <v>42236.159918981488</v>
      </c>
      <c r="T213" s="16">
        <f t="shared" si="15"/>
        <v>42266.159918981488</v>
      </c>
    </row>
    <row r="214" spans="1:20" ht="45" hidden="1">
      <c r="A214">
        <v>212</v>
      </c>
      <c r="B214" s="3" t="s">
        <v>474</v>
      </c>
      <c r="C214" s="3" t="s">
        <v>475</v>
      </c>
      <c r="D214" s="6">
        <v>6300</v>
      </c>
      <c r="E214" s="11">
        <v>1</v>
      </c>
      <c r="F214" t="s">
        <v>366</v>
      </c>
      <c r="G214" t="s">
        <v>22</v>
      </c>
      <c r="H214" t="s">
        <v>23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367</v>
      </c>
      <c r="O214" s="9">
        <f t="shared" si="12"/>
        <v>0</v>
      </c>
      <c r="P214" s="9">
        <f t="shared" si="13"/>
        <v>1</v>
      </c>
      <c r="Q214" t="s">
        <v>25</v>
      </c>
      <c r="R214" t="s">
        <v>368</v>
      </c>
      <c r="S214" s="15">
        <f t="shared" si="14"/>
        <v>42416.881018518514</v>
      </c>
      <c r="T214" s="16">
        <f t="shared" si="15"/>
        <v>42476.839351851857</v>
      </c>
    </row>
    <row r="215" spans="1:20" ht="45" hidden="1">
      <c r="A215">
        <v>213</v>
      </c>
      <c r="B215" s="3" t="s">
        <v>476</v>
      </c>
      <c r="C215" s="3" t="s">
        <v>477</v>
      </c>
      <c r="D215" s="6">
        <v>50000</v>
      </c>
      <c r="E215" s="11">
        <v>20</v>
      </c>
      <c r="F215" t="s">
        <v>366</v>
      </c>
      <c r="G215" t="s">
        <v>22</v>
      </c>
      <c r="H215" t="s">
        <v>23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367</v>
      </c>
      <c r="O215" s="9">
        <f t="shared" si="12"/>
        <v>0</v>
      </c>
      <c r="P215" s="9">
        <f t="shared" si="13"/>
        <v>20</v>
      </c>
      <c r="Q215" t="s">
        <v>25</v>
      </c>
      <c r="R215" t="s">
        <v>368</v>
      </c>
      <c r="S215" s="15">
        <f t="shared" si="14"/>
        <v>42202.594293981485</v>
      </c>
      <c r="T215" s="16">
        <f t="shared" si="15"/>
        <v>42232.587974537033</v>
      </c>
    </row>
    <row r="216" spans="1:20" ht="60" hidden="1">
      <c r="A216">
        <v>214</v>
      </c>
      <c r="B216" s="3" t="s">
        <v>478</v>
      </c>
      <c r="C216" s="3" t="s">
        <v>479</v>
      </c>
      <c r="D216" s="6">
        <v>12500</v>
      </c>
      <c r="E216" s="11">
        <v>1</v>
      </c>
      <c r="F216" t="s">
        <v>366</v>
      </c>
      <c r="G216" t="s">
        <v>22</v>
      </c>
      <c r="H216" t="s">
        <v>23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367</v>
      </c>
      <c r="O216" s="9">
        <f t="shared" si="12"/>
        <v>0</v>
      </c>
      <c r="P216" s="9">
        <f t="shared" si="13"/>
        <v>1</v>
      </c>
      <c r="Q216" t="s">
        <v>25</v>
      </c>
      <c r="R216" t="s">
        <v>368</v>
      </c>
      <c r="S216" s="15">
        <f t="shared" si="14"/>
        <v>42009.64061342593</v>
      </c>
      <c r="T216" s="16">
        <f t="shared" si="15"/>
        <v>42069.64061342593</v>
      </c>
    </row>
    <row r="217" spans="1:20" ht="60" hidden="1">
      <c r="A217">
        <v>215</v>
      </c>
      <c r="B217" s="3" t="s">
        <v>480</v>
      </c>
      <c r="C217" s="3" t="s">
        <v>481</v>
      </c>
      <c r="D217" s="6">
        <v>4400</v>
      </c>
      <c r="E217" s="11">
        <v>10</v>
      </c>
      <c r="F217" t="s">
        <v>366</v>
      </c>
      <c r="G217" t="s">
        <v>31</v>
      </c>
      <c r="H217" t="s">
        <v>32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367</v>
      </c>
      <c r="O217" s="9">
        <f t="shared" si="12"/>
        <v>0</v>
      </c>
      <c r="P217" s="9">
        <f t="shared" si="13"/>
        <v>10</v>
      </c>
      <c r="Q217" t="s">
        <v>25</v>
      </c>
      <c r="R217" t="s">
        <v>368</v>
      </c>
      <c r="S217" s="15">
        <f t="shared" si="14"/>
        <v>42375.230115740742</v>
      </c>
      <c r="T217" s="16">
        <f t="shared" si="15"/>
        <v>42417.999305555553</v>
      </c>
    </row>
    <row r="218" spans="1:20" ht="60" hidden="1">
      <c r="A218">
        <v>216</v>
      </c>
      <c r="B218" s="3" t="s">
        <v>482</v>
      </c>
      <c r="C218" s="3" t="s">
        <v>483</v>
      </c>
      <c r="D218" s="6">
        <v>50000</v>
      </c>
      <c r="E218" s="11">
        <v>27849.22</v>
      </c>
      <c r="F218" t="s">
        <v>366</v>
      </c>
      <c r="G218" t="s">
        <v>22</v>
      </c>
      <c r="H218" t="s">
        <v>23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367</v>
      </c>
      <c r="O218" s="9">
        <f t="shared" si="12"/>
        <v>56</v>
      </c>
      <c r="P218" s="9">
        <f t="shared" si="13"/>
        <v>331.54</v>
      </c>
      <c r="Q218" t="s">
        <v>25</v>
      </c>
      <c r="R218" t="s">
        <v>368</v>
      </c>
      <c r="S218" s="15">
        <f t="shared" si="14"/>
        <v>42066.958761574075</v>
      </c>
      <c r="T218" s="16">
        <f t="shared" si="15"/>
        <v>42116.917094907403</v>
      </c>
    </row>
    <row r="219" spans="1:20" ht="18.75" hidden="1">
      <c r="A219">
        <v>217</v>
      </c>
      <c r="B219" s="3" t="s">
        <v>484</v>
      </c>
      <c r="C219" s="3" t="s">
        <v>485</v>
      </c>
      <c r="D219" s="6">
        <v>100000</v>
      </c>
      <c r="E219" s="11">
        <v>11943</v>
      </c>
      <c r="F219" t="s">
        <v>366</v>
      </c>
      <c r="G219" t="s">
        <v>486</v>
      </c>
      <c r="H219" t="s">
        <v>487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367</v>
      </c>
      <c r="O219" s="9">
        <f t="shared" si="12"/>
        <v>12</v>
      </c>
      <c r="P219" s="9">
        <f t="shared" si="13"/>
        <v>314.29000000000002</v>
      </c>
      <c r="Q219" t="s">
        <v>25</v>
      </c>
      <c r="R219" t="s">
        <v>368</v>
      </c>
      <c r="S219" s="15">
        <f t="shared" si="14"/>
        <v>41970.64061342593</v>
      </c>
      <c r="T219" s="16">
        <f t="shared" si="15"/>
        <v>42001.64061342593</v>
      </c>
    </row>
    <row r="220" spans="1:20" ht="60" hidden="1">
      <c r="A220">
        <v>218</v>
      </c>
      <c r="B220" s="3" t="s">
        <v>488</v>
      </c>
      <c r="C220" s="3" t="s">
        <v>489</v>
      </c>
      <c r="D220" s="6">
        <v>5000</v>
      </c>
      <c r="E220" s="11">
        <v>100</v>
      </c>
      <c r="F220" t="s">
        <v>366</v>
      </c>
      <c r="G220" t="s">
        <v>22</v>
      </c>
      <c r="H220" t="s">
        <v>23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367</v>
      </c>
      <c r="O220" s="9">
        <f t="shared" si="12"/>
        <v>2</v>
      </c>
      <c r="P220" s="9">
        <f t="shared" si="13"/>
        <v>100</v>
      </c>
      <c r="Q220" t="s">
        <v>25</v>
      </c>
      <c r="R220" t="s">
        <v>368</v>
      </c>
      <c r="S220" s="15">
        <f t="shared" si="14"/>
        <v>42079.628344907411</v>
      </c>
      <c r="T220" s="16">
        <f t="shared" si="15"/>
        <v>42139.628344907411</v>
      </c>
    </row>
    <row r="221" spans="1:20" ht="45" hidden="1">
      <c r="A221">
        <v>219</v>
      </c>
      <c r="B221" s="3" t="s">
        <v>490</v>
      </c>
      <c r="C221" s="3" t="s">
        <v>491</v>
      </c>
      <c r="D221" s="6">
        <v>50000</v>
      </c>
      <c r="E221" s="11">
        <v>8815</v>
      </c>
      <c r="F221" t="s">
        <v>366</v>
      </c>
      <c r="G221" t="s">
        <v>22</v>
      </c>
      <c r="H221" t="s">
        <v>23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367</v>
      </c>
      <c r="O221" s="9">
        <f t="shared" si="12"/>
        <v>18</v>
      </c>
      <c r="P221" s="9">
        <f t="shared" si="13"/>
        <v>115.99</v>
      </c>
      <c r="Q221" t="s">
        <v>25</v>
      </c>
      <c r="R221" t="s">
        <v>368</v>
      </c>
      <c r="S221" s="15">
        <f t="shared" si="14"/>
        <v>42429.326678240745</v>
      </c>
      <c r="T221" s="16">
        <f t="shared" si="15"/>
        <v>42461.290972222225</v>
      </c>
    </row>
    <row r="222" spans="1:20" ht="45" hidden="1">
      <c r="A222">
        <v>220</v>
      </c>
      <c r="B222" s="3" t="s">
        <v>492</v>
      </c>
      <c r="C222" s="3" t="s">
        <v>493</v>
      </c>
      <c r="D222" s="6">
        <v>50000</v>
      </c>
      <c r="E222" s="11">
        <v>360</v>
      </c>
      <c r="F222" t="s">
        <v>366</v>
      </c>
      <c r="G222" t="s">
        <v>22</v>
      </c>
      <c r="H222" t="s">
        <v>23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367</v>
      </c>
      <c r="O222" s="9">
        <f t="shared" si="12"/>
        <v>1</v>
      </c>
      <c r="P222" s="9">
        <f t="shared" si="13"/>
        <v>120</v>
      </c>
      <c r="Q222" t="s">
        <v>25</v>
      </c>
      <c r="R222" t="s">
        <v>368</v>
      </c>
      <c r="S222" s="15">
        <f t="shared" si="14"/>
        <v>42195.643865740742</v>
      </c>
      <c r="T222" s="16">
        <f t="shared" si="15"/>
        <v>42236.837499999994</v>
      </c>
    </row>
    <row r="223" spans="1:20" ht="30" hidden="1">
      <c r="A223">
        <v>221</v>
      </c>
      <c r="B223" s="3" t="s">
        <v>494</v>
      </c>
      <c r="C223" s="3" t="s">
        <v>495</v>
      </c>
      <c r="D223" s="6">
        <v>50000</v>
      </c>
      <c r="E223" s="11">
        <v>0</v>
      </c>
      <c r="F223" t="s">
        <v>366</v>
      </c>
      <c r="G223" t="s">
        <v>22</v>
      </c>
      <c r="H223" t="s">
        <v>23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367</v>
      </c>
      <c r="O223" s="9">
        <f t="shared" si="12"/>
        <v>0</v>
      </c>
      <c r="P223" s="9">
        <f t="shared" si="13"/>
        <v>0</v>
      </c>
      <c r="Q223" t="s">
        <v>25</v>
      </c>
      <c r="R223" t="s">
        <v>368</v>
      </c>
      <c r="S223" s="15">
        <f t="shared" si="14"/>
        <v>42031.837546296301</v>
      </c>
      <c r="T223" s="16">
        <f t="shared" si="15"/>
        <v>42091.79587962963</v>
      </c>
    </row>
    <row r="224" spans="1:20" ht="60" hidden="1">
      <c r="A224">
        <v>222</v>
      </c>
      <c r="B224" s="3" t="s">
        <v>496</v>
      </c>
      <c r="C224" s="3" t="s">
        <v>497</v>
      </c>
      <c r="D224" s="6">
        <v>1000</v>
      </c>
      <c r="E224" s="11">
        <v>130</v>
      </c>
      <c r="F224" t="s">
        <v>366</v>
      </c>
      <c r="G224" t="s">
        <v>22</v>
      </c>
      <c r="H224" t="s">
        <v>23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367</v>
      </c>
      <c r="O224" s="9">
        <f t="shared" si="12"/>
        <v>13</v>
      </c>
      <c r="P224" s="9">
        <f t="shared" si="13"/>
        <v>65</v>
      </c>
      <c r="Q224" t="s">
        <v>25</v>
      </c>
      <c r="R224" t="s">
        <v>368</v>
      </c>
      <c r="S224" s="15">
        <f t="shared" si="14"/>
        <v>42031.769884259258</v>
      </c>
      <c r="T224" s="16">
        <f t="shared" si="15"/>
        <v>42090.110416666663</v>
      </c>
    </row>
    <row r="225" spans="1:20" ht="60" hidden="1">
      <c r="A225">
        <v>223</v>
      </c>
      <c r="B225" s="3" t="s">
        <v>498</v>
      </c>
      <c r="C225" s="3" t="s">
        <v>499</v>
      </c>
      <c r="D225" s="6">
        <v>1500000</v>
      </c>
      <c r="E225" s="11">
        <v>0</v>
      </c>
      <c r="F225" t="s">
        <v>366</v>
      </c>
      <c r="G225" t="s">
        <v>22</v>
      </c>
      <c r="H225" t="s">
        <v>23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367</v>
      </c>
      <c r="O225" s="9">
        <f t="shared" si="12"/>
        <v>0</v>
      </c>
      <c r="P225" s="9">
        <f t="shared" si="13"/>
        <v>0</v>
      </c>
      <c r="Q225" t="s">
        <v>25</v>
      </c>
      <c r="R225" t="s">
        <v>368</v>
      </c>
      <c r="S225" s="15">
        <f t="shared" si="14"/>
        <v>42482.048032407409</v>
      </c>
      <c r="T225" s="16">
        <f t="shared" si="15"/>
        <v>42512.045138888891</v>
      </c>
    </row>
    <row r="226" spans="1:20" ht="60" hidden="1">
      <c r="A226">
        <v>224</v>
      </c>
      <c r="B226" s="3" t="s">
        <v>500</v>
      </c>
      <c r="C226" s="3" t="s">
        <v>501</v>
      </c>
      <c r="D226" s="6">
        <v>6000000</v>
      </c>
      <c r="E226" s="11">
        <v>0</v>
      </c>
      <c r="F226" t="s">
        <v>366</v>
      </c>
      <c r="G226" t="s">
        <v>57</v>
      </c>
      <c r="H226" t="s">
        <v>58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367</v>
      </c>
      <c r="O226" s="9">
        <f t="shared" si="12"/>
        <v>0</v>
      </c>
      <c r="P226" s="9">
        <f t="shared" si="13"/>
        <v>0</v>
      </c>
      <c r="Q226" t="s">
        <v>25</v>
      </c>
      <c r="R226" t="s">
        <v>368</v>
      </c>
      <c r="S226" s="15">
        <f t="shared" si="14"/>
        <v>42135.235254629632</v>
      </c>
      <c r="T226" s="16">
        <f t="shared" si="15"/>
        <v>42195.235254629632</v>
      </c>
    </row>
    <row r="227" spans="1:20" ht="45" hidden="1">
      <c r="A227">
        <v>225</v>
      </c>
      <c r="B227" s="3" t="s">
        <v>502</v>
      </c>
      <c r="C227" s="3" t="s">
        <v>503</v>
      </c>
      <c r="D227" s="6">
        <v>200</v>
      </c>
      <c r="E227" s="11">
        <v>0</v>
      </c>
      <c r="F227" t="s">
        <v>366</v>
      </c>
      <c r="G227" t="s">
        <v>22</v>
      </c>
      <c r="H227" t="s">
        <v>23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367</v>
      </c>
      <c r="O227" s="9">
        <f t="shared" si="12"/>
        <v>0</v>
      </c>
      <c r="P227" s="9">
        <f t="shared" si="13"/>
        <v>0</v>
      </c>
      <c r="Q227" t="s">
        <v>25</v>
      </c>
      <c r="R227" t="s">
        <v>368</v>
      </c>
      <c r="S227" s="15">
        <f t="shared" si="14"/>
        <v>42438.961273148147</v>
      </c>
      <c r="T227" s="16">
        <f t="shared" si="15"/>
        <v>42468.919606481482</v>
      </c>
    </row>
    <row r="228" spans="1:20" ht="45" hidden="1">
      <c r="A228">
        <v>226</v>
      </c>
      <c r="B228" s="3" t="s">
        <v>504</v>
      </c>
      <c r="C228" s="3" t="s">
        <v>505</v>
      </c>
      <c r="D228" s="6">
        <v>29000</v>
      </c>
      <c r="E228" s="11">
        <v>250</v>
      </c>
      <c r="F228" t="s">
        <v>366</v>
      </c>
      <c r="G228" t="s">
        <v>31</v>
      </c>
      <c r="H228" t="s">
        <v>32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367</v>
      </c>
      <c r="O228" s="9">
        <f t="shared" si="12"/>
        <v>1</v>
      </c>
      <c r="P228" s="9">
        <f t="shared" si="13"/>
        <v>125</v>
      </c>
      <c r="Q228" t="s">
        <v>25</v>
      </c>
      <c r="R228" t="s">
        <v>368</v>
      </c>
      <c r="S228" s="15">
        <f t="shared" si="14"/>
        <v>42106.666018518517</v>
      </c>
      <c r="T228" s="16">
        <f t="shared" si="15"/>
        <v>42155.395138888889</v>
      </c>
    </row>
    <row r="229" spans="1:20" ht="45" hidden="1">
      <c r="A229">
        <v>227</v>
      </c>
      <c r="B229" s="3" t="s">
        <v>506</v>
      </c>
      <c r="C229" s="3" t="s">
        <v>507</v>
      </c>
      <c r="D229" s="6">
        <v>28000</v>
      </c>
      <c r="E229" s="11">
        <v>0</v>
      </c>
      <c r="F229" t="s">
        <v>366</v>
      </c>
      <c r="G229" t="s">
        <v>22</v>
      </c>
      <c r="H229" t="s">
        <v>23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367</v>
      </c>
      <c r="O229" s="9">
        <f t="shared" si="12"/>
        <v>0</v>
      </c>
      <c r="P229" s="9">
        <f t="shared" si="13"/>
        <v>0</v>
      </c>
      <c r="Q229" t="s">
        <v>25</v>
      </c>
      <c r="R229" t="s">
        <v>368</v>
      </c>
      <c r="S229" s="15">
        <f t="shared" si="14"/>
        <v>42164.893993055557</v>
      </c>
      <c r="T229" s="16">
        <f t="shared" si="15"/>
        <v>42194.893993055557</v>
      </c>
    </row>
    <row r="230" spans="1:20" ht="30" hidden="1">
      <c r="A230">
        <v>228</v>
      </c>
      <c r="B230" s="3" t="s">
        <v>508</v>
      </c>
      <c r="C230" s="3" t="s">
        <v>509</v>
      </c>
      <c r="D230" s="6">
        <v>8000</v>
      </c>
      <c r="E230" s="11">
        <v>0</v>
      </c>
      <c r="F230" t="s">
        <v>366</v>
      </c>
      <c r="G230" t="s">
        <v>31</v>
      </c>
      <c r="H230" t="s">
        <v>32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367</v>
      </c>
      <c r="O230" s="9">
        <f t="shared" si="12"/>
        <v>0</v>
      </c>
      <c r="P230" s="9">
        <f t="shared" si="13"/>
        <v>0</v>
      </c>
      <c r="Q230" t="s">
        <v>25</v>
      </c>
      <c r="R230" t="s">
        <v>368</v>
      </c>
      <c r="S230" s="15">
        <f t="shared" si="14"/>
        <v>42096.686400462961</v>
      </c>
      <c r="T230" s="16">
        <f t="shared" si="15"/>
        <v>42156.686400462961</v>
      </c>
    </row>
    <row r="231" spans="1:20" ht="60" hidden="1">
      <c r="A231">
        <v>229</v>
      </c>
      <c r="B231" s="3" t="s">
        <v>510</v>
      </c>
      <c r="C231" s="3" t="s">
        <v>511</v>
      </c>
      <c r="D231" s="6">
        <v>3000</v>
      </c>
      <c r="E231" s="11">
        <v>0</v>
      </c>
      <c r="F231" t="s">
        <v>366</v>
      </c>
      <c r="G231" t="s">
        <v>512</v>
      </c>
      <c r="H231" t="s">
        <v>62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367</v>
      </c>
      <c r="O231" s="9">
        <f t="shared" si="12"/>
        <v>0</v>
      </c>
      <c r="P231" s="9">
        <f t="shared" si="13"/>
        <v>0</v>
      </c>
      <c r="Q231" t="s">
        <v>25</v>
      </c>
      <c r="R231" t="s">
        <v>368</v>
      </c>
      <c r="S231" s="15">
        <f t="shared" si="14"/>
        <v>42383.933993055558</v>
      </c>
      <c r="T231" s="16">
        <f t="shared" si="15"/>
        <v>42413.933993055558</v>
      </c>
    </row>
    <row r="232" spans="1:20" ht="60" hidden="1">
      <c r="A232">
        <v>230</v>
      </c>
      <c r="B232" s="3" t="s">
        <v>513</v>
      </c>
      <c r="C232" s="3" t="s">
        <v>514</v>
      </c>
      <c r="D232" s="6">
        <v>15000</v>
      </c>
      <c r="E232" s="11">
        <v>60</v>
      </c>
      <c r="F232" t="s">
        <v>366</v>
      </c>
      <c r="G232" t="s">
        <v>22</v>
      </c>
      <c r="H232" t="s">
        <v>23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367</v>
      </c>
      <c r="O232" s="9">
        <f t="shared" si="12"/>
        <v>0</v>
      </c>
      <c r="P232" s="9">
        <f t="shared" si="13"/>
        <v>30</v>
      </c>
      <c r="Q232" t="s">
        <v>25</v>
      </c>
      <c r="R232" t="s">
        <v>368</v>
      </c>
      <c r="S232" s="15">
        <f t="shared" si="14"/>
        <v>42129.777210648142</v>
      </c>
      <c r="T232" s="16">
        <f t="shared" si="15"/>
        <v>42159.777210648142</v>
      </c>
    </row>
    <row r="233" spans="1:20" ht="60" hidden="1">
      <c r="A233">
        <v>231</v>
      </c>
      <c r="B233" s="3" t="s">
        <v>515</v>
      </c>
      <c r="C233" s="3" t="s">
        <v>516</v>
      </c>
      <c r="D233" s="6">
        <v>1500000</v>
      </c>
      <c r="E233" s="11">
        <v>0</v>
      </c>
      <c r="F233" t="s">
        <v>366</v>
      </c>
      <c r="G233" t="s">
        <v>22</v>
      </c>
      <c r="H233" t="s">
        <v>23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367</v>
      </c>
      <c r="O233" s="9">
        <f t="shared" si="12"/>
        <v>0</v>
      </c>
      <c r="P233" s="9">
        <f t="shared" si="13"/>
        <v>0</v>
      </c>
      <c r="Q233" t="s">
        <v>25</v>
      </c>
      <c r="R233" t="s">
        <v>368</v>
      </c>
      <c r="S233" s="15">
        <f t="shared" si="14"/>
        <v>42341.958923611113</v>
      </c>
      <c r="T233" s="16">
        <f t="shared" si="15"/>
        <v>42371.958923611113</v>
      </c>
    </row>
    <row r="234" spans="1:20" ht="60" hidden="1">
      <c r="A234">
        <v>232</v>
      </c>
      <c r="B234" s="3" t="s">
        <v>517</v>
      </c>
      <c r="C234" s="3" t="s">
        <v>518</v>
      </c>
      <c r="D234" s="6">
        <v>4000</v>
      </c>
      <c r="E234" s="11">
        <v>110</v>
      </c>
      <c r="F234" t="s">
        <v>366</v>
      </c>
      <c r="G234" t="s">
        <v>31</v>
      </c>
      <c r="H234" t="s">
        <v>32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367</v>
      </c>
      <c r="O234" s="9">
        <f t="shared" si="12"/>
        <v>3</v>
      </c>
      <c r="P234" s="9">
        <f t="shared" si="13"/>
        <v>15.71</v>
      </c>
      <c r="Q234" t="s">
        <v>25</v>
      </c>
      <c r="R234" t="s">
        <v>368</v>
      </c>
      <c r="S234" s="15">
        <f t="shared" si="14"/>
        <v>42032.82576388889</v>
      </c>
      <c r="T234" s="16">
        <f t="shared" si="15"/>
        <v>42062.82576388889</v>
      </c>
    </row>
    <row r="235" spans="1:20" ht="45" hidden="1">
      <c r="A235">
        <v>233</v>
      </c>
      <c r="B235" s="3" t="s">
        <v>519</v>
      </c>
      <c r="C235" s="3" t="s">
        <v>520</v>
      </c>
      <c r="D235" s="6">
        <v>350000</v>
      </c>
      <c r="E235" s="11">
        <v>0</v>
      </c>
      <c r="F235" t="s">
        <v>366</v>
      </c>
      <c r="G235" t="s">
        <v>22</v>
      </c>
      <c r="H235" t="s">
        <v>23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367</v>
      </c>
      <c r="O235" s="9">
        <f t="shared" si="12"/>
        <v>0</v>
      </c>
      <c r="P235" s="9">
        <f t="shared" si="13"/>
        <v>0</v>
      </c>
      <c r="Q235" t="s">
        <v>25</v>
      </c>
      <c r="R235" t="s">
        <v>368</v>
      </c>
      <c r="S235" s="15">
        <f t="shared" si="14"/>
        <v>42612.911712962959</v>
      </c>
      <c r="T235" s="16">
        <f t="shared" si="15"/>
        <v>42642.911712962959</v>
      </c>
    </row>
    <row r="236" spans="1:20" ht="60" hidden="1">
      <c r="A236">
        <v>234</v>
      </c>
      <c r="B236" s="3" t="s">
        <v>521</v>
      </c>
      <c r="C236" s="3" t="s">
        <v>522</v>
      </c>
      <c r="D236" s="6">
        <v>1000</v>
      </c>
      <c r="E236" s="11">
        <v>401</v>
      </c>
      <c r="F236" t="s">
        <v>366</v>
      </c>
      <c r="G236" t="s">
        <v>22</v>
      </c>
      <c r="H236" t="s">
        <v>23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367</v>
      </c>
      <c r="O236" s="9">
        <f t="shared" si="12"/>
        <v>40</v>
      </c>
      <c r="P236" s="9">
        <f t="shared" si="13"/>
        <v>80.2</v>
      </c>
      <c r="Q236" t="s">
        <v>25</v>
      </c>
      <c r="R236" t="s">
        <v>368</v>
      </c>
      <c r="S236" s="15">
        <f t="shared" si="14"/>
        <v>42136.035405092596</v>
      </c>
      <c r="T236" s="16">
        <f t="shared" si="15"/>
        <v>42176.035405092596</v>
      </c>
    </row>
    <row r="237" spans="1:20" ht="45" hidden="1">
      <c r="A237">
        <v>235</v>
      </c>
      <c r="B237" s="3" t="s">
        <v>523</v>
      </c>
      <c r="C237" s="3" t="s">
        <v>524</v>
      </c>
      <c r="D237" s="6">
        <v>10000</v>
      </c>
      <c r="E237" s="11">
        <v>0</v>
      </c>
      <c r="F237" t="s">
        <v>366</v>
      </c>
      <c r="G237" t="s">
        <v>22</v>
      </c>
      <c r="H237" t="s">
        <v>23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367</v>
      </c>
      <c r="O237" s="9">
        <f t="shared" si="12"/>
        <v>0</v>
      </c>
      <c r="P237" s="9">
        <f t="shared" si="13"/>
        <v>0</v>
      </c>
      <c r="Q237" t="s">
        <v>25</v>
      </c>
      <c r="R237" t="s">
        <v>368</v>
      </c>
      <c r="S237" s="15">
        <f t="shared" si="14"/>
        <v>42164.908530092594</v>
      </c>
      <c r="T237" s="16">
        <f t="shared" si="15"/>
        <v>42194.908530092594</v>
      </c>
    </row>
    <row r="238" spans="1:20" ht="60" hidden="1">
      <c r="A238">
        <v>236</v>
      </c>
      <c r="B238" s="3" t="s">
        <v>525</v>
      </c>
      <c r="C238" s="3" t="s">
        <v>526</v>
      </c>
      <c r="D238" s="6">
        <v>150000</v>
      </c>
      <c r="E238" s="11">
        <v>0</v>
      </c>
      <c r="F238" t="s">
        <v>366</v>
      </c>
      <c r="G238" t="s">
        <v>22</v>
      </c>
      <c r="H238" t="s">
        <v>23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367</v>
      </c>
      <c r="O238" s="9">
        <f t="shared" si="12"/>
        <v>0</v>
      </c>
      <c r="P238" s="9">
        <f t="shared" si="13"/>
        <v>0</v>
      </c>
      <c r="Q238" t="s">
        <v>25</v>
      </c>
      <c r="R238" t="s">
        <v>368</v>
      </c>
      <c r="S238" s="15">
        <f t="shared" si="14"/>
        <v>42321.08447916666</v>
      </c>
      <c r="T238" s="16">
        <f t="shared" si="15"/>
        <v>42374</v>
      </c>
    </row>
    <row r="239" spans="1:20" ht="30" hidden="1">
      <c r="A239">
        <v>237</v>
      </c>
      <c r="B239" s="3" t="s">
        <v>527</v>
      </c>
      <c r="C239" s="3" t="s">
        <v>528</v>
      </c>
      <c r="D239" s="6">
        <v>15000</v>
      </c>
      <c r="E239" s="11">
        <v>50</v>
      </c>
      <c r="F239" t="s">
        <v>366</v>
      </c>
      <c r="G239" t="s">
        <v>22</v>
      </c>
      <c r="H239" t="s">
        <v>23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367</v>
      </c>
      <c r="O239" s="9">
        <f t="shared" si="12"/>
        <v>0</v>
      </c>
      <c r="P239" s="9">
        <f t="shared" si="13"/>
        <v>50</v>
      </c>
      <c r="Q239" t="s">
        <v>25</v>
      </c>
      <c r="R239" t="s">
        <v>368</v>
      </c>
      <c r="S239" s="15">
        <f t="shared" si="14"/>
        <v>42377.577187499999</v>
      </c>
      <c r="T239" s="16">
        <f t="shared" si="15"/>
        <v>42437.577187499999</v>
      </c>
    </row>
    <row r="240" spans="1:20" ht="60" hidden="1">
      <c r="A240">
        <v>238</v>
      </c>
      <c r="B240" s="3" t="s">
        <v>529</v>
      </c>
      <c r="C240" s="3" t="s">
        <v>530</v>
      </c>
      <c r="D240" s="6">
        <v>26000</v>
      </c>
      <c r="E240" s="11">
        <v>0</v>
      </c>
      <c r="F240" t="s">
        <v>366</v>
      </c>
      <c r="G240" t="s">
        <v>22</v>
      </c>
      <c r="H240" t="s">
        <v>23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367</v>
      </c>
      <c r="O240" s="9">
        <f t="shared" si="12"/>
        <v>0</v>
      </c>
      <c r="P240" s="9">
        <f t="shared" si="13"/>
        <v>0</v>
      </c>
      <c r="Q240" t="s">
        <v>25</v>
      </c>
      <c r="R240" t="s">
        <v>368</v>
      </c>
      <c r="S240" s="15">
        <f t="shared" si="14"/>
        <v>42713.962499999994</v>
      </c>
      <c r="T240" s="16">
        <f t="shared" si="15"/>
        <v>42734.375</v>
      </c>
    </row>
    <row r="241" spans="1:20" ht="45" hidden="1">
      <c r="A241">
        <v>239</v>
      </c>
      <c r="B241" s="3" t="s">
        <v>531</v>
      </c>
      <c r="C241" s="3" t="s">
        <v>532</v>
      </c>
      <c r="D241" s="6">
        <v>1000</v>
      </c>
      <c r="E241" s="11">
        <v>250</v>
      </c>
      <c r="F241" t="s">
        <v>366</v>
      </c>
      <c r="G241" t="s">
        <v>57</v>
      </c>
      <c r="H241" t="s">
        <v>58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367</v>
      </c>
      <c r="O241" s="9">
        <f t="shared" si="12"/>
        <v>25</v>
      </c>
      <c r="P241" s="9">
        <f t="shared" si="13"/>
        <v>50</v>
      </c>
      <c r="Q241" t="s">
        <v>25</v>
      </c>
      <c r="R241" t="s">
        <v>368</v>
      </c>
      <c r="S241" s="15">
        <f t="shared" si="14"/>
        <v>42297.110300925924</v>
      </c>
      <c r="T241" s="16">
        <f t="shared" si="15"/>
        <v>42316.5</v>
      </c>
    </row>
    <row r="242" spans="1:20" ht="60" hidden="1">
      <c r="A242">
        <v>240</v>
      </c>
      <c r="B242" s="3" t="s">
        <v>533</v>
      </c>
      <c r="C242" s="3" t="s">
        <v>534</v>
      </c>
      <c r="D242" s="6">
        <v>15000</v>
      </c>
      <c r="E242" s="11">
        <v>16145.12</v>
      </c>
      <c r="F242" t="s">
        <v>21</v>
      </c>
      <c r="G242" t="s">
        <v>22</v>
      </c>
      <c r="H242" t="s">
        <v>23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535</v>
      </c>
      <c r="O242" s="9">
        <f t="shared" si="12"/>
        <v>108</v>
      </c>
      <c r="P242" s="9">
        <f t="shared" si="13"/>
        <v>117.85</v>
      </c>
      <c r="Q242" t="s">
        <v>25</v>
      </c>
      <c r="R242" t="s">
        <v>536</v>
      </c>
      <c r="S242" s="15">
        <f t="shared" si="14"/>
        <v>41354.708460648151</v>
      </c>
      <c r="T242" s="16">
        <f t="shared" si="15"/>
        <v>41399.708460648151</v>
      </c>
    </row>
    <row r="243" spans="1:20" ht="60" hidden="1">
      <c r="A243">
        <v>241</v>
      </c>
      <c r="B243" s="3" t="s">
        <v>537</v>
      </c>
      <c r="C243" s="3" t="s">
        <v>538</v>
      </c>
      <c r="D243" s="6">
        <v>36400</v>
      </c>
      <c r="E243" s="11">
        <v>41000</v>
      </c>
      <c r="F243" t="s">
        <v>21</v>
      </c>
      <c r="G243" t="s">
        <v>22</v>
      </c>
      <c r="H243" t="s">
        <v>23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535</v>
      </c>
      <c r="O243" s="9">
        <f t="shared" si="12"/>
        <v>113</v>
      </c>
      <c r="P243" s="9">
        <f t="shared" si="13"/>
        <v>109.04</v>
      </c>
      <c r="Q243" t="s">
        <v>25</v>
      </c>
      <c r="R243" t="s">
        <v>536</v>
      </c>
      <c r="S243" s="15">
        <f t="shared" si="14"/>
        <v>41949.697962962964</v>
      </c>
      <c r="T243" s="16">
        <f t="shared" si="15"/>
        <v>41994.697962962964</v>
      </c>
    </row>
    <row r="244" spans="1:20" ht="45" hidden="1">
      <c r="A244">
        <v>242</v>
      </c>
      <c r="B244" s="3" t="s">
        <v>539</v>
      </c>
      <c r="C244" s="3" t="s">
        <v>540</v>
      </c>
      <c r="D244" s="6">
        <v>13000</v>
      </c>
      <c r="E244" s="11">
        <v>14750</v>
      </c>
      <c r="F244" t="s">
        <v>21</v>
      </c>
      <c r="G244" t="s">
        <v>22</v>
      </c>
      <c r="H244" t="s">
        <v>23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535</v>
      </c>
      <c r="O244" s="9">
        <f t="shared" si="12"/>
        <v>113</v>
      </c>
      <c r="P244" s="9">
        <f t="shared" si="13"/>
        <v>73.02</v>
      </c>
      <c r="Q244" t="s">
        <v>25</v>
      </c>
      <c r="R244" t="s">
        <v>536</v>
      </c>
      <c r="S244" s="15">
        <f t="shared" si="14"/>
        <v>40862.492939814816</v>
      </c>
      <c r="T244" s="16">
        <f t="shared" si="15"/>
        <v>40897.492939814816</v>
      </c>
    </row>
    <row r="245" spans="1:20" ht="45" hidden="1">
      <c r="A245">
        <v>243</v>
      </c>
      <c r="B245" s="3" t="s">
        <v>541</v>
      </c>
      <c r="C245" s="3" t="s">
        <v>542</v>
      </c>
      <c r="D245" s="6">
        <v>25000</v>
      </c>
      <c r="E245" s="11">
        <v>25648</v>
      </c>
      <c r="F245" t="s">
        <v>21</v>
      </c>
      <c r="G245" t="s">
        <v>22</v>
      </c>
      <c r="H245" t="s">
        <v>23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535</v>
      </c>
      <c r="O245" s="9">
        <f t="shared" si="12"/>
        <v>103</v>
      </c>
      <c r="P245" s="9">
        <f t="shared" si="13"/>
        <v>78.2</v>
      </c>
      <c r="Q245" t="s">
        <v>25</v>
      </c>
      <c r="R245" t="s">
        <v>536</v>
      </c>
      <c r="S245" s="15">
        <f t="shared" si="14"/>
        <v>41662.047500000001</v>
      </c>
      <c r="T245" s="16">
        <f t="shared" si="15"/>
        <v>41692.047500000001</v>
      </c>
    </row>
    <row r="246" spans="1:20" ht="60" hidden="1">
      <c r="A246">
        <v>244</v>
      </c>
      <c r="B246" s="4">
        <v>39756</v>
      </c>
      <c r="C246" s="3" t="s">
        <v>543</v>
      </c>
      <c r="D246" s="6">
        <v>3500</v>
      </c>
      <c r="E246" s="11">
        <v>3981.5</v>
      </c>
      <c r="F246" t="s">
        <v>21</v>
      </c>
      <c r="G246" t="s">
        <v>22</v>
      </c>
      <c r="H246" t="s">
        <v>23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535</v>
      </c>
      <c r="O246" s="9">
        <f t="shared" si="12"/>
        <v>114</v>
      </c>
      <c r="P246" s="9">
        <f t="shared" si="13"/>
        <v>47.4</v>
      </c>
      <c r="Q246" t="s">
        <v>25</v>
      </c>
      <c r="R246" t="s">
        <v>536</v>
      </c>
      <c r="S246" s="15">
        <f t="shared" si="14"/>
        <v>40213.323599537034</v>
      </c>
      <c r="T246" s="16">
        <f t="shared" si="15"/>
        <v>40253.29583333333</v>
      </c>
    </row>
    <row r="247" spans="1:20" ht="60" hidden="1">
      <c r="A247">
        <v>245</v>
      </c>
      <c r="B247" s="3" t="s">
        <v>544</v>
      </c>
      <c r="C247" s="3" t="s">
        <v>545</v>
      </c>
      <c r="D247" s="6">
        <v>5000</v>
      </c>
      <c r="E247" s="11">
        <v>5186</v>
      </c>
      <c r="F247" t="s">
        <v>21</v>
      </c>
      <c r="G247" t="s">
        <v>22</v>
      </c>
      <c r="H247" t="s">
        <v>23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535</v>
      </c>
      <c r="O247" s="9">
        <f t="shared" si="12"/>
        <v>104</v>
      </c>
      <c r="P247" s="9">
        <f t="shared" si="13"/>
        <v>54.02</v>
      </c>
      <c r="Q247" t="s">
        <v>25</v>
      </c>
      <c r="R247" t="s">
        <v>536</v>
      </c>
      <c r="S247" s="15">
        <f t="shared" si="14"/>
        <v>41107.053067129629</v>
      </c>
      <c r="T247" s="16">
        <f t="shared" si="15"/>
        <v>41137.053067129629</v>
      </c>
    </row>
    <row r="248" spans="1:20" ht="45" hidden="1">
      <c r="A248">
        <v>246</v>
      </c>
      <c r="B248" s="3" t="s">
        <v>546</v>
      </c>
      <c r="C248" s="3" t="s">
        <v>547</v>
      </c>
      <c r="D248" s="6">
        <v>5000</v>
      </c>
      <c r="E248" s="11">
        <v>15273</v>
      </c>
      <c r="F248" t="s">
        <v>21</v>
      </c>
      <c r="G248" t="s">
        <v>22</v>
      </c>
      <c r="H248" t="s">
        <v>23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535</v>
      </c>
      <c r="O248" s="9">
        <f t="shared" si="12"/>
        <v>305</v>
      </c>
      <c r="P248" s="9">
        <f t="shared" si="13"/>
        <v>68.489999999999995</v>
      </c>
      <c r="Q248" t="s">
        <v>25</v>
      </c>
      <c r="R248" t="s">
        <v>536</v>
      </c>
      <c r="S248" s="15">
        <f t="shared" si="14"/>
        <v>40480.363483796296</v>
      </c>
      <c r="T248" s="16">
        <f t="shared" si="15"/>
        <v>40530.405150462961</v>
      </c>
    </row>
    <row r="249" spans="1:20" ht="60" hidden="1">
      <c r="A249">
        <v>247</v>
      </c>
      <c r="B249" s="3" t="s">
        <v>548</v>
      </c>
      <c r="C249" s="3" t="s">
        <v>549</v>
      </c>
      <c r="D249" s="6">
        <v>5000</v>
      </c>
      <c r="E249" s="11">
        <v>6705</v>
      </c>
      <c r="F249" t="s">
        <v>21</v>
      </c>
      <c r="G249" t="s">
        <v>22</v>
      </c>
      <c r="H249" t="s">
        <v>23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535</v>
      </c>
      <c r="O249" s="9">
        <f t="shared" si="12"/>
        <v>134</v>
      </c>
      <c r="P249" s="9">
        <f t="shared" si="13"/>
        <v>108.15</v>
      </c>
      <c r="Q249" t="s">
        <v>25</v>
      </c>
      <c r="R249" t="s">
        <v>536</v>
      </c>
      <c r="S249" s="15">
        <f t="shared" si="14"/>
        <v>40430.604328703703</v>
      </c>
      <c r="T249" s="16">
        <f t="shared" si="15"/>
        <v>40467.152083333334</v>
      </c>
    </row>
    <row r="250" spans="1:20" ht="60" hidden="1">
      <c r="A250">
        <v>248</v>
      </c>
      <c r="B250" s="3" t="s">
        <v>550</v>
      </c>
      <c r="C250" s="3" t="s">
        <v>551</v>
      </c>
      <c r="D250" s="6">
        <v>85000</v>
      </c>
      <c r="E250" s="11">
        <v>86133</v>
      </c>
      <c r="F250" t="s">
        <v>21</v>
      </c>
      <c r="G250" t="s">
        <v>22</v>
      </c>
      <c r="H250" t="s">
        <v>23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535</v>
      </c>
      <c r="O250" s="9">
        <f t="shared" si="12"/>
        <v>101</v>
      </c>
      <c r="P250" s="9">
        <f t="shared" si="13"/>
        <v>589.95000000000005</v>
      </c>
      <c r="Q250" t="s">
        <v>25</v>
      </c>
      <c r="R250" t="s">
        <v>536</v>
      </c>
      <c r="S250" s="15">
        <f t="shared" si="14"/>
        <v>40870.774409722224</v>
      </c>
      <c r="T250" s="16">
        <f t="shared" si="15"/>
        <v>40915.774409722224</v>
      </c>
    </row>
    <row r="251" spans="1:20" ht="60" hidden="1">
      <c r="A251">
        <v>249</v>
      </c>
      <c r="B251" s="3" t="s">
        <v>552</v>
      </c>
      <c r="C251" s="3" t="s">
        <v>553</v>
      </c>
      <c r="D251" s="6">
        <v>10000</v>
      </c>
      <c r="E251" s="11">
        <v>11292</v>
      </c>
      <c r="F251" t="s">
        <v>21</v>
      </c>
      <c r="G251" t="s">
        <v>22</v>
      </c>
      <c r="H251" t="s">
        <v>23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535</v>
      </c>
      <c r="O251" s="9">
        <f t="shared" si="12"/>
        <v>113</v>
      </c>
      <c r="P251" s="9">
        <f t="shared" si="13"/>
        <v>48.05</v>
      </c>
      <c r="Q251" t="s">
        <v>25</v>
      </c>
      <c r="R251" t="s">
        <v>536</v>
      </c>
      <c r="S251" s="15">
        <f t="shared" si="14"/>
        <v>40332.923842592594</v>
      </c>
      <c r="T251" s="16">
        <f t="shared" si="15"/>
        <v>40412.736111111109</v>
      </c>
    </row>
    <row r="252" spans="1:20" ht="60" hidden="1">
      <c r="A252">
        <v>250</v>
      </c>
      <c r="B252" s="3" t="s">
        <v>554</v>
      </c>
      <c r="C252" s="3" t="s">
        <v>555</v>
      </c>
      <c r="D252" s="6">
        <v>30000</v>
      </c>
      <c r="E252" s="11">
        <v>31675</v>
      </c>
      <c r="F252" t="s">
        <v>21</v>
      </c>
      <c r="G252" t="s">
        <v>22</v>
      </c>
      <c r="H252" t="s">
        <v>23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535</v>
      </c>
      <c r="O252" s="9">
        <f t="shared" si="12"/>
        <v>106</v>
      </c>
      <c r="P252" s="9">
        <f t="shared" si="13"/>
        <v>72.48</v>
      </c>
      <c r="Q252" t="s">
        <v>25</v>
      </c>
      <c r="R252" t="s">
        <v>536</v>
      </c>
      <c r="S252" s="15">
        <f t="shared" si="14"/>
        <v>41401.565868055557</v>
      </c>
      <c r="T252" s="16">
        <f t="shared" si="15"/>
        <v>41431.565868055557</v>
      </c>
    </row>
    <row r="253" spans="1:20" ht="45" hidden="1">
      <c r="A253">
        <v>251</v>
      </c>
      <c r="B253" s="3" t="s">
        <v>556</v>
      </c>
      <c r="C253" s="3" t="s">
        <v>557</v>
      </c>
      <c r="D253" s="6">
        <v>3500</v>
      </c>
      <c r="E253" s="11">
        <v>4395</v>
      </c>
      <c r="F253" t="s">
        <v>21</v>
      </c>
      <c r="G253" t="s">
        <v>22</v>
      </c>
      <c r="H253" t="s">
        <v>23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535</v>
      </c>
      <c r="O253" s="9">
        <f t="shared" si="12"/>
        <v>126</v>
      </c>
      <c r="P253" s="9">
        <f t="shared" si="13"/>
        <v>57.08</v>
      </c>
      <c r="Q253" t="s">
        <v>25</v>
      </c>
      <c r="R253" t="s">
        <v>536</v>
      </c>
      <c r="S253" s="15">
        <f t="shared" si="14"/>
        <v>41013.787569444445</v>
      </c>
      <c r="T253" s="16">
        <f t="shared" si="15"/>
        <v>41045.791666666664</v>
      </c>
    </row>
    <row r="254" spans="1:20" ht="45" hidden="1">
      <c r="A254">
        <v>252</v>
      </c>
      <c r="B254" s="3" t="s">
        <v>558</v>
      </c>
      <c r="C254" s="3" t="s">
        <v>559</v>
      </c>
      <c r="D254" s="6">
        <v>5000</v>
      </c>
      <c r="E254" s="11">
        <v>9228</v>
      </c>
      <c r="F254" t="s">
        <v>21</v>
      </c>
      <c r="G254" t="s">
        <v>22</v>
      </c>
      <c r="H254" t="s">
        <v>23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535</v>
      </c>
      <c r="O254" s="9">
        <f t="shared" si="12"/>
        <v>185</v>
      </c>
      <c r="P254" s="9">
        <f t="shared" si="13"/>
        <v>85.44</v>
      </c>
      <c r="Q254" t="s">
        <v>25</v>
      </c>
      <c r="R254" t="s">
        <v>536</v>
      </c>
      <c r="S254" s="15">
        <f t="shared" si="14"/>
        <v>40266.662708333337</v>
      </c>
      <c r="T254" s="16">
        <f t="shared" si="15"/>
        <v>40330.165972222225</v>
      </c>
    </row>
    <row r="255" spans="1:20" ht="60" hidden="1">
      <c r="A255">
        <v>253</v>
      </c>
      <c r="B255" s="3" t="s">
        <v>560</v>
      </c>
      <c r="C255" s="3" t="s">
        <v>561</v>
      </c>
      <c r="D255" s="6">
        <v>1500</v>
      </c>
      <c r="E255" s="11">
        <v>1511</v>
      </c>
      <c r="F255" t="s">
        <v>21</v>
      </c>
      <c r="G255" t="s">
        <v>22</v>
      </c>
      <c r="H255" t="s">
        <v>23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535</v>
      </c>
      <c r="O255" s="9">
        <f t="shared" si="12"/>
        <v>101</v>
      </c>
      <c r="P255" s="9">
        <f t="shared" si="13"/>
        <v>215.86</v>
      </c>
      <c r="Q255" t="s">
        <v>25</v>
      </c>
      <c r="R255" t="s">
        <v>536</v>
      </c>
      <c r="S255" s="15">
        <f t="shared" si="14"/>
        <v>40924.650868055556</v>
      </c>
      <c r="T255" s="16">
        <f t="shared" si="15"/>
        <v>40954.650868055556</v>
      </c>
    </row>
    <row r="256" spans="1:20" ht="45" hidden="1">
      <c r="A256">
        <v>254</v>
      </c>
      <c r="B256" s="3" t="s">
        <v>562</v>
      </c>
      <c r="C256" s="3" t="s">
        <v>563</v>
      </c>
      <c r="D256" s="6">
        <v>24000</v>
      </c>
      <c r="E256" s="11">
        <v>28067.34</v>
      </c>
      <c r="F256" t="s">
        <v>21</v>
      </c>
      <c r="G256" t="s">
        <v>22</v>
      </c>
      <c r="H256" t="s">
        <v>23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535</v>
      </c>
      <c r="O256" s="9">
        <f t="shared" si="12"/>
        <v>117</v>
      </c>
      <c r="P256" s="9">
        <f t="shared" si="13"/>
        <v>89.39</v>
      </c>
      <c r="Q256" t="s">
        <v>25</v>
      </c>
      <c r="R256" t="s">
        <v>536</v>
      </c>
      <c r="S256" s="15">
        <f t="shared" si="14"/>
        <v>42263.952662037031</v>
      </c>
      <c r="T256" s="16">
        <f t="shared" si="15"/>
        <v>42294.083333333328</v>
      </c>
    </row>
    <row r="257" spans="1:20" ht="30" hidden="1">
      <c r="A257">
        <v>255</v>
      </c>
      <c r="B257" s="3" t="s">
        <v>564</v>
      </c>
      <c r="C257" s="3" t="s">
        <v>565</v>
      </c>
      <c r="D257" s="6">
        <v>8000</v>
      </c>
      <c r="E257" s="11">
        <v>8538.66</v>
      </c>
      <c r="F257" t="s">
        <v>21</v>
      </c>
      <c r="G257" t="s">
        <v>22</v>
      </c>
      <c r="H257" t="s">
        <v>23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535</v>
      </c>
      <c r="O257" s="9">
        <f t="shared" si="12"/>
        <v>107</v>
      </c>
      <c r="P257" s="9">
        <f t="shared" si="13"/>
        <v>45.42</v>
      </c>
      <c r="Q257" t="s">
        <v>25</v>
      </c>
      <c r="R257" t="s">
        <v>536</v>
      </c>
      <c r="S257" s="15">
        <f t="shared" si="14"/>
        <v>40588.526412037041</v>
      </c>
      <c r="T257" s="16">
        <f t="shared" si="15"/>
        <v>40618.48474537037</v>
      </c>
    </row>
    <row r="258" spans="1:20" ht="60" hidden="1">
      <c r="A258">
        <v>256</v>
      </c>
      <c r="B258" s="3" t="s">
        <v>566</v>
      </c>
      <c r="C258" s="3" t="s">
        <v>567</v>
      </c>
      <c r="D258" s="6">
        <v>13000</v>
      </c>
      <c r="E258" s="11">
        <v>18083</v>
      </c>
      <c r="F258" t="s">
        <v>21</v>
      </c>
      <c r="G258" t="s">
        <v>22</v>
      </c>
      <c r="H258" t="s">
        <v>23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535</v>
      </c>
      <c r="O258" s="9">
        <f t="shared" si="12"/>
        <v>139</v>
      </c>
      <c r="P258" s="9">
        <f t="shared" si="13"/>
        <v>65.760000000000005</v>
      </c>
      <c r="Q258" t="s">
        <v>25</v>
      </c>
      <c r="R258" t="s">
        <v>536</v>
      </c>
      <c r="S258" s="15">
        <f t="shared" si="14"/>
        <v>41319.769293981481</v>
      </c>
      <c r="T258" s="16">
        <f t="shared" si="15"/>
        <v>41349.769293981481</v>
      </c>
    </row>
    <row r="259" spans="1:20" ht="60" hidden="1">
      <c r="A259">
        <v>257</v>
      </c>
      <c r="B259" s="3" t="s">
        <v>568</v>
      </c>
      <c r="C259" s="3" t="s">
        <v>569</v>
      </c>
      <c r="D259" s="6">
        <v>35000</v>
      </c>
      <c r="E259" s="11">
        <v>37354.269999999997</v>
      </c>
      <c r="F259" t="s">
        <v>21</v>
      </c>
      <c r="G259" t="s">
        <v>22</v>
      </c>
      <c r="H259" t="s">
        <v>23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535</v>
      </c>
      <c r="O259" s="9">
        <f t="shared" ref="O259:O322" si="16">ROUND(E259/D259*100,0)</f>
        <v>107</v>
      </c>
      <c r="P259" s="9">
        <f t="shared" ref="P259:P322" si="17">IFERROR(ROUND(E259/L259,2),0)</f>
        <v>66.7</v>
      </c>
      <c r="Q259" t="s">
        <v>25</v>
      </c>
      <c r="R259" t="s">
        <v>536</v>
      </c>
      <c r="S259" s="15">
        <f t="shared" ref="S259:S322" si="18">(((J259/60)/60)/24)+DATE(1970,1,1)</f>
        <v>42479.626875000002</v>
      </c>
      <c r="T259" s="16">
        <f t="shared" ref="T259:T322" si="19">(((I259/60)/60)/24)+DATE(1970,1,1)</f>
        <v>42509.626875000002</v>
      </c>
    </row>
    <row r="260" spans="1:20" ht="60" hidden="1">
      <c r="A260">
        <v>258</v>
      </c>
      <c r="B260" s="3" t="s">
        <v>570</v>
      </c>
      <c r="C260" s="3" t="s">
        <v>571</v>
      </c>
      <c r="D260" s="6">
        <v>30000</v>
      </c>
      <c r="E260" s="11">
        <v>57342</v>
      </c>
      <c r="F260" t="s">
        <v>21</v>
      </c>
      <c r="G260" t="s">
        <v>22</v>
      </c>
      <c r="H260" t="s">
        <v>23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535</v>
      </c>
      <c r="O260" s="9">
        <f t="shared" si="16"/>
        <v>191</v>
      </c>
      <c r="P260" s="9">
        <f t="shared" si="17"/>
        <v>83.35</v>
      </c>
      <c r="Q260" t="s">
        <v>25</v>
      </c>
      <c r="R260" t="s">
        <v>536</v>
      </c>
      <c r="S260" s="15">
        <f t="shared" si="18"/>
        <v>40682.051689814813</v>
      </c>
      <c r="T260" s="16">
        <f t="shared" si="19"/>
        <v>40712.051689814813</v>
      </c>
    </row>
    <row r="261" spans="1:20" ht="60" hidden="1">
      <c r="A261">
        <v>259</v>
      </c>
      <c r="B261" s="3" t="s">
        <v>572</v>
      </c>
      <c r="C261" s="3" t="s">
        <v>573</v>
      </c>
      <c r="D261" s="6">
        <v>75000</v>
      </c>
      <c r="E261" s="11">
        <v>98953.42</v>
      </c>
      <c r="F261" t="s">
        <v>21</v>
      </c>
      <c r="G261" t="s">
        <v>22</v>
      </c>
      <c r="H261" t="s">
        <v>23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535</v>
      </c>
      <c r="O261" s="9">
        <f t="shared" si="16"/>
        <v>132</v>
      </c>
      <c r="P261" s="9">
        <f t="shared" si="17"/>
        <v>105.05</v>
      </c>
      <c r="Q261" t="s">
        <v>25</v>
      </c>
      <c r="R261" t="s">
        <v>536</v>
      </c>
      <c r="S261" s="15">
        <f t="shared" si="18"/>
        <v>42072.738067129627</v>
      </c>
      <c r="T261" s="16">
        <f t="shared" si="19"/>
        <v>42102.738067129627</v>
      </c>
    </row>
    <row r="262" spans="1:20" ht="45" hidden="1">
      <c r="A262">
        <v>260</v>
      </c>
      <c r="B262" s="3" t="s">
        <v>574</v>
      </c>
      <c r="C262" s="3" t="s">
        <v>575</v>
      </c>
      <c r="D262" s="6">
        <v>10000</v>
      </c>
      <c r="E262" s="11">
        <v>10640</v>
      </c>
      <c r="F262" t="s">
        <v>21</v>
      </c>
      <c r="G262" t="s">
        <v>22</v>
      </c>
      <c r="H262" t="s">
        <v>23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535</v>
      </c>
      <c r="O262" s="9">
        <f t="shared" si="16"/>
        <v>106</v>
      </c>
      <c r="P262" s="9">
        <f t="shared" si="17"/>
        <v>120.91</v>
      </c>
      <c r="Q262" t="s">
        <v>25</v>
      </c>
      <c r="R262" t="s">
        <v>536</v>
      </c>
      <c r="S262" s="15">
        <f t="shared" si="18"/>
        <v>40330.755543981482</v>
      </c>
      <c r="T262" s="16">
        <f t="shared" si="19"/>
        <v>40376.415972222225</v>
      </c>
    </row>
    <row r="263" spans="1:20" ht="45" hidden="1">
      <c r="A263">
        <v>261</v>
      </c>
      <c r="B263" s="3" t="s">
        <v>576</v>
      </c>
      <c r="C263" s="3" t="s">
        <v>577</v>
      </c>
      <c r="D263" s="6">
        <v>20000</v>
      </c>
      <c r="E263" s="11">
        <v>21480</v>
      </c>
      <c r="F263" t="s">
        <v>21</v>
      </c>
      <c r="G263" t="s">
        <v>22</v>
      </c>
      <c r="H263" t="s">
        <v>23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535</v>
      </c>
      <c r="O263" s="9">
        <f t="shared" si="16"/>
        <v>107</v>
      </c>
      <c r="P263" s="9">
        <f t="shared" si="17"/>
        <v>97.64</v>
      </c>
      <c r="Q263" t="s">
        <v>25</v>
      </c>
      <c r="R263" t="s">
        <v>536</v>
      </c>
      <c r="S263" s="15">
        <f t="shared" si="18"/>
        <v>41017.885462962964</v>
      </c>
      <c r="T263" s="16">
        <f t="shared" si="19"/>
        <v>41067.621527777781</v>
      </c>
    </row>
    <row r="264" spans="1:20" ht="30" hidden="1">
      <c r="A264">
        <v>262</v>
      </c>
      <c r="B264" s="3" t="s">
        <v>578</v>
      </c>
      <c r="C264" s="3" t="s">
        <v>579</v>
      </c>
      <c r="D264" s="6">
        <v>2500</v>
      </c>
      <c r="E264" s="11">
        <v>6000</v>
      </c>
      <c r="F264" t="s">
        <v>21</v>
      </c>
      <c r="G264" t="s">
        <v>22</v>
      </c>
      <c r="H264" t="s">
        <v>23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535</v>
      </c>
      <c r="O264" s="9">
        <f t="shared" si="16"/>
        <v>240</v>
      </c>
      <c r="P264" s="9">
        <f t="shared" si="17"/>
        <v>41.38</v>
      </c>
      <c r="Q264" t="s">
        <v>25</v>
      </c>
      <c r="R264" t="s">
        <v>536</v>
      </c>
      <c r="S264" s="15">
        <f t="shared" si="18"/>
        <v>40555.24800925926</v>
      </c>
      <c r="T264" s="16">
        <f t="shared" si="19"/>
        <v>40600.24800925926</v>
      </c>
    </row>
    <row r="265" spans="1:20" ht="60" hidden="1">
      <c r="A265">
        <v>263</v>
      </c>
      <c r="B265" s="3" t="s">
        <v>580</v>
      </c>
      <c r="C265" s="3" t="s">
        <v>581</v>
      </c>
      <c r="D265" s="6">
        <v>25000</v>
      </c>
      <c r="E265" s="11">
        <v>29520.27</v>
      </c>
      <c r="F265" t="s">
        <v>21</v>
      </c>
      <c r="G265" t="s">
        <v>22</v>
      </c>
      <c r="H265" t="s">
        <v>23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535</v>
      </c>
      <c r="O265" s="9">
        <f t="shared" si="16"/>
        <v>118</v>
      </c>
      <c r="P265" s="9">
        <f t="shared" si="17"/>
        <v>30.65</v>
      </c>
      <c r="Q265" t="s">
        <v>25</v>
      </c>
      <c r="R265" t="s">
        <v>536</v>
      </c>
      <c r="S265" s="15">
        <f t="shared" si="18"/>
        <v>41149.954791666663</v>
      </c>
      <c r="T265" s="16">
        <f t="shared" si="19"/>
        <v>41179.954791666663</v>
      </c>
    </row>
    <row r="266" spans="1:20" ht="60" hidden="1">
      <c r="A266">
        <v>264</v>
      </c>
      <c r="B266" s="3" t="s">
        <v>582</v>
      </c>
      <c r="C266" s="3" t="s">
        <v>583</v>
      </c>
      <c r="D266" s="6">
        <v>5000</v>
      </c>
      <c r="E266" s="11">
        <v>5910</v>
      </c>
      <c r="F266" t="s">
        <v>21</v>
      </c>
      <c r="G266" t="s">
        <v>22</v>
      </c>
      <c r="H266" t="s">
        <v>23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535</v>
      </c>
      <c r="O266" s="9">
        <f t="shared" si="16"/>
        <v>118</v>
      </c>
      <c r="P266" s="9">
        <f t="shared" si="17"/>
        <v>64.95</v>
      </c>
      <c r="Q266" t="s">
        <v>25</v>
      </c>
      <c r="R266" t="s">
        <v>536</v>
      </c>
      <c r="S266" s="15">
        <f t="shared" si="18"/>
        <v>41010.620312500003</v>
      </c>
      <c r="T266" s="16">
        <f t="shared" si="19"/>
        <v>41040.620312500003</v>
      </c>
    </row>
    <row r="267" spans="1:20" ht="60" hidden="1">
      <c r="A267">
        <v>265</v>
      </c>
      <c r="B267" s="3" t="s">
        <v>584</v>
      </c>
      <c r="C267" s="3" t="s">
        <v>585</v>
      </c>
      <c r="D267" s="6">
        <v>5000</v>
      </c>
      <c r="E267" s="11">
        <v>5555</v>
      </c>
      <c r="F267" t="s">
        <v>21</v>
      </c>
      <c r="G267" t="s">
        <v>22</v>
      </c>
      <c r="H267" t="s">
        <v>23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535</v>
      </c>
      <c r="O267" s="9">
        <f t="shared" si="16"/>
        <v>111</v>
      </c>
      <c r="P267" s="9">
        <f t="shared" si="17"/>
        <v>95.78</v>
      </c>
      <c r="Q267" t="s">
        <v>25</v>
      </c>
      <c r="R267" t="s">
        <v>536</v>
      </c>
      <c r="S267" s="15">
        <f t="shared" si="18"/>
        <v>40267.245717592588</v>
      </c>
      <c r="T267" s="16">
        <f t="shared" si="19"/>
        <v>40308.844444444447</v>
      </c>
    </row>
    <row r="268" spans="1:20" ht="60" hidden="1">
      <c r="A268">
        <v>266</v>
      </c>
      <c r="B268" s="3" t="s">
        <v>586</v>
      </c>
      <c r="C268" s="3" t="s">
        <v>587</v>
      </c>
      <c r="D268" s="6">
        <v>1000</v>
      </c>
      <c r="E268" s="11">
        <v>1455</v>
      </c>
      <c r="F268" t="s">
        <v>21</v>
      </c>
      <c r="G268" t="s">
        <v>22</v>
      </c>
      <c r="H268" t="s">
        <v>23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535</v>
      </c>
      <c r="O268" s="9">
        <f t="shared" si="16"/>
        <v>146</v>
      </c>
      <c r="P268" s="9">
        <f t="shared" si="17"/>
        <v>40.42</v>
      </c>
      <c r="Q268" t="s">
        <v>25</v>
      </c>
      <c r="R268" t="s">
        <v>536</v>
      </c>
      <c r="S268" s="15">
        <f t="shared" si="18"/>
        <v>40205.174849537041</v>
      </c>
      <c r="T268" s="16">
        <f t="shared" si="19"/>
        <v>40291.160416666666</v>
      </c>
    </row>
    <row r="269" spans="1:20" ht="45" hidden="1">
      <c r="A269">
        <v>267</v>
      </c>
      <c r="B269" s="3" t="s">
        <v>588</v>
      </c>
      <c r="C269" s="3" t="s">
        <v>589</v>
      </c>
      <c r="D269" s="6">
        <v>9850</v>
      </c>
      <c r="E269" s="11">
        <v>12965.44</v>
      </c>
      <c r="F269" t="s">
        <v>21</v>
      </c>
      <c r="G269" t="s">
        <v>31</v>
      </c>
      <c r="H269" t="s">
        <v>32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535</v>
      </c>
      <c r="O269" s="9">
        <f t="shared" si="16"/>
        <v>132</v>
      </c>
      <c r="P269" s="9">
        <f t="shared" si="17"/>
        <v>78.58</v>
      </c>
      <c r="Q269" t="s">
        <v>25</v>
      </c>
      <c r="R269" t="s">
        <v>536</v>
      </c>
      <c r="S269" s="15">
        <f t="shared" si="18"/>
        <v>41785.452534722222</v>
      </c>
      <c r="T269" s="16">
        <f t="shared" si="19"/>
        <v>41815.452534722222</v>
      </c>
    </row>
    <row r="270" spans="1:20" ht="60" hidden="1">
      <c r="A270">
        <v>268</v>
      </c>
      <c r="B270" s="3" t="s">
        <v>590</v>
      </c>
      <c r="C270" s="3" t="s">
        <v>591</v>
      </c>
      <c r="D270" s="6">
        <v>5000</v>
      </c>
      <c r="E270" s="11">
        <v>5570</v>
      </c>
      <c r="F270" t="s">
        <v>21</v>
      </c>
      <c r="G270" t="s">
        <v>22</v>
      </c>
      <c r="H270" t="s">
        <v>23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535</v>
      </c>
      <c r="O270" s="9">
        <f t="shared" si="16"/>
        <v>111</v>
      </c>
      <c r="P270" s="9">
        <f t="shared" si="17"/>
        <v>50.18</v>
      </c>
      <c r="Q270" t="s">
        <v>25</v>
      </c>
      <c r="R270" t="s">
        <v>536</v>
      </c>
      <c r="S270" s="15">
        <f t="shared" si="18"/>
        <v>40809.15252314815</v>
      </c>
      <c r="T270" s="16">
        <f t="shared" si="19"/>
        <v>40854.194189814814</v>
      </c>
    </row>
    <row r="271" spans="1:20" ht="60" hidden="1">
      <c r="A271">
        <v>269</v>
      </c>
      <c r="B271" s="3" t="s">
        <v>592</v>
      </c>
      <c r="C271" s="3" t="s">
        <v>593</v>
      </c>
      <c r="D271" s="6">
        <v>100000</v>
      </c>
      <c r="E271" s="11">
        <v>147233.76999999999</v>
      </c>
      <c r="F271" t="s">
        <v>21</v>
      </c>
      <c r="G271" t="s">
        <v>57</v>
      </c>
      <c r="H271" t="s">
        <v>58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535</v>
      </c>
      <c r="O271" s="9">
        <f t="shared" si="16"/>
        <v>147</v>
      </c>
      <c r="P271" s="9">
        <f t="shared" si="17"/>
        <v>92.25</v>
      </c>
      <c r="Q271" t="s">
        <v>25</v>
      </c>
      <c r="R271" t="s">
        <v>536</v>
      </c>
      <c r="S271" s="15">
        <f t="shared" si="18"/>
        <v>42758.197013888886</v>
      </c>
      <c r="T271" s="16">
        <f t="shared" si="19"/>
        <v>42788.197013888886</v>
      </c>
    </row>
    <row r="272" spans="1:20" ht="45" hidden="1">
      <c r="A272">
        <v>270</v>
      </c>
      <c r="B272" s="3" t="s">
        <v>594</v>
      </c>
      <c r="C272" s="3" t="s">
        <v>595</v>
      </c>
      <c r="D272" s="6">
        <v>2300</v>
      </c>
      <c r="E272" s="11">
        <v>3510</v>
      </c>
      <c r="F272" t="s">
        <v>21</v>
      </c>
      <c r="G272" t="s">
        <v>22</v>
      </c>
      <c r="H272" t="s">
        <v>23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535</v>
      </c>
      <c r="O272" s="9">
        <f t="shared" si="16"/>
        <v>153</v>
      </c>
      <c r="P272" s="9">
        <f t="shared" si="17"/>
        <v>57.54</v>
      </c>
      <c r="Q272" t="s">
        <v>25</v>
      </c>
      <c r="R272" t="s">
        <v>536</v>
      </c>
      <c r="S272" s="15">
        <f t="shared" si="18"/>
        <v>40637.866550925923</v>
      </c>
      <c r="T272" s="16">
        <f t="shared" si="19"/>
        <v>40688.166666666664</v>
      </c>
    </row>
    <row r="273" spans="1:20" ht="60" hidden="1">
      <c r="A273">
        <v>271</v>
      </c>
      <c r="B273" s="3" t="s">
        <v>596</v>
      </c>
      <c r="C273" s="3" t="s">
        <v>597</v>
      </c>
      <c r="D273" s="6">
        <v>30000</v>
      </c>
      <c r="E273" s="11">
        <v>31404</v>
      </c>
      <c r="F273" t="s">
        <v>21</v>
      </c>
      <c r="G273" t="s">
        <v>22</v>
      </c>
      <c r="H273" t="s">
        <v>23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535</v>
      </c>
      <c r="O273" s="9">
        <f t="shared" si="16"/>
        <v>105</v>
      </c>
      <c r="P273" s="9">
        <f t="shared" si="17"/>
        <v>109.42</v>
      </c>
      <c r="Q273" t="s">
        <v>25</v>
      </c>
      <c r="R273" t="s">
        <v>536</v>
      </c>
      <c r="S273" s="15">
        <f t="shared" si="18"/>
        <v>41612.10024305556</v>
      </c>
      <c r="T273" s="16">
        <f t="shared" si="19"/>
        <v>41641.333333333336</v>
      </c>
    </row>
    <row r="274" spans="1:20" ht="60" hidden="1">
      <c r="A274">
        <v>272</v>
      </c>
      <c r="B274" s="3" t="s">
        <v>598</v>
      </c>
      <c r="C274" s="3" t="s">
        <v>599</v>
      </c>
      <c r="D274" s="6">
        <v>3000</v>
      </c>
      <c r="E274" s="11">
        <v>5323.01</v>
      </c>
      <c r="F274" t="s">
        <v>21</v>
      </c>
      <c r="G274" t="s">
        <v>22</v>
      </c>
      <c r="H274" t="s">
        <v>23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535</v>
      </c>
      <c r="O274" s="9">
        <f t="shared" si="16"/>
        <v>177</v>
      </c>
      <c r="P274" s="9">
        <f t="shared" si="17"/>
        <v>81.89</v>
      </c>
      <c r="Q274" t="s">
        <v>25</v>
      </c>
      <c r="R274" t="s">
        <v>536</v>
      </c>
      <c r="S274" s="15">
        <f t="shared" si="18"/>
        <v>40235.900358796294</v>
      </c>
      <c r="T274" s="16">
        <f t="shared" si="19"/>
        <v>40296.78402777778</v>
      </c>
    </row>
    <row r="275" spans="1:20" ht="60" hidden="1">
      <c r="A275">
        <v>273</v>
      </c>
      <c r="B275" s="3" t="s">
        <v>600</v>
      </c>
      <c r="C275" s="3" t="s">
        <v>601</v>
      </c>
      <c r="D275" s="6">
        <v>5000</v>
      </c>
      <c r="E275" s="11">
        <v>5388.79</v>
      </c>
      <c r="F275" t="s">
        <v>21</v>
      </c>
      <c r="G275" t="s">
        <v>22</v>
      </c>
      <c r="H275" t="s">
        <v>23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535</v>
      </c>
      <c r="O275" s="9">
        <f t="shared" si="16"/>
        <v>108</v>
      </c>
      <c r="P275" s="9">
        <f t="shared" si="17"/>
        <v>45.67</v>
      </c>
      <c r="Q275" t="s">
        <v>25</v>
      </c>
      <c r="R275" t="s">
        <v>536</v>
      </c>
      <c r="S275" s="15">
        <f t="shared" si="18"/>
        <v>40697.498449074075</v>
      </c>
      <c r="T275" s="16">
        <f t="shared" si="19"/>
        <v>40727.498449074075</v>
      </c>
    </row>
    <row r="276" spans="1:20" ht="60" hidden="1">
      <c r="A276">
        <v>274</v>
      </c>
      <c r="B276" s="3" t="s">
        <v>602</v>
      </c>
      <c r="C276" s="3" t="s">
        <v>603</v>
      </c>
      <c r="D276" s="6">
        <v>4000</v>
      </c>
      <c r="E276" s="11">
        <v>6240</v>
      </c>
      <c r="F276" t="s">
        <v>21</v>
      </c>
      <c r="G276" t="s">
        <v>22</v>
      </c>
      <c r="H276" t="s">
        <v>23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535</v>
      </c>
      <c r="O276" s="9">
        <f t="shared" si="16"/>
        <v>156</v>
      </c>
      <c r="P276" s="9">
        <f t="shared" si="17"/>
        <v>55.22</v>
      </c>
      <c r="Q276" t="s">
        <v>25</v>
      </c>
      <c r="R276" t="s">
        <v>536</v>
      </c>
      <c r="S276" s="15">
        <f t="shared" si="18"/>
        <v>40969.912372685183</v>
      </c>
      <c r="T276" s="16">
        <f t="shared" si="19"/>
        <v>41004.290972222225</v>
      </c>
    </row>
    <row r="277" spans="1:20" ht="45" hidden="1">
      <c r="A277">
        <v>275</v>
      </c>
      <c r="B277" s="3" t="s">
        <v>604</v>
      </c>
      <c r="C277" s="3" t="s">
        <v>605</v>
      </c>
      <c r="D277" s="6">
        <v>20000</v>
      </c>
      <c r="E277" s="11">
        <v>21679</v>
      </c>
      <c r="F277" t="s">
        <v>21</v>
      </c>
      <c r="G277" t="s">
        <v>22</v>
      </c>
      <c r="H277" t="s">
        <v>23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535</v>
      </c>
      <c r="O277" s="9">
        <f t="shared" si="16"/>
        <v>108</v>
      </c>
      <c r="P277" s="9">
        <f t="shared" si="17"/>
        <v>65.3</v>
      </c>
      <c r="Q277" t="s">
        <v>25</v>
      </c>
      <c r="R277" t="s">
        <v>536</v>
      </c>
      <c r="S277" s="15">
        <f t="shared" si="18"/>
        <v>41193.032013888893</v>
      </c>
      <c r="T277" s="16">
        <f t="shared" si="19"/>
        <v>41223.073680555557</v>
      </c>
    </row>
    <row r="278" spans="1:20" ht="60" hidden="1">
      <c r="A278">
        <v>276</v>
      </c>
      <c r="B278" s="3" t="s">
        <v>606</v>
      </c>
      <c r="C278" s="3" t="s">
        <v>607</v>
      </c>
      <c r="D278" s="6">
        <v>4000</v>
      </c>
      <c r="E278" s="11">
        <v>5904</v>
      </c>
      <c r="F278" t="s">
        <v>21</v>
      </c>
      <c r="G278" t="s">
        <v>22</v>
      </c>
      <c r="H278" t="s">
        <v>23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535</v>
      </c>
      <c r="O278" s="9">
        <f t="shared" si="16"/>
        <v>148</v>
      </c>
      <c r="P278" s="9">
        <f t="shared" si="17"/>
        <v>95.23</v>
      </c>
      <c r="Q278" t="s">
        <v>25</v>
      </c>
      <c r="R278" t="s">
        <v>536</v>
      </c>
      <c r="S278" s="15">
        <f t="shared" si="18"/>
        <v>40967.081874999996</v>
      </c>
      <c r="T278" s="16">
        <f t="shared" si="19"/>
        <v>41027.040208333332</v>
      </c>
    </row>
    <row r="279" spans="1:20" ht="60" hidden="1">
      <c r="A279">
        <v>277</v>
      </c>
      <c r="B279" s="3" t="s">
        <v>608</v>
      </c>
      <c r="C279" s="3" t="s">
        <v>609</v>
      </c>
      <c r="D279" s="6">
        <v>65000</v>
      </c>
      <c r="E279" s="11">
        <v>71748</v>
      </c>
      <c r="F279" t="s">
        <v>21</v>
      </c>
      <c r="G279" t="s">
        <v>22</v>
      </c>
      <c r="H279" t="s">
        <v>23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535</v>
      </c>
      <c r="O279" s="9">
        <f t="shared" si="16"/>
        <v>110</v>
      </c>
      <c r="P279" s="9">
        <f t="shared" si="17"/>
        <v>75.44</v>
      </c>
      <c r="Q279" t="s">
        <v>25</v>
      </c>
      <c r="R279" t="s">
        <v>536</v>
      </c>
      <c r="S279" s="15">
        <f t="shared" si="18"/>
        <v>42117.891423611116</v>
      </c>
      <c r="T279" s="16">
        <f t="shared" si="19"/>
        <v>42147.891423611116</v>
      </c>
    </row>
    <row r="280" spans="1:20" ht="45" hidden="1">
      <c r="A280">
        <v>278</v>
      </c>
      <c r="B280" s="3" t="s">
        <v>610</v>
      </c>
      <c r="C280" s="3" t="s">
        <v>611</v>
      </c>
      <c r="D280" s="6">
        <v>27000</v>
      </c>
      <c r="E280" s="11">
        <v>40594</v>
      </c>
      <c r="F280" t="s">
        <v>21</v>
      </c>
      <c r="G280" t="s">
        <v>22</v>
      </c>
      <c r="H280" t="s">
        <v>23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535</v>
      </c>
      <c r="O280" s="9">
        <f t="shared" si="16"/>
        <v>150</v>
      </c>
      <c r="P280" s="9">
        <f t="shared" si="17"/>
        <v>97.82</v>
      </c>
      <c r="Q280" t="s">
        <v>25</v>
      </c>
      <c r="R280" t="s">
        <v>536</v>
      </c>
      <c r="S280" s="15">
        <f t="shared" si="18"/>
        <v>41164.040960648148</v>
      </c>
      <c r="T280" s="16">
        <f t="shared" si="19"/>
        <v>41194.040960648148</v>
      </c>
    </row>
    <row r="281" spans="1:20" ht="60" hidden="1">
      <c r="A281">
        <v>279</v>
      </c>
      <c r="B281" s="3" t="s">
        <v>612</v>
      </c>
      <c r="C281" s="3" t="s">
        <v>613</v>
      </c>
      <c r="D281" s="6">
        <v>17000</v>
      </c>
      <c r="E281" s="11">
        <v>26744.11</v>
      </c>
      <c r="F281" t="s">
        <v>21</v>
      </c>
      <c r="G281" t="s">
        <v>22</v>
      </c>
      <c r="H281" t="s">
        <v>23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535</v>
      </c>
      <c r="O281" s="9">
        <f t="shared" si="16"/>
        <v>157</v>
      </c>
      <c r="P281" s="9">
        <f t="shared" si="17"/>
        <v>87.69</v>
      </c>
      <c r="Q281" t="s">
        <v>25</v>
      </c>
      <c r="R281" t="s">
        <v>536</v>
      </c>
      <c r="S281" s="15">
        <f t="shared" si="18"/>
        <v>42759.244166666671</v>
      </c>
      <c r="T281" s="16">
        <f t="shared" si="19"/>
        <v>42793.084027777775</v>
      </c>
    </row>
    <row r="282" spans="1:20" ht="60" hidden="1">
      <c r="A282">
        <v>280</v>
      </c>
      <c r="B282" s="3" t="s">
        <v>614</v>
      </c>
      <c r="C282" s="3" t="s">
        <v>615</v>
      </c>
      <c r="D282" s="6">
        <v>75000</v>
      </c>
      <c r="E282" s="11">
        <v>117108</v>
      </c>
      <c r="F282" t="s">
        <v>21</v>
      </c>
      <c r="G282" t="s">
        <v>22</v>
      </c>
      <c r="H282" t="s">
        <v>23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535</v>
      </c>
      <c r="O282" s="9">
        <f t="shared" si="16"/>
        <v>156</v>
      </c>
      <c r="P282" s="9">
        <f t="shared" si="17"/>
        <v>54.75</v>
      </c>
      <c r="Q282" t="s">
        <v>25</v>
      </c>
      <c r="R282" t="s">
        <v>536</v>
      </c>
      <c r="S282" s="15">
        <f t="shared" si="18"/>
        <v>41744.590682870366</v>
      </c>
      <c r="T282" s="16">
        <f t="shared" si="19"/>
        <v>41789.590682870366</v>
      </c>
    </row>
    <row r="283" spans="1:20" ht="60" hidden="1">
      <c r="A283">
        <v>281</v>
      </c>
      <c r="B283" s="3" t="s">
        <v>616</v>
      </c>
      <c r="C283" s="3" t="s">
        <v>617</v>
      </c>
      <c r="D283" s="6">
        <v>5500</v>
      </c>
      <c r="E283" s="11">
        <v>6632.32</v>
      </c>
      <c r="F283" t="s">
        <v>21</v>
      </c>
      <c r="G283" t="s">
        <v>22</v>
      </c>
      <c r="H283" t="s">
        <v>23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535</v>
      </c>
      <c r="O283" s="9">
        <f t="shared" si="16"/>
        <v>121</v>
      </c>
      <c r="P283" s="9">
        <f t="shared" si="17"/>
        <v>83.95</v>
      </c>
      <c r="Q283" t="s">
        <v>25</v>
      </c>
      <c r="R283" t="s">
        <v>536</v>
      </c>
      <c r="S283" s="15">
        <f t="shared" si="18"/>
        <v>39950.163344907407</v>
      </c>
      <c r="T283" s="16">
        <f t="shared" si="19"/>
        <v>40035.80972222222</v>
      </c>
    </row>
    <row r="284" spans="1:20" ht="45" hidden="1">
      <c r="A284">
        <v>282</v>
      </c>
      <c r="B284" s="3" t="s">
        <v>618</v>
      </c>
      <c r="C284" s="3" t="s">
        <v>619</v>
      </c>
      <c r="D284" s="6">
        <v>45000</v>
      </c>
      <c r="E284" s="11">
        <v>45535</v>
      </c>
      <c r="F284" t="s">
        <v>21</v>
      </c>
      <c r="G284" t="s">
        <v>22</v>
      </c>
      <c r="H284" t="s">
        <v>23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535</v>
      </c>
      <c r="O284" s="9">
        <f t="shared" si="16"/>
        <v>101</v>
      </c>
      <c r="P284" s="9">
        <f t="shared" si="17"/>
        <v>254.39</v>
      </c>
      <c r="Q284" t="s">
        <v>25</v>
      </c>
      <c r="R284" t="s">
        <v>536</v>
      </c>
      <c r="S284" s="15">
        <f t="shared" si="18"/>
        <v>40194.920046296298</v>
      </c>
      <c r="T284" s="16">
        <f t="shared" si="19"/>
        <v>40231.916666666664</v>
      </c>
    </row>
    <row r="285" spans="1:20" ht="30" hidden="1">
      <c r="A285">
        <v>283</v>
      </c>
      <c r="B285" s="3" t="s">
        <v>620</v>
      </c>
      <c r="C285" s="3" t="s">
        <v>621</v>
      </c>
      <c r="D285" s="6">
        <v>18000</v>
      </c>
      <c r="E285" s="11">
        <v>20569.05</v>
      </c>
      <c r="F285" t="s">
        <v>21</v>
      </c>
      <c r="G285" t="s">
        <v>22</v>
      </c>
      <c r="H285" t="s">
        <v>23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535</v>
      </c>
      <c r="O285" s="9">
        <f t="shared" si="16"/>
        <v>114</v>
      </c>
      <c r="P285" s="9">
        <f t="shared" si="17"/>
        <v>101.83</v>
      </c>
      <c r="Q285" t="s">
        <v>25</v>
      </c>
      <c r="R285" t="s">
        <v>536</v>
      </c>
      <c r="S285" s="15">
        <f t="shared" si="18"/>
        <v>40675.71</v>
      </c>
      <c r="T285" s="16">
        <f t="shared" si="19"/>
        <v>40695.207638888889</v>
      </c>
    </row>
    <row r="286" spans="1:20" ht="60" hidden="1">
      <c r="A286">
        <v>284</v>
      </c>
      <c r="B286" s="3" t="s">
        <v>622</v>
      </c>
      <c r="C286" s="3" t="s">
        <v>623</v>
      </c>
      <c r="D286" s="6">
        <v>40000</v>
      </c>
      <c r="E286" s="11">
        <v>41850.46</v>
      </c>
      <c r="F286" t="s">
        <v>21</v>
      </c>
      <c r="G286" t="s">
        <v>22</v>
      </c>
      <c r="H286" t="s">
        <v>23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535</v>
      </c>
      <c r="O286" s="9">
        <f t="shared" si="16"/>
        <v>105</v>
      </c>
      <c r="P286" s="9">
        <f t="shared" si="17"/>
        <v>55.07</v>
      </c>
      <c r="Q286" t="s">
        <v>25</v>
      </c>
      <c r="R286" t="s">
        <v>536</v>
      </c>
      <c r="S286" s="15">
        <f t="shared" si="18"/>
        <v>40904.738194444442</v>
      </c>
      <c r="T286" s="16">
        <f t="shared" si="19"/>
        <v>40929.738194444442</v>
      </c>
    </row>
    <row r="287" spans="1:20" ht="45" hidden="1">
      <c r="A287">
        <v>285</v>
      </c>
      <c r="B287" s="3" t="s">
        <v>624</v>
      </c>
      <c r="C287" s="3" t="s">
        <v>625</v>
      </c>
      <c r="D287" s="6">
        <v>14000</v>
      </c>
      <c r="E287" s="11">
        <v>32035.51</v>
      </c>
      <c r="F287" t="s">
        <v>21</v>
      </c>
      <c r="G287" t="s">
        <v>22</v>
      </c>
      <c r="H287" t="s">
        <v>23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535</v>
      </c>
      <c r="O287" s="9">
        <f t="shared" si="16"/>
        <v>229</v>
      </c>
      <c r="P287" s="9">
        <f t="shared" si="17"/>
        <v>56.9</v>
      </c>
      <c r="Q287" t="s">
        <v>25</v>
      </c>
      <c r="R287" t="s">
        <v>536</v>
      </c>
      <c r="S287" s="15">
        <f t="shared" si="18"/>
        <v>41506.756111111114</v>
      </c>
      <c r="T287" s="16">
        <f t="shared" si="19"/>
        <v>41536.756111111114</v>
      </c>
    </row>
    <row r="288" spans="1:20" ht="60" hidden="1">
      <c r="A288">
        <v>286</v>
      </c>
      <c r="B288" s="3" t="s">
        <v>626</v>
      </c>
      <c r="C288" s="3" t="s">
        <v>627</v>
      </c>
      <c r="D288" s="6">
        <v>15000</v>
      </c>
      <c r="E288" s="11">
        <v>16373</v>
      </c>
      <c r="F288" t="s">
        <v>21</v>
      </c>
      <c r="G288" t="s">
        <v>22</v>
      </c>
      <c r="H288" t="s">
        <v>23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535</v>
      </c>
      <c r="O288" s="9">
        <f t="shared" si="16"/>
        <v>109</v>
      </c>
      <c r="P288" s="9">
        <f t="shared" si="17"/>
        <v>121.28</v>
      </c>
      <c r="Q288" t="s">
        <v>25</v>
      </c>
      <c r="R288" t="s">
        <v>536</v>
      </c>
      <c r="S288" s="15">
        <f t="shared" si="18"/>
        <v>41313.816249999996</v>
      </c>
      <c r="T288" s="16">
        <f t="shared" si="19"/>
        <v>41358.774583333332</v>
      </c>
    </row>
    <row r="289" spans="1:20" ht="30" hidden="1">
      <c r="A289">
        <v>287</v>
      </c>
      <c r="B289" s="3" t="s">
        <v>628</v>
      </c>
      <c r="C289" s="3" t="s">
        <v>629</v>
      </c>
      <c r="D289" s="6">
        <v>15000</v>
      </c>
      <c r="E289" s="11">
        <v>26445</v>
      </c>
      <c r="F289" t="s">
        <v>21</v>
      </c>
      <c r="G289" t="s">
        <v>22</v>
      </c>
      <c r="H289" t="s">
        <v>23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535</v>
      </c>
      <c r="O289" s="9">
        <f t="shared" si="16"/>
        <v>176</v>
      </c>
      <c r="P289" s="9">
        <f t="shared" si="17"/>
        <v>91.19</v>
      </c>
      <c r="Q289" t="s">
        <v>25</v>
      </c>
      <c r="R289" t="s">
        <v>536</v>
      </c>
      <c r="S289" s="15">
        <f t="shared" si="18"/>
        <v>41184.277986111112</v>
      </c>
      <c r="T289" s="16">
        <f t="shared" si="19"/>
        <v>41215.166666666664</v>
      </c>
    </row>
    <row r="290" spans="1:20" ht="60" hidden="1">
      <c r="A290">
        <v>288</v>
      </c>
      <c r="B290" s="3" t="s">
        <v>630</v>
      </c>
      <c r="C290" s="3" t="s">
        <v>631</v>
      </c>
      <c r="D290" s="6">
        <v>50000</v>
      </c>
      <c r="E290" s="11">
        <v>51605.31</v>
      </c>
      <c r="F290" t="s">
        <v>21</v>
      </c>
      <c r="G290" t="s">
        <v>22</v>
      </c>
      <c r="H290" t="s">
        <v>23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535</v>
      </c>
      <c r="O290" s="9">
        <f t="shared" si="16"/>
        <v>103</v>
      </c>
      <c r="P290" s="9">
        <f t="shared" si="17"/>
        <v>115.45</v>
      </c>
      <c r="Q290" t="s">
        <v>25</v>
      </c>
      <c r="R290" t="s">
        <v>536</v>
      </c>
      <c r="S290" s="15">
        <f t="shared" si="18"/>
        <v>41051.168900462959</v>
      </c>
      <c r="T290" s="16">
        <f t="shared" si="19"/>
        <v>41086.168900462959</v>
      </c>
    </row>
    <row r="291" spans="1:20" ht="60" hidden="1">
      <c r="A291">
        <v>289</v>
      </c>
      <c r="B291" s="3" t="s">
        <v>632</v>
      </c>
      <c r="C291" s="3" t="s">
        <v>633</v>
      </c>
      <c r="D291" s="6">
        <v>15000</v>
      </c>
      <c r="E291" s="11">
        <v>15723</v>
      </c>
      <c r="F291" t="s">
        <v>21</v>
      </c>
      <c r="G291" t="s">
        <v>31</v>
      </c>
      <c r="H291" t="s">
        <v>32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535</v>
      </c>
      <c r="O291" s="9">
        <f t="shared" si="16"/>
        <v>105</v>
      </c>
      <c r="P291" s="9">
        <f t="shared" si="17"/>
        <v>67.77</v>
      </c>
      <c r="Q291" t="s">
        <v>25</v>
      </c>
      <c r="R291" t="s">
        <v>536</v>
      </c>
      <c r="S291" s="15">
        <f t="shared" si="18"/>
        <v>41550.456412037034</v>
      </c>
      <c r="T291" s="16">
        <f t="shared" si="19"/>
        <v>41580.456412037034</v>
      </c>
    </row>
    <row r="292" spans="1:20" ht="45" hidden="1">
      <c r="A292">
        <v>290</v>
      </c>
      <c r="B292" s="3" t="s">
        <v>634</v>
      </c>
      <c r="C292" s="3" t="s">
        <v>635</v>
      </c>
      <c r="D292" s="6">
        <v>4500</v>
      </c>
      <c r="E292" s="11">
        <v>4800.8</v>
      </c>
      <c r="F292" t="s">
        <v>21</v>
      </c>
      <c r="G292" t="s">
        <v>22</v>
      </c>
      <c r="H292" t="s">
        <v>23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535</v>
      </c>
      <c r="O292" s="9">
        <f t="shared" si="16"/>
        <v>107</v>
      </c>
      <c r="P292" s="9">
        <f t="shared" si="17"/>
        <v>28.58</v>
      </c>
      <c r="Q292" t="s">
        <v>25</v>
      </c>
      <c r="R292" t="s">
        <v>536</v>
      </c>
      <c r="S292" s="15">
        <f t="shared" si="18"/>
        <v>40526.36917824074</v>
      </c>
      <c r="T292" s="16">
        <f t="shared" si="19"/>
        <v>40576.332638888889</v>
      </c>
    </row>
    <row r="293" spans="1:20" ht="45" hidden="1">
      <c r="A293">
        <v>291</v>
      </c>
      <c r="B293" s="3" t="s">
        <v>636</v>
      </c>
      <c r="C293" s="3" t="s">
        <v>637</v>
      </c>
      <c r="D293" s="6">
        <v>5000</v>
      </c>
      <c r="E293" s="11">
        <v>6001</v>
      </c>
      <c r="F293" t="s">
        <v>21</v>
      </c>
      <c r="G293" t="s">
        <v>22</v>
      </c>
      <c r="H293" t="s">
        <v>23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535</v>
      </c>
      <c r="O293" s="9">
        <f t="shared" si="16"/>
        <v>120</v>
      </c>
      <c r="P293" s="9">
        <f t="shared" si="17"/>
        <v>46.88</v>
      </c>
      <c r="Q293" t="s">
        <v>25</v>
      </c>
      <c r="R293" t="s">
        <v>536</v>
      </c>
      <c r="S293" s="15">
        <f t="shared" si="18"/>
        <v>41376.769050925926</v>
      </c>
      <c r="T293" s="16">
        <f t="shared" si="19"/>
        <v>41395.000694444447</v>
      </c>
    </row>
    <row r="294" spans="1:20" ht="60" hidden="1">
      <c r="A294">
        <v>292</v>
      </c>
      <c r="B294" s="3" t="s">
        <v>638</v>
      </c>
      <c r="C294" s="3" t="s">
        <v>639</v>
      </c>
      <c r="D294" s="6">
        <v>75000</v>
      </c>
      <c r="E294" s="11">
        <v>76130.2</v>
      </c>
      <c r="F294" t="s">
        <v>21</v>
      </c>
      <c r="G294" t="s">
        <v>22</v>
      </c>
      <c r="H294" t="s">
        <v>23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535</v>
      </c>
      <c r="O294" s="9">
        <f t="shared" si="16"/>
        <v>102</v>
      </c>
      <c r="P294" s="9">
        <f t="shared" si="17"/>
        <v>154.41999999999999</v>
      </c>
      <c r="Q294" t="s">
        <v>25</v>
      </c>
      <c r="R294" t="s">
        <v>536</v>
      </c>
      <c r="S294" s="15">
        <f t="shared" si="18"/>
        <v>40812.803229166668</v>
      </c>
      <c r="T294" s="16">
        <f t="shared" si="19"/>
        <v>40845.165972222225</v>
      </c>
    </row>
    <row r="295" spans="1:20" ht="60" hidden="1">
      <c r="A295">
        <v>293</v>
      </c>
      <c r="B295" s="3" t="s">
        <v>640</v>
      </c>
      <c r="C295" s="3" t="s">
        <v>641</v>
      </c>
      <c r="D295" s="6">
        <v>26000</v>
      </c>
      <c r="E295" s="11">
        <v>26360</v>
      </c>
      <c r="F295" t="s">
        <v>21</v>
      </c>
      <c r="G295" t="s">
        <v>22</v>
      </c>
      <c r="H295" t="s">
        <v>23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535</v>
      </c>
      <c r="O295" s="9">
        <f t="shared" si="16"/>
        <v>101</v>
      </c>
      <c r="P295" s="9">
        <f t="shared" si="17"/>
        <v>201.22</v>
      </c>
      <c r="Q295" t="s">
        <v>25</v>
      </c>
      <c r="R295" t="s">
        <v>536</v>
      </c>
      <c r="S295" s="15">
        <f t="shared" si="18"/>
        <v>41719.667986111112</v>
      </c>
      <c r="T295" s="16">
        <f t="shared" si="19"/>
        <v>41749.667986111112</v>
      </c>
    </row>
    <row r="296" spans="1:20" ht="90" hidden="1">
      <c r="A296">
        <v>294</v>
      </c>
      <c r="B296" s="3" t="s">
        <v>642</v>
      </c>
      <c r="C296" s="3" t="s">
        <v>643</v>
      </c>
      <c r="D296" s="6">
        <v>5000</v>
      </c>
      <c r="E296" s="11">
        <v>5000</v>
      </c>
      <c r="F296" t="s">
        <v>21</v>
      </c>
      <c r="G296" t="s">
        <v>22</v>
      </c>
      <c r="H296" t="s">
        <v>23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535</v>
      </c>
      <c r="O296" s="9">
        <f t="shared" si="16"/>
        <v>100</v>
      </c>
      <c r="P296" s="9">
        <f t="shared" si="17"/>
        <v>100</v>
      </c>
      <c r="Q296" t="s">
        <v>25</v>
      </c>
      <c r="R296" t="s">
        <v>536</v>
      </c>
      <c r="S296" s="15">
        <f t="shared" si="18"/>
        <v>40343.084421296298</v>
      </c>
      <c r="T296" s="16">
        <f t="shared" si="19"/>
        <v>40378.666666666664</v>
      </c>
    </row>
    <row r="297" spans="1:20" ht="60" hidden="1">
      <c r="A297">
        <v>295</v>
      </c>
      <c r="B297" s="3" t="s">
        <v>644</v>
      </c>
      <c r="C297" s="3" t="s">
        <v>645</v>
      </c>
      <c r="D297" s="6">
        <v>50000</v>
      </c>
      <c r="E297" s="11">
        <v>66554.559999999998</v>
      </c>
      <c r="F297" t="s">
        <v>21</v>
      </c>
      <c r="G297" t="s">
        <v>22</v>
      </c>
      <c r="H297" t="s">
        <v>23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535</v>
      </c>
      <c r="O297" s="9">
        <f t="shared" si="16"/>
        <v>133</v>
      </c>
      <c r="P297" s="9">
        <f t="shared" si="17"/>
        <v>100.08</v>
      </c>
      <c r="Q297" t="s">
        <v>25</v>
      </c>
      <c r="R297" t="s">
        <v>536</v>
      </c>
      <c r="S297" s="15">
        <f t="shared" si="18"/>
        <v>41519.004733796297</v>
      </c>
      <c r="T297" s="16">
        <f t="shared" si="19"/>
        <v>41579</v>
      </c>
    </row>
    <row r="298" spans="1:20" ht="45" hidden="1">
      <c r="A298">
        <v>296</v>
      </c>
      <c r="B298" s="3" t="s">
        <v>646</v>
      </c>
      <c r="C298" s="3" t="s">
        <v>647</v>
      </c>
      <c r="D298" s="6">
        <v>25000</v>
      </c>
      <c r="E298" s="11">
        <v>29681.55</v>
      </c>
      <c r="F298" t="s">
        <v>21</v>
      </c>
      <c r="G298" t="s">
        <v>22</v>
      </c>
      <c r="H298" t="s">
        <v>23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535</v>
      </c>
      <c r="O298" s="9">
        <f t="shared" si="16"/>
        <v>119</v>
      </c>
      <c r="P298" s="9">
        <f t="shared" si="17"/>
        <v>230.09</v>
      </c>
      <c r="Q298" t="s">
        <v>25</v>
      </c>
      <c r="R298" t="s">
        <v>536</v>
      </c>
      <c r="S298" s="15">
        <f t="shared" si="18"/>
        <v>41134.475497685184</v>
      </c>
      <c r="T298" s="16">
        <f t="shared" si="19"/>
        <v>41159.475497685184</v>
      </c>
    </row>
    <row r="299" spans="1:20" ht="60" hidden="1">
      <c r="A299">
        <v>297</v>
      </c>
      <c r="B299" s="3" t="s">
        <v>648</v>
      </c>
      <c r="C299" s="3" t="s">
        <v>649</v>
      </c>
      <c r="D299" s="6">
        <v>20000</v>
      </c>
      <c r="E299" s="11">
        <v>20128</v>
      </c>
      <c r="F299" t="s">
        <v>21</v>
      </c>
      <c r="G299" t="s">
        <v>22</v>
      </c>
      <c r="H299" t="s">
        <v>23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535</v>
      </c>
      <c r="O299" s="9">
        <f t="shared" si="16"/>
        <v>101</v>
      </c>
      <c r="P299" s="9">
        <f t="shared" si="17"/>
        <v>141.75</v>
      </c>
      <c r="Q299" t="s">
        <v>25</v>
      </c>
      <c r="R299" t="s">
        <v>536</v>
      </c>
      <c r="S299" s="15">
        <f t="shared" si="18"/>
        <v>42089.72802083334</v>
      </c>
      <c r="T299" s="16">
        <f t="shared" si="19"/>
        <v>42125.165972222225</v>
      </c>
    </row>
    <row r="300" spans="1:20" ht="30" hidden="1">
      <c r="A300">
        <v>298</v>
      </c>
      <c r="B300" s="3" t="s">
        <v>650</v>
      </c>
      <c r="C300" s="3" t="s">
        <v>651</v>
      </c>
      <c r="D300" s="6">
        <v>126000</v>
      </c>
      <c r="E300" s="11">
        <v>137254.84</v>
      </c>
      <c r="F300" t="s">
        <v>21</v>
      </c>
      <c r="G300" t="s">
        <v>22</v>
      </c>
      <c r="H300" t="s">
        <v>23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535</v>
      </c>
      <c r="O300" s="9">
        <f t="shared" si="16"/>
        <v>109</v>
      </c>
      <c r="P300" s="9">
        <f t="shared" si="17"/>
        <v>56.34</v>
      </c>
      <c r="Q300" t="s">
        <v>25</v>
      </c>
      <c r="R300" t="s">
        <v>536</v>
      </c>
      <c r="S300" s="15">
        <f t="shared" si="18"/>
        <v>41709.463518518518</v>
      </c>
      <c r="T300" s="16">
        <f t="shared" si="19"/>
        <v>41768.875</v>
      </c>
    </row>
    <row r="301" spans="1:20" ht="60" hidden="1">
      <c r="A301">
        <v>299</v>
      </c>
      <c r="B301" s="3" t="s">
        <v>652</v>
      </c>
      <c r="C301" s="3" t="s">
        <v>653</v>
      </c>
      <c r="D301" s="6">
        <v>10000</v>
      </c>
      <c r="E301" s="11">
        <v>17895.25</v>
      </c>
      <c r="F301" t="s">
        <v>21</v>
      </c>
      <c r="G301" t="s">
        <v>22</v>
      </c>
      <c r="H301" t="s">
        <v>23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535</v>
      </c>
      <c r="O301" s="9">
        <f t="shared" si="16"/>
        <v>179</v>
      </c>
      <c r="P301" s="9">
        <f t="shared" si="17"/>
        <v>73.34</v>
      </c>
      <c r="Q301" t="s">
        <v>25</v>
      </c>
      <c r="R301" t="s">
        <v>536</v>
      </c>
      <c r="S301" s="15">
        <f t="shared" si="18"/>
        <v>40469.225231481483</v>
      </c>
      <c r="T301" s="16">
        <f t="shared" si="19"/>
        <v>40499.266898148147</v>
      </c>
    </row>
    <row r="302" spans="1:20" ht="60" hidden="1">
      <c r="A302">
        <v>300</v>
      </c>
      <c r="B302" s="3" t="s">
        <v>654</v>
      </c>
      <c r="C302" s="3" t="s">
        <v>655</v>
      </c>
      <c r="D302" s="6">
        <v>25000</v>
      </c>
      <c r="E302" s="11">
        <v>25430.66</v>
      </c>
      <c r="F302" t="s">
        <v>21</v>
      </c>
      <c r="G302" t="s">
        <v>22</v>
      </c>
      <c r="H302" t="s">
        <v>23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535</v>
      </c>
      <c r="O302" s="9">
        <f t="shared" si="16"/>
        <v>102</v>
      </c>
      <c r="P302" s="9">
        <f t="shared" si="17"/>
        <v>85.34</v>
      </c>
      <c r="Q302" t="s">
        <v>25</v>
      </c>
      <c r="R302" t="s">
        <v>536</v>
      </c>
      <c r="S302" s="15">
        <f t="shared" si="18"/>
        <v>40626.959930555553</v>
      </c>
      <c r="T302" s="16">
        <f t="shared" si="19"/>
        <v>40657.959930555553</v>
      </c>
    </row>
    <row r="303" spans="1:20" ht="45" hidden="1">
      <c r="A303">
        <v>301</v>
      </c>
      <c r="B303" s="3" t="s">
        <v>656</v>
      </c>
      <c r="C303" s="3" t="s">
        <v>657</v>
      </c>
      <c r="D303" s="6">
        <v>13000</v>
      </c>
      <c r="E303" s="11">
        <v>15435.55</v>
      </c>
      <c r="F303" t="s">
        <v>21</v>
      </c>
      <c r="G303" t="s">
        <v>22</v>
      </c>
      <c r="H303" t="s">
        <v>23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535</v>
      </c>
      <c r="O303" s="9">
        <f t="shared" si="16"/>
        <v>119</v>
      </c>
      <c r="P303" s="9">
        <f t="shared" si="17"/>
        <v>61.5</v>
      </c>
      <c r="Q303" t="s">
        <v>25</v>
      </c>
      <c r="R303" t="s">
        <v>536</v>
      </c>
      <c r="S303" s="15">
        <f t="shared" si="18"/>
        <v>41312.737673611111</v>
      </c>
      <c r="T303" s="16">
        <f t="shared" si="19"/>
        <v>41352.696006944447</v>
      </c>
    </row>
    <row r="304" spans="1:20" ht="60" hidden="1">
      <c r="A304">
        <v>302</v>
      </c>
      <c r="B304" s="3" t="s">
        <v>658</v>
      </c>
      <c r="C304" s="3" t="s">
        <v>659</v>
      </c>
      <c r="D304" s="6">
        <v>10000</v>
      </c>
      <c r="E304" s="11">
        <v>10046</v>
      </c>
      <c r="F304" t="s">
        <v>21</v>
      </c>
      <c r="G304" t="s">
        <v>22</v>
      </c>
      <c r="H304" t="s">
        <v>23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535</v>
      </c>
      <c r="O304" s="9">
        <f t="shared" si="16"/>
        <v>100</v>
      </c>
      <c r="P304" s="9">
        <f t="shared" si="17"/>
        <v>93.02</v>
      </c>
      <c r="Q304" t="s">
        <v>25</v>
      </c>
      <c r="R304" t="s">
        <v>536</v>
      </c>
      <c r="S304" s="15">
        <f t="shared" si="18"/>
        <v>40933.856921296298</v>
      </c>
      <c r="T304" s="16">
        <f t="shared" si="19"/>
        <v>40963.856921296298</v>
      </c>
    </row>
    <row r="305" spans="1:20" ht="45" hidden="1">
      <c r="A305">
        <v>303</v>
      </c>
      <c r="B305" s="3" t="s">
        <v>660</v>
      </c>
      <c r="C305" s="3" t="s">
        <v>661</v>
      </c>
      <c r="D305" s="6">
        <v>3000</v>
      </c>
      <c r="E305" s="11">
        <v>4124</v>
      </c>
      <c r="F305" t="s">
        <v>21</v>
      </c>
      <c r="G305" t="s">
        <v>22</v>
      </c>
      <c r="H305" t="s">
        <v>23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535</v>
      </c>
      <c r="O305" s="9">
        <f t="shared" si="16"/>
        <v>137</v>
      </c>
      <c r="P305" s="9">
        <f t="shared" si="17"/>
        <v>50.29</v>
      </c>
      <c r="Q305" t="s">
        <v>25</v>
      </c>
      <c r="R305" t="s">
        <v>536</v>
      </c>
      <c r="S305" s="15">
        <f t="shared" si="18"/>
        <v>41032.071134259262</v>
      </c>
      <c r="T305" s="16">
        <f t="shared" si="19"/>
        <v>41062.071134259262</v>
      </c>
    </row>
    <row r="306" spans="1:20" ht="30" hidden="1">
      <c r="A306">
        <v>304</v>
      </c>
      <c r="B306" s="3" t="s">
        <v>662</v>
      </c>
      <c r="C306" s="3" t="s">
        <v>663</v>
      </c>
      <c r="D306" s="6">
        <v>3400</v>
      </c>
      <c r="E306" s="11">
        <v>7876</v>
      </c>
      <c r="F306" t="s">
        <v>21</v>
      </c>
      <c r="G306" t="s">
        <v>22</v>
      </c>
      <c r="H306" t="s">
        <v>23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535</v>
      </c>
      <c r="O306" s="9">
        <f t="shared" si="16"/>
        <v>232</v>
      </c>
      <c r="P306" s="9">
        <f t="shared" si="17"/>
        <v>106.43</v>
      </c>
      <c r="Q306" t="s">
        <v>25</v>
      </c>
      <c r="R306" t="s">
        <v>536</v>
      </c>
      <c r="S306" s="15">
        <f t="shared" si="18"/>
        <v>41114.094872685186</v>
      </c>
      <c r="T306" s="16">
        <f t="shared" si="19"/>
        <v>41153.083333333336</v>
      </c>
    </row>
    <row r="307" spans="1:20" ht="45" hidden="1">
      <c r="A307">
        <v>305</v>
      </c>
      <c r="B307" s="3" t="s">
        <v>664</v>
      </c>
      <c r="C307" s="3" t="s">
        <v>665</v>
      </c>
      <c r="D307" s="6">
        <v>7500</v>
      </c>
      <c r="E307" s="11">
        <v>9775</v>
      </c>
      <c r="F307" t="s">
        <v>21</v>
      </c>
      <c r="G307" t="s">
        <v>22</v>
      </c>
      <c r="H307" t="s">
        <v>23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535</v>
      </c>
      <c r="O307" s="9">
        <f t="shared" si="16"/>
        <v>130</v>
      </c>
      <c r="P307" s="9">
        <f t="shared" si="17"/>
        <v>51.72</v>
      </c>
      <c r="Q307" t="s">
        <v>25</v>
      </c>
      <c r="R307" t="s">
        <v>536</v>
      </c>
      <c r="S307" s="15">
        <f t="shared" si="18"/>
        <v>40948.630196759259</v>
      </c>
      <c r="T307" s="16">
        <f t="shared" si="19"/>
        <v>40978.630196759259</v>
      </c>
    </row>
    <row r="308" spans="1:20" ht="30" hidden="1">
      <c r="A308">
        <v>306</v>
      </c>
      <c r="B308" s="3" t="s">
        <v>666</v>
      </c>
      <c r="C308" s="3" t="s">
        <v>667</v>
      </c>
      <c r="D308" s="6">
        <v>1000</v>
      </c>
      <c r="E308" s="11">
        <v>2929</v>
      </c>
      <c r="F308" t="s">
        <v>21</v>
      </c>
      <c r="G308" t="s">
        <v>22</v>
      </c>
      <c r="H308" t="s">
        <v>23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535</v>
      </c>
      <c r="O308" s="9">
        <f t="shared" si="16"/>
        <v>293</v>
      </c>
      <c r="P308" s="9">
        <f t="shared" si="17"/>
        <v>36.61</v>
      </c>
      <c r="Q308" t="s">
        <v>25</v>
      </c>
      <c r="R308" t="s">
        <v>536</v>
      </c>
      <c r="S308" s="15">
        <f t="shared" si="18"/>
        <v>41333.837187500001</v>
      </c>
      <c r="T308" s="16">
        <f t="shared" si="19"/>
        <v>41353.795520833337</v>
      </c>
    </row>
    <row r="309" spans="1:20" ht="18.75" hidden="1">
      <c r="A309">
        <v>307</v>
      </c>
      <c r="B309" s="3" t="s">
        <v>668</v>
      </c>
      <c r="C309" s="3" t="s">
        <v>669</v>
      </c>
      <c r="D309" s="6">
        <v>22000</v>
      </c>
      <c r="E309" s="11">
        <v>24490</v>
      </c>
      <c r="F309" t="s">
        <v>21</v>
      </c>
      <c r="G309" t="s">
        <v>22</v>
      </c>
      <c r="H309" t="s">
        <v>23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535</v>
      </c>
      <c r="O309" s="9">
        <f t="shared" si="16"/>
        <v>111</v>
      </c>
      <c r="P309" s="9">
        <f t="shared" si="17"/>
        <v>42.52</v>
      </c>
      <c r="Q309" t="s">
        <v>25</v>
      </c>
      <c r="R309" t="s">
        <v>536</v>
      </c>
      <c r="S309" s="15">
        <f t="shared" si="18"/>
        <v>41282.944456018515</v>
      </c>
      <c r="T309" s="16">
        <f t="shared" si="19"/>
        <v>41312.944456018515</v>
      </c>
    </row>
    <row r="310" spans="1:20" ht="60" hidden="1">
      <c r="A310">
        <v>308</v>
      </c>
      <c r="B310" s="3" t="s">
        <v>670</v>
      </c>
      <c r="C310" s="3" t="s">
        <v>671</v>
      </c>
      <c r="D310" s="6">
        <v>12000</v>
      </c>
      <c r="E310" s="11">
        <v>12668</v>
      </c>
      <c r="F310" t="s">
        <v>21</v>
      </c>
      <c r="G310" t="s">
        <v>22</v>
      </c>
      <c r="H310" t="s">
        <v>23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535</v>
      </c>
      <c r="O310" s="9">
        <f t="shared" si="16"/>
        <v>106</v>
      </c>
      <c r="P310" s="9">
        <f t="shared" si="17"/>
        <v>62.71</v>
      </c>
      <c r="Q310" t="s">
        <v>25</v>
      </c>
      <c r="R310" t="s">
        <v>536</v>
      </c>
      <c r="S310" s="15">
        <f t="shared" si="18"/>
        <v>40567.694560185184</v>
      </c>
      <c r="T310" s="16">
        <f t="shared" si="19"/>
        <v>40612.694560185184</v>
      </c>
    </row>
    <row r="311" spans="1:20" ht="60" hidden="1">
      <c r="A311">
        <v>309</v>
      </c>
      <c r="B311" s="3" t="s">
        <v>672</v>
      </c>
      <c r="C311" s="3" t="s">
        <v>673</v>
      </c>
      <c r="D311" s="6">
        <v>18000</v>
      </c>
      <c r="E311" s="11">
        <v>21410</v>
      </c>
      <c r="F311" t="s">
        <v>21</v>
      </c>
      <c r="G311" t="s">
        <v>22</v>
      </c>
      <c r="H311" t="s">
        <v>23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535</v>
      </c>
      <c r="O311" s="9">
        <f t="shared" si="16"/>
        <v>119</v>
      </c>
      <c r="P311" s="9">
        <f t="shared" si="17"/>
        <v>89.96</v>
      </c>
      <c r="Q311" t="s">
        <v>25</v>
      </c>
      <c r="R311" t="s">
        <v>536</v>
      </c>
      <c r="S311" s="15">
        <f t="shared" si="18"/>
        <v>41134.751550925925</v>
      </c>
      <c r="T311" s="16">
        <f t="shared" si="19"/>
        <v>41155.751550925925</v>
      </c>
    </row>
    <row r="312" spans="1:20" ht="45" hidden="1">
      <c r="A312">
        <v>310</v>
      </c>
      <c r="B312" s="3" t="s">
        <v>674</v>
      </c>
      <c r="C312" s="3" t="s">
        <v>675</v>
      </c>
      <c r="D312" s="6">
        <v>1000</v>
      </c>
      <c r="E312" s="11">
        <v>1041.29</v>
      </c>
      <c r="F312" t="s">
        <v>21</v>
      </c>
      <c r="G312" t="s">
        <v>22</v>
      </c>
      <c r="H312" t="s">
        <v>23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535</v>
      </c>
      <c r="O312" s="9">
        <f t="shared" si="16"/>
        <v>104</v>
      </c>
      <c r="P312" s="9">
        <f t="shared" si="17"/>
        <v>28.92</v>
      </c>
      <c r="Q312" t="s">
        <v>25</v>
      </c>
      <c r="R312" t="s">
        <v>536</v>
      </c>
      <c r="S312" s="15">
        <f t="shared" si="18"/>
        <v>40821.183136574073</v>
      </c>
      <c r="T312" s="16">
        <f t="shared" si="19"/>
        <v>40836.083333333336</v>
      </c>
    </row>
    <row r="313" spans="1:20" ht="45" hidden="1">
      <c r="A313">
        <v>311</v>
      </c>
      <c r="B313" s="3" t="s">
        <v>676</v>
      </c>
      <c r="C313" s="3" t="s">
        <v>677</v>
      </c>
      <c r="D313" s="6">
        <v>20000</v>
      </c>
      <c r="E313" s="11">
        <v>20820.330000000002</v>
      </c>
      <c r="F313" t="s">
        <v>21</v>
      </c>
      <c r="G313" t="s">
        <v>22</v>
      </c>
      <c r="H313" t="s">
        <v>23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535</v>
      </c>
      <c r="O313" s="9">
        <f t="shared" si="16"/>
        <v>104</v>
      </c>
      <c r="P313" s="9">
        <f t="shared" si="17"/>
        <v>138.80000000000001</v>
      </c>
      <c r="Q313" t="s">
        <v>25</v>
      </c>
      <c r="R313" t="s">
        <v>536</v>
      </c>
      <c r="S313" s="15">
        <f t="shared" si="18"/>
        <v>40868.219814814816</v>
      </c>
      <c r="T313" s="16">
        <f t="shared" si="19"/>
        <v>40909.332638888889</v>
      </c>
    </row>
    <row r="314" spans="1:20" ht="60" hidden="1">
      <c r="A314">
        <v>312</v>
      </c>
      <c r="B314" s="3" t="s">
        <v>678</v>
      </c>
      <c r="C314" s="3" t="s">
        <v>679</v>
      </c>
      <c r="D314" s="6">
        <v>8000</v>
      </c>
      <c r="E314" s="11">
        <v>8950</v>
      </c>
      <c r="F314" t="s">
        <v>21</v>
      </c>
      <c r="G314" t="s">
        <v>22</v>
      </c>
      <c r="H314" t="s">
        <v>23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535</v>
      </c>
      <c r="O314" s="9">
        <f t="shared" si="16"/>
        <v>112</v>
      </c>
      <c r="P314" s="9">
        <f t="shared" si="17"/>
        <v>61.3</v>
      </c>
      <c r="Q314" t="s">
        <v>25</v>
      </c>
      <c r="R314" t="s">
        <v>536</v>
      </c>
      <c r="S314" s="15">
        <f t="shared" si="18"/>
        <v>41348.877685185187</v>
      </c>
      <c r="T314" s="16">
        <f t="shared" si="19"/>
        <v>41378.877685185187</v>
      </c>
    </row>
    <row r="315" spans="1:20" ht="60" hidden="1">
      <c r="A315">
        <v>313</v>
      </c>
      <c r="B315" s="3" t="s">
        <v>680</v>
      </c>
      <c r="C315" s="3" t="s">
        <v>681</v>
      </c>
      <c r="D315" s="6">
        <v>17000</v>
      </c>
      <c r="E315" s="11">
        <v>17805</v>
      </c>
      <c r="F315" t="s">
        <v>21</v>
      </c>
      <c r="G315" t="s">
        <v>22</v>
      </c>
      <c r="H315" t="s">
        <v>23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535</v>
      </c>
      <c r="O315" s="9">
        <f t="shared" si="16"/>
        <v>105</v>
      </c>
      <c r="P315" s="9">
        <f t="shared" si="17"/>
        <v>80.2</v>
      </c>
      <c r="Q315" t="s">
        <v>25</v>
      </c>
      <c r="R315" t="s">
        <v>536</v>
      </c>
      <c r="S315" s="15">
        <f t="shared" si="18"/>
        <v>40357.227939814817</v>
      </c>
      <c r="T315" s="16">
        <f t="shared" si="19"/>
        <v>40401.665972222225</v>
      </c>
    </row>
    <row r="316" spans="1:20" ht="60" hidden="1">
      <c r="A316">
        <v>314</v>
      </c>
      <c r="B316" s="3" t="s">
        <v>682</v>
      </c>
      <c r="C316" s="3" t="s">
        <v>683</v>
      </c>
      <c r="D316" s="6">
        <v>1000</v>
      </c>
      <c r="E316" s="11">
        <v>3851.5</v>
      </c>
      <c r="F316" t="s">
        <v>21</v>
      </c>
      <c r="G316" t="s">
        <v>22</v>
      </c>
      <c r="H316" t="s">
        <v>23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535</v>
      </c>
      <c r="O316" s="9">
        <f t="shared" si="16"/>
        <v>385</v>
      </c>
      <c r="P316" s="9">
        <f t="shared" si="17"/>
        <v>32.1</v>
      </c>
      <c r="Q316" t="s">
        <v>25</v>
      </c>
      <c r="R316" t="s">
        <v>536</v>
      </c>
      <c r="S316" s="15">
        <f t="shared" si="18"/>
        <v>41304.833194444444</v>
      </c>
      <c r="T316" s="16">
        <f t="shared" si="19"/>
        <v>41334.833194444444</v>
      </c>
    </row>
    <row r="317" spans="1:20" ht="45" hidden="1">
      <c r="A317">
        <v>315</v>
      </c>
      <c r="B317" s="3" t="s">
        <v>684</v>
      </c>
      <c r="C317" s="3" t="s">
        <v>685</v>
      </c>
      <c r="D317" s="6">
        <v>25000</v>
      </c>
      <c r="E317" s="11">
        <v>25312</v>
      </c>
      <c r="F317" t="s">
        <v>21</v>
      </c>
      <c r="G317" t="s">
        <v>22</v>
      </c>
      <c r="H317" t="s">
        <v>23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535</v>
      </c>
      <c r="O317" s="9">
        <f t="shared" si="16"/>
        <v>101</v>
      </c>
      <c r="P317" s="9">
        <f t="shared" si="17"/>
        <v>200.89</v>
      </c>
      <c r="Q317" t="s">
        <v>25</v>
      </c>
      <c r="R317" t="s">
        <v>536</v>
      </c>
      <c r="S317" s="15">
        <f t="shared" si="18"/>
        <v>41113.77238425926</v>
      </c>
      <c r="T317" s="16">
        <f t="shared" si="19"/>
        <v>41143.77238425926</v>
      </c>
    </row>
    <row r="318" spans="1:20" ht="45" hidden="1">
      <c r="A318">
        <v>316</v>
      </c>
      <c r="B318" s="3" t="s">
        <v>686</v>
      </c>
      <c r="C318" s="3" t="s">
        <v>687</v>
      </c>
      <c r="D318" s="6">
        <v>15000</v>
      </c>
      <c r="E318" s="11">
        <v>17066</v>
      </c>
      <c r="F318" t="s">
        <v>21</v>
      </c>
      <c r="G318" t="s">
        <v>167</v>
      </c>
      <c r="H318" t="s">
        <v>168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535</v>
      </c>
      <c r="O318" s="9">
        <f t="shared" si="16"/>
        <v>114</v>
      </c>
      <c r="P318" s="9">
        <f t="shared" si="17"/>
        <v>108.01</v>
      </c>
      <c r="Q318" t="s">
        <v>25</v>
      </c>
      <c r="R318" t="s">
        <v>536</v>
      </c>
      <c r="S318" s="15">
        <f t="shared" si="18"/>
        <v>41950.923576388886</v>
      </c>
      <c r="T318" s="16">
        <f t="shared" si="19"/>
        <v>41984.207638888889</v>
      </c>
    </row>
    <row r="319" spans="1:20" ht="45" hidden="1">
      <c r="A319">
        <v>317</v>
      </c>
      <c r="B319" s="3" t="s">
        <v>688</v>
      </c>
      <c r="C319" s="3" t="s">
        <v>689</v>
      </c>
      <c r="D319" s="6">
        <v>30000</v>
      </c>
      <c r="E319" s="11">
        <v>30241</v>
      </c>
      <c r="F319" t="s">
        <v>21</v>
      </c>
      <c r="G319" t="s">
        <v>22</v>
      </c>
      <c r="H319" t="s">
        <v>23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535</v>
      </c>
      <c r="O319" s="9">
        <f t="shared" si="16"/>
        <v>101</v>
      </c>
      <c r="P319" s="9">
        <f t="shared" si="17"/>
        <v>95.7</v>
      </c>
      <c r="Q319" t="s">
        <v>25</v>
      </c>
      <c r="R319" t="s">
        <v>536</v>
      </c>
      <c r="S319" s="15">
        <f t="shared" si="18"/>
        <v>41589.676886574074</v>
      </c>
      <c r="T319" s="16">
        <f t="shared" si="19"/>
        <v>41619.676886574074</v>
      </c>
    </row>
    <row r="320" spans="1:20" ht="45" hidden="1">
      <c r="A320">
        <v>318</v>
      </c>
      <c r="B320" s="3" t="s">
        <v>690</v>
      </c>
      <c r="C320" s="3" t="s">
        <v>691</v>
      </c>
      <c r="D320" s="6">
        <v>5000</v>
      </c>
      <c r="E320" s="11">
        <v>14166</v>
      </c>
      <c r="F320" t="s">
        <v>21</v>
      </c>
      <c r="G320" t="s">
        <v>22</v>
      </c>
      <c r="H320" t="s">
        <v>23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535</v>
      </c>
      <c r="O320" s="9">
        <f t="shared" si="16"/>
        <v>283</v>
      </c>
      <c r="P320" s="9">
        <f t="shared" si="17"/>
        <v>49.88</v>
      </c>
      <c r="Q320" t="s">
        <v>25</v>
      </c>
      <c r="R320" t="s">
        <v>536</v>
      </c>
      <c r="S320" s="15">
        <f t="shared" si="18"/>
        <v>41330.038784722223</v>
      </c>
      <c r="T320" s="16">
        <f t="shared" si="19"/>
        <v>41359.997118055559</v>
      </c>
    </row>
    <row r="321" spans="1:20" ht="60" hidden="1">
      <c r="A321">
        <v>319</v>
      </c>
      <c r="B321" s="3" t="s">
        <v>692</v>
      </c>
      <c r="C321" s="3" t="s">
        <v>693</v>
      </c>
      <c r="D321" s="6">
        <v>5000</v>
      </c>
      <c r="E321" s="11">
        <v>5634</v>
      </c>
      <c r="F321" t="s">
        <v>21</v>
      </c>
      <c r="G321" t="s">
        <v>22</v>
      </c>
      <c r="H321" t="s">
        <v>23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535</v>
      </c>
      <c r="O321" s="9">
        <f t="shared" si="16"/>
        <v>113</v>
      </c>
      <c r="P321" s="9">
        <f t="shared" si="17"/>
        <v>110.47</v>
      </c>
      <c r="Q321" t="s">
        <v>25</v>
      </c>
      <c r="R321" t="s">
        <v>536</v>
      </c>
      <c r="S321" s="15">
        <f t="shared" si="18"/>
        <v>40123.83829861111</v>
      </c>
      <c r="T321" s="16">
        <f t="shared" si="19"/>
        <v>40211.332638888889</v>
      </c>
    </row>
    <row r="322" spans="1:20" ht="60" hidden="1">
      <c r="A322">
        <v>320</v>
      </c>
      <c r="B322" s="3" t="s">
        <v>694</v>
      </c>
      <c r="C322" s="3" t="s">
        <v>695</v>
      </c>
      <c r="D322" s="6">
        <v>20000</v>
      </c>
      <c r="E322" s="11">
        <v>21316</v>
      </c>
      <c r="F322" t="s">
        <v>21</v>
      </c>
      <c r="G322" t="s">
        <v>31</v>
      </c>
      <c r="H322" t="s">
        <v>32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535</v>
      </c>
      <c r="O322" s="9">
        <f t="shared" si="16"/>
        <v>107</v>
      </c>
      <c r="P322" s="9">
        <f t="shared" si="17"/>
        <v>134.91</v>
      </c>
      <c r="Q322" t="s">
        <v>25</v>
      </c>
      <c r="R322" t="s">
        <v>536</v>
      </c>
      <c r="S322" s="15">
        <f t="shared" si="18"/>
        <v>42331.551307870366</v>
      </c>
      <c r="T322" s="16">
        <f t="shared" si="19"/>
        <v>42360.958333333328</v>
      </c>
    </row>
    <row r="323" spans="1:20" ht="45" hidden="1">
      <c r="A323">
        <v>321</v>
      </c>
      <c r="B323" s="3" t="s">
        <v>696</v>
      </c>
      <c r="C323" s="3" t="s">
        <v>697</v>
      </c>
      <c r="D323" s="6">
        <v>35000</v>
      </c>
      <c r="E323" s="11">
        <v>35932</v>
      </c>
      <c r="F323" t="s">
        <v>21</v>
      </c>
      <c r="G323" t="s">
        <v>512</v>
      </c>
      <c r="H323" t="s">
        <v>62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535</v>
      </c>
      <c r="O323" s="9">
        <f t="shared" ref="O323:O386" si="20">ROUND(E323/D323*100,0)</f>
        <v>103</v>
      </c>
      <c r="P323" s="9">
        <f t="shared" ref="P323:P386" si="21">IFERROR(ROUND(E323/L323,2),0)</f>
        <v>106.62</v>
      </c>
      <c r="Q323" t="s">
        <v>25</v>
      </c>
      <c r="R323" t="s">
        <v>536</v>
      </c>
      <c r="S323" s="15">
        <f t="shared" ref="S323:S386" si="22">(((J323/60)/60)/24)+DATE(1970,1,1)</f>
        <v>42647.446597222224</v>
      </c>
      <c r="T323" s="16">
        <f t="shared" ref="T323:T386" si="23">(((I323/60)/60)/24)+DATE(1970,1,1)</f>
        <v>42682.488263888896</v>
      </c>
    </row>
    <row r="324" spans="1:20" ht="45" hidden="1">
      <c r="A324">
        <v>322</v>
      </c>
      <c r="B324" s="3" t="s">
        <v>698</v>
      </c>
      <c r="C324" s="3" t="s">
        <v>699</v>
      </c>
      <c r="D324" s="6">
        <v>25000</v>
      </c>
      <c r="E324" s="11">
        <v>26978</v>
      </c>
      <c r="F324" t="s">
        <v>21</v>
      </c>
      <c r="G324" t="s">
        <v>22</v>
      </c>
      <c r="H324" t="s">
        <v>23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535</v>
      </c>
      <c r="O324" s="9">
        <f t="shared" si="20"/>
        <v>108</v>
      </c>
      <c r="P324" s="9">
        <f t="shared" si="21"/>
        <v>145.04</v>
      </c>
      <c r="Q324" t="s">
        <v>25</v>
      </c>
      <c r="R324" t="s">
        <v>536</v>
      </c>
      <c r="S324" s="15">
        <f t="shared" si="22"/>
        <v>42473.57</v>
      </c>
      <c r="T324" s="16">
        <f t="shared" si="23"/>
        <v>42503.57</v>
      </c>
    </row>
    <row r="325" spans="1:20" ht="60" hidden="1">
      <c r="A325">
        <v>323</v>
      </c>
      <c r="B325" s="3" t="s">
        <v>700</v>
      </c>
      <c r="C325" s="3" t="s">
        <v>701</v>
      </c>
      <c r="D325" s="6">
        <v>5400</v>
      </c>
      <c r="E325" s="11">
        <v>6646</v>
      </c>
      <c r="F325" t="s">
        <v>21</v>
      </c>
      <c r="G325" t="s">
        <v>22</v>
      </c>
      <c r="H325" t="s">
        <v>23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535</v>
      </c>
      <c r="O325" s="9">
        <f t="shared" si="20"/>
        <v>123</v>
      </c>
      <c r="P325" s="9">
        <f t="shared" si="21"/>
        <v>114.59</v>
      </c>
      <c r="Q325" t="s">
        <v>25</v>
      </c>
      <c r="R325" t="s">
        <v>536</v>
      </c>
      <c r="S325" s="15">
        <f t="shared" si="22"/>
        <v>42697.32136574074</v>
      </c>
      <c r="T325" s="16">
        <f t="shared" si="23"/>
        <v>42725.332638888889</v>
      </c>
    </row>
    <row r="326" spans="1:20" ht="45" hidden="1">
      <c r="A326">
        <v>324</v>
      </c>
      <c r="B326" s="3" t="s">
        <v>702</v>
      </c>
      <c r="C326" s="3" t="s">
        <v>703</v>
      </c>
      <c r="D326" s="6">
        <v>8500</v>
      </c>
      <c r="E326" s="11">
        <v>8636</v>
      </c>
      <c r="F326" t="s">
        <v>21</v>
      </c>
      <c r="G326" t="s">
        <v>22</v>
      </c>
      <c r="H326" t="s">
        <v>23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535</v>
      </c>
      <c r="O326" s="9">
        <f t="shared" si="20"/>
        <v>102</v>
      </c>
      <c r="P326" s="9">
        <f t="shared" si="21"/>
        <v>105.32</v>
      </c>
      <c r="Q326" t="s">
        <v>25</v>
      </c>
      <c r="R326" t="s">
        <v>536</v>
      </c>
      <c r="S326" s="15">
        <f t="shared" si="22"/>
        <v>42184.626250000001</v>
      </c>
      <c r="T326" s="16">
        <f t="shared" si="23"/>
        <v>42217.626250000001</v>
      </c>
    </row>
    <row r="327" spans="1:20" ht="45" hidden="1">
      <c r="A327">
        <v>325</v>
      </c>
      <c r="B327" s="3" t="s">
        <v>704</v>
      </c>
      <c r="C327" s="3" t="s">
        <v>705</v>
      </c>
      <c r="D327" s="6">
        <v>50000</v>
      </c>
      <c r="E327" s="11">
        <v>52198</v>
      </c>
      <c r="F327" t="s">
        <v>21</v>
      </c>
      <c r="G327" t="s">
        <v>22</v>
      </c>
      <c r="H327" t="s">
        <v>23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535</v>
      </c>
      <c r="O327" s="9">
        <f t="shared" si="20"/>
        <v>104</v>
      </c>
      <c r="P327" s="9">
        <f t="shared" si="21"/>
        <v>70.92</v>
      </c>
      <c r="Q327" t="s">
        <v>25</v>
      </c>
      <c r="R327" t="s">
        <v>536</v>
      </c>
      <c r="S327" s="15">
        <f t="shared" si="22"/>
        <v>42689.187881944439</v>
      </c>
      <c r="T327" s="16">
        <f t="shared" si="23"/>
        <v>42724.187881944439</v>
      </c>
    </row>
    <row r="328" spans="1:20" ht="45" hidden="1">
      <c r="A328">
        <v>326</v>
      </c>
      <c r="B328" s="3" t="s">
        <v>706</v>
      </c>
      <c r="C328" s="3" t="s">
        <v>707</v>
      </c>
      <c r="D328" s="6">
        <v>150000</v>
      </c>
      <c r="E328" s="11">
        <v>169394.6</v>
      </c>
      <c r="F328" t="s">
        <v>21</v>
      </c>
      <c r="G328" t="s">
        <v>22</v>
      </c>
      <c r="H328" t="s">
        <v>23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535</v>
      </c>
      <c r="O328" s="9">
        <f t="shared" si="20"/>
        <v>113</v>
      </c>
      <c r="P328" s="9">
        <f t="shared" si="21"/>
        <v>147.16999999999999</v>
      </c>
      <c r="Q328" t="s">
        <v>25</v>
      </c>
      <c r="R328" t="s">
        <v>536</v>
      </c>
      <c r="S328" s="15">
        <f t="shared" si="22"/>
        <v>42775.314884259264</v>
      </c>
      <c r="T328" s="16">
        <f t="shared" si="23"/>
        <v>42808.956250000003</v>
      </c>
    </row>
    <row r="329" spans="1:20" ht="60" hidden="1">
      <c r="A329">
        <v>327</v>
      </c>
      <c r="B329" s="3" t="s">
        <v>708</v>
      </c>
      <c r="C329" s="3" t="s">
        <v>709</v>
      </c>
      <c r="D329" s="6">
        <v>4000</v>
      </c>
      <c r="E329" s="11">
        <v>5456</v>
      </c>
      <c r="F329" t="s">
        <v>21</v>
      </c>
      <c r="G329" t="s">
        <v>22</v>
      </c>
      <c r="H329" t="s">
        <v>23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535</v>
      </c>
      <c r="O329" s="9">
        <f t="shared" si="20"/>
        <v>136</v>
      </c>
      <c r="P329" s="9">
        <f t="shared" si="21"/>
        <v>160.47</v>
      </c>
      <c r="Q329" t="s">
        <v>25</v>
      </c>
      <c r="R329" t="s">
        <v>536</v>
      </c>
      <c r="S329" s="15">
        <f t="shared" si="22"/>
        <v>42058.235289351855</v>
      </c>
      <c r="T329" s="16">
        <f t="shared" si="23"/>
        <v>42085.333333333328</v>
      </c>
    </row>
    <row r="330" spans="1:20" ht="45" hidden="1">
      <c r="A330">
        <v>328</v>
      </c>
      <c r="B330" s="3" t="s">
        <v>710</v>
      </c>
      <c r="C330" s="3" t="s">
        <v>711</v>
      </c>
      <c r="D330" s="6">
        <v>75000</v>
      </c>
      <c r="E330" s="11">
        <v>77710.8</v>
      </c>
      <c r="F330" t="s">
        <v>21</v>
      </c>
      <c r="G330" t="s">
        <v>22</v>
      </c>
      <c r="H330" t="s">
        <v>23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535</v>
      </c>
      <c r="O330" s="9">
        <f t="shared" si="20"/>
        <v>104</v>
      </c>
      <c r="P330" s="9">
        <f t="shared" si="21"/>
        <v>156.05000000000001</v>
      </c>
      <c r="Q330" t="s">
        <v>25</v>
      </c>
      <c r="R330" t="s">
        <v>536</v>
      </c>
      <c r="S330" s="15">
        <f t="shared" si="22"/>
        <v>42278.946620370371</v>
      </c>
      <c r="T330" s="16">
        <f t="shared" si="23"/>
        <v>42309.166666666672</v>
      </c>
    </row>
    <row r="331" spans="1:20" ht="45" hidden="1">
      <c r="A331">
        <v>329</v>
      </c>
      <c r="B331" s="3" t="s">
        <v>712</v>
      </c>
      <c r="C331" s="3" t="s">
        <v>713</v>
      </c>
      <c r="D331" s="6">
        <v>10000</v>
      </c>
      <c r="E331" s="11">
        <v>10550</v>
      </c>
      <c r="F331" t="s">
        <v>21</v>
      </c>
      <c r="G331" t="s">
        <v>22</v>
      </c>
      <c r="H331" t="s">
        <v>23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535</v>
      </c>
      <c r="O331" s="9">
        <f t="shared" si="20"/>
        <v>106</v>
      </c>
      <c r="P331" s="9">
        <f t="shared" si="21"/>
        <v>63.17</v>
      </c>
      <c r="Q331" t="s">
        <v>25</v>
      </c>
      <c r="R331" t="s">
        <v>536</v>
      </c>
      <c r="S331" s="15">
        <f t="shared" si="22"/>
        <v>42291.46674768519</v>
      </c>
      <c r="T331" s="16">
        <f t="shared" si="23"/>
        <v>42315.166666666672</v>
      </c>
    </row>
    <row r="332" spans="1:20" ht="60" hidden="1">
      <c r="A332">
        <v>330</v>
      </c>
      <c r="B332" s="3" t="s">
        <v>714</v>
      </c>
      <c r="C332" s="3" t="s">
        <v>715</v>
      </c>
      <c r="D332" s="6">
        <v>35000</v>
      </c>
      <c r="E332" s="11">
        <v>35640</v>
      </c>
      <c r="F332" t="s">
        <v>21</v>
      </c>
      <c r="G332" t="s">
        <v>22</v>
      </c>
      <c r="H332" t="s">
        <v>23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535</v>
      </c>
      <c r="O332" s="9">
        <f t="shared" si="20"/>
        <v>102</v>
      </c>
      <c r="P332" s="9">
        <f t="shared" si="21"/>
        <v>104.82</v>
      </c>
      <c r="Q332" t="s">
        <v>25</v>
      </c>
      <c r="R332" t="s">
        <v>536</v>
      </c>
      <c r="S332" s="15">
        <f t="shared" si="22"/>
        <v>41379.515775462962</v>
      </c>
      <c r="T332" s="16">
        <f t="shared" si="23"/>
        <v>41411.165972222225</v>
      </c>
    </row>
    <row r="333" spans="1:20" ht="45" hidden="1">
      <c r="A333">
        <v>331</v>
      </c>
      <c r="B333" s="3" t="s">
        <v>716</v>
      </c>
      <c r="C333" s="3" t="s">
        <v>717</v>
      </c>
      <c r="D333" s="6">
        <v>40000</v>
      </c>
      <c r="E333" s="11">
        <v>42642</v>
      </c>
      <c r="F333" t="s">
        <v>21</v>
      </c>
      <c r="G333" t="s">
        <v>22</v>
      </c>
      <c r="H333" t="s">
        <v>23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535</v>
      </c>
      <c r="O333" s="9">
        <f t="shared" si="20"/>
        <v>107</v>
      </c>
      <c r="P333" s="9">
        <f t="shared" si="21"/>
        <v>97.36</v>
      </c>
      <c r="Q333" t="s">
        <v>25</v>
      </c>
      <c r="R333" t="s">
        <v>536</v>
      </c>
      <c r="S333" s="15">
        <f t="shared" si="22"/>
        <v>42507.581412037034</v>
      </c>
      <c r="T333" s="16">
        <f t="shared" si="23"/>
        <v>42538.581412037034</v>
      </c>
    </row>
    <row r="334" spans="1:20" ht="60" hidden="1">
      <c r="A334">
        <v>332</v>
      </c>
      <c r="B334" s="3" t="s">
        <v>718</v>
      </c>
      <c r="C334" s="3" t="s">
        <v>719</v>
      </c>
      <c r="D334" s="6">
        <v>100000</v>
      </c>
      <c r="E334" s="11">
        <v>113015</v>
      </c>
      <c r="F334" t="s">
        <v>21</v>
      </c>
      <c r="G334" t="s">
        <v>22</v>
      </c>
      <c r="H334" t="s">
        <v>23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535</v>
      </c>
      <c r="O334" s="9">
        <f t="shared" si="20"/>
        <v>113</v>
      </c>
      <c r="P334" s="9">
        <f t="shared" si="21"/>
        <v>203.63</v>
      </c>
      <c r="Q334" t="s">
        <v>25</v>
      </c>
      <c r="R334" t="s">
        <v>536</v>
      </c>
      <c r="S334" s="15">
        <f t="shared" si="22"/>
        <v>42263.680289351847</v>
      </c>
      <c r="T334" s="16">
        <f t="shared" si="23"/>
        <v>42305.333333333328</v>
      </c>
    </row>
    <row r="335" spans="1:20" ht="60" hidden="1">
      <c r="A335">
        <v>333</v>
      </c>
      <c r="B335" s="3" t="s">
        <v>720</v>
      </c>
      <c r="C335" s="3" t="s">
        <v>721</v>
      </c>
      <c r="D335" s="6">
        <v>40000</v>
      </c>
      <c r="E335" s="11">
        <v>50091</v>
      </c>
      <c r="F335" t="s">
        <v>21</v>
      </c>
      <c r="G335" t="s">
        <v>22</v>
      </c>
      <c r="H335" t="s">
        <v>23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535</v>
      </c>
      <c r="O335" s="9">
        <f t="shared" si="20"/>
        <v>125</v>
      </c>
      <c r="P335" s="9">
        <f t="shared" si="21"/>
        <v>188.31</v>
      </c>
      <c r="Q335" t="s">
        <v>25</v>
      </c>
      <c r="R335" t="s">
        <v>536</v>
      </c>
      <c r="S335" s="15">
        <f t="shared" si="22"/>
        <v>42437.636469907404</v>
      </c>
      <c r="T335" s="16">
        <f t="shared" si="23"/>
        <v>42467.59480324074</v>
      </c>
    </row>
    <row r="336" spans="1:20" ht="60" hidden="1">
      <c r="A336">
        <v>334</v>
      </c>
      <c r="B336" s="3" t="s">
        <v>722</v>
      </c>
      <c r="C336" s="3" t="s">
        <v>723</v>
      </c>
      <c r="D336" s="6">
        <v>10000</v>
      </c>
      <c r="E336" s="11">
        <v>10119</v>
      </c>
      <c r="F336" t="s">
        <v>21</v>
      </c>
      <c r="G336" t="s">
        <v>22</v>
      </c>
      <c r="H336" t="s">
        <v>23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535</v>
      </c>
      <c r="O336" s="9">
        <f t="shared" si="20"/>
        <v>101</v>
      </c>
      <c r="P336" s="9">
        <f t="shared" si="21"/>
        <v>146.65</v>
      </c>
      <c r="Q336" t="s">
        <v>25</v>
      </c>
      <c r="R336" t="s">
        <v>536</v>
      </c>
      <c r="S336" s="15">
        <f t="shared" si="22"/>
        <v>42101.682372685187</v>
      </c>
      <c r="T336" s="16">
        <f t="shared" si="23"/>
        <v>42139.791666666672</v>
      </c>
    </row>
    <row r="337" spans="1:20" ht="60" hidden="1">
      <c r="A337">
        <v>335</v>
      </c>
      <c r="B337" s="3" t="s">
        <v>724</v>
      </c>
      <c r="C337" s="3" t="s">
        <v>725</v>
      </c>
      <c r="D337" s="6">
        <v>8500</v>
      </c>
      <c r="E337" s="11">
        <v>8735</v>
      </c>
      <c r="F337" t="s">
        <v>21</v>
      </c>
      <c r="G337" t="s">
        <v>22</v>
      </c>
      <c r="H337" t="s">
        <v>23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535</v>
      </c>
      <c r="O337" s="9">
        <f t="shared" si="20"/>
        <v>103</v>
      </c>
      <c r="P337" s="9">
        <f t="shared" si="21"/>
        <v>109.19</v>
      </c>
      <c r="Q337" t="s">
        <v>25</v>
      </c>
      <c r="R337" t="s">
        <v>536</v>
      </c>
      <c r="S337" s="15">
        <f t="shared" si="22"/>
        <v>42101.737442129626</v>
      </c>
      <c r="T337" s="16">
        <f t="shared" si="23"/>
        <v>42132.916666666672</v>
      </c>
    </row>
    <row r="338" spans="1:20" ht="45" hidden="1">
      <c r="A338">
        <v>336</v>
      </c>
      <c r="B338" s="3" t="s">
        <v>726</v>
      </c>
      <c r="C338" s="3" t="s">
        <v>727</v>
      </c>
      <c r="D338" s="6">
        <v>25000</v>
      </c>
      <c r="E338" s="11">
        <v>29209.78</v>
      </c>
      <c r="F338" t="s">
        <v>21</v>
      </c>
      <c r="G338" t="s">
        <v>22</v>
      </c>
      <c r="H338" t="s">
        <v>23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535</v>
      </c>
      <c r="O338" s="9">
        <f t="shared" si="20"/>
        <v>117</v>
      </c>
      <c r="P338" s="9">
        <f t="shared" si="21"/>
        <v>59.25</v>
      </c>
      <c r="Q338" t="s">
        <v>25</v>
      </c>
      <c r="R338" t="s">
        <v>536</v>
      </c>
      <c r="S338" s="15">
        <f t="shared" si="22"/>
        <v>42291.596273148149</v>
      </c>
      <c r="T338" s="16">
        <f t="shared" si="23"/>
        <v>42321.637939814813</v>
      </c>
    </row>
    <row r="339" spans="1:20" ht="60" hidden="1">
      <c r="A339">
        <v>337</v>
      </c>
      <c r="B339" s="3" t="s">
        <v>728</v>
      </c>
      <c r="C339" s="3" t="s">
        <v>729</v>
      </c>
      <c r="D339" s="6">
        <v>3000</v>
      </c>
      <c r="E339" s="11">
        <v>3035.05</v>
      </c>
      <c r="F339" t="s">
        <v>21</v>
      </c>
      <c r="G339" t="s">
        <v>22</v>
      </c>
      <c r="H339" t="s">
        <v>23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535</v>
      </c>
      <c r="O339" s="9">
        <f t="shared" si="20"/>
        <v>101</v>
      </c>
      <c r="P339" s="9">
        <f t="shared" si="21"/>
        <v>97.9</v>
      </c>
      <c r="Q339" t="s">
        <v>25</v>
      </c>
      <c r="R339" t="s">
        <v>536</v>
      </c>
      <c r="S339" s="15">
        <f t="shared" si="22"/>
        <v>42047.128564814819</v>
      </c>
      <c r="T339" s="16">
        <f t="shared" si="23"/>
        <v>42077.086898148147</v>
      </c>
    </row>
    <row r="340" spans="1:20" ht="60" hidden="1">
      <c r="A340">
        <v>338</v>
      </c>
      <c r="B340" s="3" t="s">
        <v>730</v>
      </c>
      <c r="C340" s="3" t="s">
        <v>731</v>
      </c>
      <c r="D340" s="6">
        <v>15000</v>
      </c>
      <c r="E340" s="11">
        <v>16520.04</v>
      </c>
      <c r="F340" t="s">
        <v>21</v>
      </c>
      <c r="G340" t="s">
        <v>22</v>
      </c>
      <c r="H340" t="s">
        <v>23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535</v>
      </c>
      <c r="O340" s="9">
        <f t="shared" si="20"/>
        <v>110</v>
      </c>
      <c r="P340" s="9">
        <f t="shared" si="21"/>
        <v>70</v>
      </c>
      <c r="Q340" t="s">
        <v>25</v>
      </c>
      <c r="R340" t="s">
        <v>536</v>
      </c>
      <c r="S340" s="15">
        <f t="shared" si="22"/>
        <v>42559.755671296298</v>
      </c>
      <c r="T340" s="16">
        <f t="shared" si="23"/>
        <v>42616.041666666672</v>
      </c>
    </row>
    <row r="341" spans="1:20" ht="45" hidden="1">
      <c r="A341">
        <v>339</v>
      </c>
      <c r="B341" s="3" t="s">
        <v>732</v>
      </c>
      <c r="C341" s="3" t="s">
        <v>733</v>
      </c>
      <c r="D341" s="6">
        <v>6000</v>
      </c>
      <c r="E341" s="11">
        <v>6485</v>
      </c>
      <c r="F341" t="s">
        <v>21</v>
      </c>
      <c r="G341" t="s">
        <v>22</v>
      </c>
      <c r="H341" t="s">
        <v>23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535</v>
      </c>
      <c r="O341" s="9">
        <f t="shared" si="20"/>
        <v>108</v>
      </c>
      <c r="P341" s="9">
        <f t="shared" si="21"/>
        <v>72.87</v>
      </c>
      <c r="Q341" t="s">
        <v>25</v>
      </c>
      <c r="R341" t="s">
        <v>536</v>
      </c>
      <c r="S341" s="15">
        <f t="shared" si="22"/>
        <v>42093.760046296295</v>
      </c>
      <c r="T341" s="16">
        <f t="shared" si="23"/>
        <v>42123.760046296295</v>
      </c>
    </row>
    <row r="342" spans="1:20" ht="45" hidden="1">
      <c r="A342">
        <v>340</v>
      </c>
      <c r="B342" s="3" t="s">
        <v>734</v>
      </c>
      <c r="C342" s="3" t="s">
        <v>735</v>
      </c>
      <c r="D342" s="6">
        <v>35000</v>
      </c>
      <c r="E342" s="11">
        <v>43758</v>
      </c>
      <c r="F342" t="s">
        <v>21</v>
      </c>
      <c r="G342" t="s">
        <v>22</v>
      </c>
      <c r="H342" t="s">
        <v>23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535</v>
      </c>
      <c r="O342" s="9">
        <f t="shared" si="20"/>
        <v>125</v>
      </c>
      <c r="P342" s="9">
        <f t="shared" si="21"/>
        <v>146.35</v>
      </c>
      <c r="Q342" t="s">
        <v>25</v>
      </c>
      <c r="R342" t="s">
        <v>536</v>
      </c>
      <c r="S342" s="15">
        <f t="shared" si="22"/>
        <v>42772.669062500005</v>
      </c>
      <c r="T342" s="16">
        <f t="shared" si="23"/>
        <v>42802.875</v>
      </c>
    </row>
    <row r="343" spans="1:20" ht="60" hidden="1">
      <c r="A343">
        <v>341</v>
      </c>
      <c r="B343" s="3" t="s">
        <v>736</v>
      </c>
      <c r="C343" s="3" t="s">
        <v>737</v>
      </c>
      <c r="D343" s="6">
        <v>3500</v>
      </c>
      <c r="E343" s="11">
        <v>3735</v>
      </c>
      <c r="F343" t="s">
        <v>21</v>
      </c>
      <c r="G343" t="s">
        <v>22</v>
      </c>
      <c r="H343" t="s">
        <v>23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535</v>
      </c>
      <c r="O343" s="9">
        <f t="shared" si="20"/>
        <v>107</v>
      </c>
      <c r="P343" s="9">
        <f t="shared" si="21"/>
        <v>67.91</v>
      </c>
      <c r="Q343" t="s">
        <v>25</v>
      </c>
      <c r="R343" t="s">
        <v>536</v>
      </c>
      <c r="S343" s="15">
        <f t="shared" si="22"/>
        <v>41894.879606481481</v>
      </c>
      <c r="T343" s="16">
        <f t="shared" si="23"/>
        <v>41913.165972222225</v>
      </c>
    </row>
    <row r="344" spans="1:20" ht="30" hidden="1">
      <c r="A344">
        <v>342</v>
      </c>
      <c r="B344" s="3" t="s">
        <v>738</v>
      </c>
      <c r="C344" s="3" t="s">
        <v>739</v>
      </c>
      <c r="D344" s="6">
        <v>55000</v>
      </c>
      <c r="E344" s="11">
        <v>55201.52</v>
      </c>
      <c r="F344" t="s">
        <v>21</v>
      </c>
      <c r="G344" t="s">
        <v>22</v>
      </c>
      <c r="H344" t="s">
        <v>23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535</v>
      </c>
      <c r="O344" s="9">
        <f t="shared" si="20"/>
        <v>100</v>
      </c>
      <c r="P344" s="9">
        <f t="shared" si="21"/>
        <v>169.85</v>
      </c>
      <c r="Q344" t="s">
        <v>25</v>
      </c>
      <c r="R344" t="s">
        <v>536</v>
      </c>
      <c r="S344" s="15">
        <f t="shared" si="22"/>
        <v>42459.780844907407</v>
      </c>
      <c r="T344" s="16">
        <f t="shared" si="23"/>
        <v>42489.780844907407</v>
      </c>
    </row>
    <row r="345" spans="1:20" ht="60" hidden="1">
      <c r="A345">
        <v>343</v>
      </c>
      <c r="B345" s="3" t="s">
        <v>740</v>
      </c>
      <c r="C345" s="3" t="s">
        <v>741</v>
      </c>
      <c r="D345" s="6">
        <v>30000</v>
      </c>
      <c r="E345" s="11">
        <v>30608.59</v>
      </c>
      <c r="F345" t="s">
        <v>21</v>
      </c>
      <c r="G345" t="s">
        <v>22</v>
      </c>
      <c r="H345" t="s">
        <v>23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535</v>
      </c>
      <c r="O345" s="9">
        <f t="shared" si="20"/>
        <v>102</v>
      </c>
      <c r="P345" s="9">
        <f t="shared" si="21"/>
        <v>58.41</v>
      </c>
      <c r="Q345" t="s">
        <v>25</v>
      </c>
      <c r="R345" t="s">
        <v>536</v>
      </c>
      <c r="S345" s="15">
        <f t="shared" si="22"/>
        <v>41926.73778935185</v>
      </c>
      <c r="T345" s="16">
        <f t="shared" si="23"/>
        <v>41957.125</v>
      </c>
    </row>
    <row r="346" spans="1:20" ht="60" hidden="1">
      <c r="A346">
        <v>344</v>
      </c>
      <c r="B346" s="3" t="s">
        <v>742</v>
      </c>
      <c r="C346" s="3" t="s">
        <v>743</v>
      </c>
      <c r="D346" s="6">
        <v>33500</v>
      </c>
      <c r="E346" s="11">
        <v>34198</v>
      </c>
      <c r="F346" t="s">
        <v>21</v>
      </c>
      <c r="G346" t="s">
        <v>22</v>
      </c>
      <c r="H346" t="s">
        <v>23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535</v>
      </c>
      <c r="O346" s="9">
        <f t="shared" si="20"/>
        <v>102</v>
      </c>
      <c r="P346" s="9">
        <f t="shared" si="21"/>
        <v>119.99</v>
      </c>
      <c r="Q346" t="s">
        <v>25</v>
      </c>
      <c r="R346" t="s">
        <v>536</v>
      </c>
      <c r="S346" s="15">
        <f t="shared" si="22"/>
        <v>42111.970995370371</v>
      </c>
      <c r="T346" s="16">
        <f t="shared" si="23"/>
        <v>42156.097222222219</v>
      </c>
    </row>
    <row r="347" spans="1:20" ht="45" hidden="1">
      <c r="A347">
        <v>345</v>
      </c>
      <c r="B347" s="3" t="s">
        <v>744</v>
      </c>
      <c r="C347" s="3" t="s">
        <v>745</v>
      </c>
      <c r="D347" s="6">
        <v>14500</v>
      </c>
      <c r="E347" s="11">
        <v>17875</v>
      </c>
      <c r="F347" t="s">
        <v>21</v>
      </c>
      <c r="G347" t="s">
        <v>22</v>
      </c>
      <c r="H347" t="s">
        <v>23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535</v>
      </c>
      <c r="O347" s="9">
        <f t="shared" si="20"/>
        <v>123</v>
      </c>
      <c r="P347" s="9">
        <f t="shared" si="21"/>
        <v>99.86</v>
      </c>
      <c r="Q347" t="s">
        <v>25</v>
      </c>
      <c r="R347" t="s">
        <v>536</v>
      </c>
      <c r="S347" s="15">
        <f t="shared" si="22"/>
        <v>42114.944328703699</v>
      </c>
      <c r="T347" s="16">
        <f t="shared" si="23"/>
        <v>42144.944328703699</v>
      </c>
    </row>
    <row r="348" spans="1:20" ht="60" hidden="1">
      <c r="A348">
        <v>346</v>
      </c>
      <c r="B348" s="3" t="s">
        <v>746</v>
      </c>
      <c r="C348" s="3" t="s">
        <v>747</v>
      </c>
      <c r="D348" s="6">
        <v>10000</v>
      </c>
      <c r="E348" s="11">
        <v>17028.88</v>
      </c>
      <c r="F348" t="s">
        <v>21</v>
      </c>
      <c r="G348" t="s">
        <v>22</v>
      </c>
      <c r="H348" t="s">
        <v>23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535</v>
      </c>
      <c r="O348" s="9">
        <f t="shared" si="20"/>
        <v>170</v>
      </c>
      <c r="P348" s="9">
        <f t="shared" si="21"/>
        <v>90.58</v>
      </c>
      <c r="Q348" t="s">
        <v>25</v>
      </c>
      <c r="R348" t="s">
        <v>536</v>
      </c>
      <c r="S348" s="15">
        <f t="shared" si="22"/>
        <v>42261.500243055561</v>
      </c>
      <c r="T348" s="16">
        <f t="shared" si="23"/>
        <v>42291.500243055561</v>
      </c>
    </row>
    <row r="349" spans="1:20" ht="60" hidden="1">
      <c r="A349">
        <v>347</v>
      </c>
      <c r="B349" s="3" t="s">
        <v>748</v>
      </c>
      <c r="C349" s="3" t="s">
        <v>749</v>
      </c>
      <c r="D349" s="6">
        <v>40000</v>
      </c>
      <c r="E349" s="11">
        <v>44636.2</v>
      </c>
      <c r="F349" t="s">
        <v>21</v>
      </c>
      <c r="G349" t="s">
        <v>22</v>
      </c>
      <c r="H349" t="s">
        <v>23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535</v>
      </c>
      <c r="O349" s="9">
        <f t="shared" si="20"/>
        <v>112</v>
      </c>
      <c r="P349" s="9">
        <f t="shared" si="21"/>
        <v>117.77</v>
      </c>
      <c r="Q349" t="s">
        <v>25</v>
      </c>
      <c r="R349" t="s">
        <v>536</v>
      </c>
      <c r="S349" s="15">
        <f t="shared" si="22"/>
        <v>42292.495474537034</v>
      </c>
      <c r="T349" s="16">
        <f t="shared" si="23"/>
        <v>42322.537141203706</v>
      </c>
    </row>
    <row r="350" spans="1:20" ht="60" hidden="1">
      <c r="A350">
        <v>348</v>
      </c>
      <c r="B350" s="3" t="s">
        <v>750</v>
      </c>
      <c r="C350" s="3" t="s">
        <v>751</v>
      </c>
      <c r="D350" s="6">
        <v>10000</v>
      </c>
      <c r="E350" s="11">
        <v>10300</v>
      </c>
      <c r="F350" t="s">
        <v>21</v>
      </c>
      <c r="G350" t="s">
        <v>22</v>
      </c>
      <c r="H350" t="s">
        <v>23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535</v>
      </c>
      <c r="O350" s="9">
        <f t="shared" si="20"/>
        <v>103</v>
      </c>
      <c r="P350" s="9">
        <f t="shared" si="21"/>
        <v>86.55</v>
      </c>
      <c r="Q350" t="s">
        <v>25</v>
      </c>
      <c r="R350" t="s">
        <v>536</v>
      </c>
      <c r="S350" s="15">
        <f t="shared" si="22"/>
        <v>42207.58699074074</v>
      </c>
      <c r="T350" s="16">
        <f t="shared" si="23"/>
        <v>42237.58699074074</v>
      </c>
    </row>
    <row r="351" spans="1:20" ht="45" hidden="1">
      <c r="A351">
        <v>349</v>
      </c>
      <c r="B351" s="3" t="s">
        <v>752</v>
      </c>
      <c r="C351" s="3" t="s">
        <v>753</v>
      </c>
      <c r="D351" s="6">
        <v>11260</v>
      </c>
      <c r="E351" s="11">
        <v>12007.18</v>
      </c>
      <c r="F351" t="s">
        <v>21</v>
      </c>
      <c r="G351" t="s">
        <v>22</v>
      </c>
      <c r="H351" t="s">
        <v>23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535</v>
      </c>
      <c r="O351" s="9">
        <f t="shared" si="20"/>
        <v>107</v>
      </c>
      <c r="P351" s="9">
        <f t="shared" si="21"/>
        <v>71.900000000000006</v>
      </c>
      <c r="Q351" t="s">
        <v>25</v>
      </c>
      <c r="R351" t="s">
        <v>536</v>
      </c>
      <c r="S351" s="15">
        <f t="shared" si="22"/>
        <v>42760.498935185184</v>
      </c>
      <c r="T351" s="16">
        <f t="shared" si="23"/>
        <v>42790.498935185184</v>
      </c>
    </row>
    <row r="352" spans="1:20" ht="45" hidden="1">
      <c r="A352">
        <v>350</v>
      </c>
      <c r="B352" s="3" t="s">
        <v>754</v>
      </c>
      <c r="C352" s="3" t="s">
        <v>755</v>
      </c>
      <c r="D352" s="6">
        <v>25000</v>
      </c>
      <c r="E352" s="11">
        <v>28690</v>
      </c>
      <c r="F352" t="s">
        <v>21</v>
      </c>
      <c r="G352" t="s">
        <v>22</v>
      </c>
      <c r="H352" t="s">
        <v>23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535</v>
      </c>
      <c r="O352" s="9">
        <f t="shared" si="20"/>
        <v>115</v>
      </c>
      <c r="P352" s="9">
        <f t="shared" si="21"/>
        <v>129.82</v>
      </c>
      <c r="Q352" t="s">
        <v>25</v>
      </c>
      <c r="R352" t="s">
        <v>536</v>
      </c>
      <c r="S352" s="15">
        <f t="shared" si="22"/>
        <v>42586.066076388888</v>
      </c>
      <c r="T352" s="16">
        <f t="shared" si="23"/>
        <v>42624.165972222225</v>
      </c>
    </row>
    <row r="353" spans="1:20" ht="60" hidden="1">
      <c r="A353">
        <v>351</v>
      </c>
      <c r="B353" s="3" t="s">
        <v>756</v>
      </c>
      <c r="C353" s="3" t="s">
        <v>757</v>
      </c>
      <c r="D353" s="6">
        <v>34000</v>
      </c>
      <c r="E353" s="11">
        <v>43296</v>
      </c>
      <c r="F353" t="s">
        <v>21</v>
      </c>
      <c r="G353" t="s">
        <v>61</v>
      </c>
      <c r="H353" t="s">
        <v>62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535</v>
      </c>
      <c r="O353" s="9">
        <f t="shared" si="20"/>
        <v>127</v>
      </c>
      <c r="P353" s="9">
        <f t="shared" si="21"/>
        <v>44.91</v>
      </c>
      <c r="Q353" t="s">
        <v>25</v>
      </c>
      <c r="R353" t="s">
        <v>536</v>
      </c>
      <c r="S353" s="15">
        <f t="shared" si="22"/>
        <v>42427.964745370366</v>
      </c>
      <c r="T353" s="16">
        <f t="shared" si="23"/>
        <v>42467.923078703709</v>
      </c>
    </row>
    <row r="354" spans="1:20" ht="60" hidden="1">
      <c r="A354">
        <v>352</v>
      </c>
      <c r="B354" s="3" t="s">
        <v>758</v>
      </c>
      <c r="C354" s="3" t="s">
        <v>759</v>
      </c>
      <c r="D354" s="6">
        <v>10000</v>
      </c>
      <c r="E354" s="11">
        <v>11656</v>
      </c>
      <c r="F354" t="s">
        <v>21</v>
      </c>
      <c r="G354" t="s">
        <v>22</v>
      </c>
      <c r="H354" t="s">
        <v>23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535</v>
      </c>
      <c r="O354" s="9">
        <f t="shared" si="20"/>
        <v>117</v>
      </c>
      <c r="P354" s="9">
        <f t="shared" si="21"/>
        <v>40.76</v>
      </c>
      <c r="Q354" t="s">
        <v>25</v>
      </c>
      <c r="R354" t="s">
        <v>536</v>
      </c>
      <c r="S354" s="15">
        <f t="shared" si="22"/>
        <v>41890.167453703703</v>
      </c>
      <c r="T354" s="16">
        <f t="shared" si="23"/>
        <v>41920.167453703703</v>
      </c>
    </row>
    <row r="355" spans="1:20" ht="60" hidden="1">
      <c r="A355">
        <v>353</v>
      </c>
      <c r="B355" s="3" t="s">
        <v>760</v>
      </c>
      <c r="C355" s="3" t="s">
        <v>761</v>
      </c>
      <c r="D355" s="6">
        <v>58425</v>
      </c>
      <c r="E355" s="11">
        <v>63460.18</v>
      </c>
      <c r="F355" t="s">
        <v>21</v>
      </c>
      <c r="G355" t="s">
        <v>22</v>
      </c>
      <c r="H355" t="s">
        <v>23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535</v>
      </c>
      <c r="O355" s="9">
        <f t="shared" si="20"/>
        <v>109</v>
      </c>
      <c r="P355" s="9">
        <f t="shared" si="21"/>
        <v>103.52</v>
      </c>
      <c r="Q355" t="s">
        <v>25</v>
      </c>
      <c r="R355" t="s">
        <v>536</v>
      </c>
      <c r="S355" s="15">
        <f t="shared" si="22"/>
        <v>42297.791886574079</v>
      </c>
      <c r="T355" s="16">
        <f t="shared" si="23"/>
        <v>42327.833553240736</v>
      </c>
    </row>
    <row r="356" spans="1:20" ht="60" hidden="1">
      <c r="A356">
        <v>354</v>
      </c>
      <c r="B356" s="3" t="s">
        <v>762</v>
      </c>
      <c r="C356" s="3" t="s">
        <v>763</v>
      </c>
      <c r="D356" s="6">
        <v>3500</v>
      </c>
      <c r="E356" s="11">
        <v>3638</v>
      </c>
      <c r="F356" t="s">
        <v>21</v>
      </c>
      <c r="G356" t="s">
        <v>22</v>
      </c>
      <c r="H356" t="s">
        <v>23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535</v>
      </c>
      <c r="O356" s="9">
        <f t="shared" si="20"/>
        <v>104</v>
      </c>
      <c r="P356" s="9">
        <f t="shared" si="21"/>
        <v>125.45</v>
      </c>
      <c r="Q356" t="s">
        <v>25</v>
      </c>
      <c r="R356" t="s">
        <v>536</v>
      </c>
      <c r="S356" s="15">
        <f t="shared" si="22"/>
        <v>42438.827789351853</v>
      </c>
      <c r="T356" s="16">
        <f t="shared" si="23"/>
        <v>42468.786122685182</v>
      </c>
    </row>
    <row r="357" spans="1:20" ht="45" hidden="1">
      <c r="A357">
        <v>355</v>
      </c>
      <c r="B357" s="3" t="s">
        <v>764</v>
      </c>
      <c r="C357" s="3" t="s">
        <v>765</v>
      </c>
      <c r="D357" s="6">
        <v>35000</v>
      </c>
      <c r="E357" s="11">
        <v>40690</v>
      </c>
      <c r="F357" t="s">
        <v>21</v>
      </c>
      <c r="G357" t="s">
        <v>22</v>
      </c>
      <c r="H357" t="s">
        <v>23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535</v>
      </c>
      <c r="O357" s="9">
        <f t="shared" si="20"/>
        <v>116</v>
      </c>
      <c r="P357" s="9">
        <f t="shared" si="21"/>
        <v>246.61</v>
      </c>
      <c r="Q357" t="s">
        <v>25</v>
      </c>
      <c r="R357" t="s">
        <v>536</v>
      </c>
      <c r="S357" s="15">
        <f t="shared" si="22"/>
        <v>41943.293912037036</v>
      </c>
      <c r="T357" s="16">
        <f t="shared" si="23"/>
        <v>41974.3355787037</v>
      </c>
    </row>
    <row r="358" spans="1:20" ht="45" hidden="1">
      <c r="A358">
        <v>356</v>
      </c>
      <c r="B358" s="3" t="s">
        <v>766</v>
      </c>
      <c r="C358" s="3" t="s">
        <v>767</v>
      </c>
      <c r="D358" s="6">
        <v>7500</v>
      </c>
      <c r="E358" s="11">
        <v>7701.93</v>
      </c>
      <c r="F358" t="s">
        <v>21</v>
      </c>
      <c r="G358" t="s">
        <v>22</v>
      </c>
      <c r="H358" t="s">
        <v>23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535</v>
      </c>
      <c r="O358" s="9">
        <f t="shared" si="20"/>
        <v>103</v>
      </c>
      <c r="P358" s="9">
        <f t="shared" si="21"/>
        <v>79.400000000000006</v>
      </c>
      <c r="Q358" t="s">
        <v>25</v>
      </c>
      <c r="R358" t="s">
        <v>536</v>
      </c>
      <c r="S358" s="15">
        <f t="shared" si="22"/>
        <v>42415.803159722222</v>
      </c>
      <c r="T358" s="16">
        <f t="shared" si="23"/>
        <v>42445.761493055557</v>
      </c>
    </row>
    <row r="359" spans="1:20" ht="60" hidden="1">
      <c r="A359">
        <v>357</v>
      </c>
      <c r="B359" s="3" t="s">
        <v>768</v>
      </c>
      <c r="C359" s="3" t="s">
        <v>769</v>
      </c>
      <c r="D359" s="6">
        <v>15000</v>
      </c>
      <c r="E359" s="11">
        <v>26100</v>
      </c>
      <c r="F359" t="s">
        <v>21</v>
      </c>
      <c r="G359" t="s">
        <v>22</v>
      </c>
      <c r="H359" t="s">
        <v>23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535</v>
      </c>
      <c r="O359" s="9">
        <f t="shared" si="20"/>
        <v>174</v>
      </c>
      <c r="P359" s="9">
        <f t="shared" si="21"/>
        <v>86.14</v>
      </c>
      <c r="Q359" t="s">
        <v>25</v>
      </c>
      <c r="R359" t="s">
        <v>536</v>
      </c>
      <c r="S359" s="15">
        <f t="shared" si="22"/>
        <v>42078.222187499996</v>
      </c>
      <c r="T359" s="16">
        <f t="shared" si="23"/>
        <v>42118.222187499996</v>
      </c>
    </row>
    <row r="360" spans="1:20" ht="45" hidden="1">
      <c r="A360">
        <v>358</v>
      </c>
      <c r="B360" s="3" t="s">
        <v>770</v>
      </c>
      <c r="C360" s="3" t="s">
        <v>771</v>
      </c>
      <c r="D360" s="6">
        <v>50000</v>
      </c>
      <c r="E360" s="11">
        <v>51544</v>
      </c>
      <c r="F360" t="s">
        <v>21</v>
      </c>
      <c r="G360" t="s">
        <v>22</v>
      </c>
      <c r="H360" t="s">
        <v>23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535</v>
      </c>
      <c r="O360" s="9">
        <f t="shared" si="20"/>
        <v>103</v>
      </c>
      <c r="P360" s="9">
        <f t="shared" si="21"/>
        <v>193.05</v>
      </c>
      <c r="Q360" t="s">
        <v>25</v>
      </c>
      <c r="R360" t="s">
        <v>536</v>
      </c>
      <c r="S360" s="15">
        <f t="shared" si="22"/>
        <v>42507.860196759255</v>
      </c>
      <c r="T360" s="16">
        <f t="shared" si="23"/>
        <v>42536.625</v>
      </c>
    </row>
    <row r="361" spans="1:20" ht="45" hidden="1">
      <c r="A361">
        <v>359</v>
      </c>
      <c r="B361" s="3" t="s">
        <v>772</v>
      </c>
      <c r="C361" s="3" t="s">
        <v>773</v>
      </c>
      <c r="D361" s="6">
        <v>24200</v>
      </c>
      <c r="E361" s="11">
        <v>25375</v>
      </c>
      <c r="F361" t="s">
        <v>21</v>
      </c>
      <c r="G361" t="s">
        <v>22</v>
      </c>
      <c r="H361" t="s">
        <v>23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535</v>
      </c>
      <c r="O361" s="9">
        <f t="shared" si="20"/>
        <v>105</v>
      </c>
      <c r="P361" s="9">
        <f t="shared" si="21"/>
        <v>84.02</v>
      </c>
      <c r="Q361" t="s">
        <v>25</v>
      </c>
      <c r="R361" t="s">
        <v>536</v>
      </c>
      <c r="S361" s="15">
        <f t="shared" si="22"/>
        <v>41935.070486111108</v>
      </c>
      <c r="T361" s="16">
        <f t="shared" si="23"/>
        <v>41957.216666666667</v>
      </c>
    </row>
    <row r="362" spans="1:20" ht="60" hidden="1">
      <c r="A362">
        <v>360</v>
      </c>
      <c r="B362" s="3" t="s">
        <v>774</v>
      </c>
      <c r="C362" s="3" t="s">
        <v>775</v>
      </c>
      <c r="D362" s="6">
        <v>12000</v>
      </c>
      <c r="E362" s="11">
        <v>12165</v>
      </c>
      <c r="F362" t="s">
        <v>21</v>
      </c>
      <c r="G362" t="s">
        <v>22</v>
      </c>
      <c r="H362" t="s">
        <v>23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535</v>
      </c>
      <c r="O362" s="9">
        <f t="shared" si="20"/>
        <v>101</v>
      </c>
      <c r="P362" s="9">
        <f t="shared" si="21"/>
        <v>139.83000000000001</v>
      </c>
      <c r="Q362" t="s">
        <v>25</v>
      </c>
      <c r="R362" t="s">
        <v>536</v>
      </c>
      <c r="S362" s="15">
        <f t="shared" si="22"/>
        <v>42163.897916666669</v>
      </c>
      <c r="T362" s="16">
        <f t="shared" si="23"/>
        <v>42208.132638888885</v>
      </c>
    </row>
    <row r="363" spans="1:20" ht="60" hidden="1">
      <c r="A363">
        <v>361</v>
      </c>
      <c r="B363" s="3" t="s">
        <v>776</v>
      </c>
      <c r="C363" s="3" t="s">
        <v>777</v>
      </c>
      <c r="D363" s="6">
        <v>35000</v>
      </c>
      <c r="E363" s="11">
        <v>38876.949999999997</v>
      </c>
      <c r="F363" t="s">
        <v>21</v>
      </c>
      <c r="G363" t="s">
        <v>22</v>
      </c>
      <c r="H363" t="s">
        <v>23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535</v>
      </c>
      <c r="O363" s="9">
        <f t="shared" si="20"/>
        <v>111</v>
      </c>
      <c r="P363" s="9">
        <f t="shared" si="21"/>
        <v>109.82</v>
      </c>
      <c r="Q363" t="s">
        <v>25</v>
      </c>
      <c r="R363" t="s">
        <v>536</v>
      </c>
      <c r="S363" s="15">
        <f t="shared" si="22"/>
        <v>41936.001226851848</v>
      </c>
      <c r="T363" s="16">
        <f t="shared" si="23"/>
        <v>41966.042893518519</v>
      </c>
    </row>
    <row r="364" spans="1:20" ht="60" hidden="1">
      <c r="A364">
        <v>362</v>
      </c>
      <c r="B364" s="3" t="s">
        <v>778</v>
      </c>
      <c r="C364" s="3" t="s">
        <v>779</v>
      </c>
      <c r="D364" s="6">
        <v>9665</v>
      </c>
      <c r="E364" s="11">
        <v>12000</v>
      </c>
      <c r="F364" t="s">
        <v>21</v>
      </c>
      <c r="G364" t="s">
        <v>22</v>
      </c>
      <c r="H364" t="s">
        <v>23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535</v>
      </c>
      <c r="O364" s="9">
        <f t="shared" si="20"/>
        <v>124</v>
      </c>
      <c r="P364" s="9">
        <f t="shared" si="21"/>
        <v>139.53</v>
      </c>
      <c r="Q364" t="s">
        <v>25</v>
      </c>
      <c r="R364" t="s">
        <v>536</v>
      </c>
      <c r="S364" s="15">
        <f t="shared" si="22"/>
        <v>41837.210543981484</v>
      </c>
      <c r="T364" s="16">
        <f t="shared" si="23"/>
        <v>41859</v>
      </c>
    </row>
    <row r="365" spans="1:20" ht="60" hidden="1">
      <c r="A365">
        <v>363</v>
      </c>
      <c r="B365" s="3" t="s">
        <v>780</v>
      </c>
      <c r="C365" s="3" t="s">
        <v>781</v>
      </c>
      <c r="D365" s="6">
        <v>8925</v>
      </c>
      <c r="E365" s="11">
        <v>9044</v>
      </c>
      <c r="F365" t="s">
        <v>21</v>
      </c>
      <c r="G365" t="s">
        <v>22</v>
      </c>
      <c r="H365" t="s">
        <v>23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535</v>
      </c>
      <c r="O365" s="9">
        <f t="shared" si="20"/>
        <v>101</v>
      </c>
      <c r="P365" s="9">
        <f t="shared" si="21"/>
        <v>347.85</v>
      </c>
      <c r="Q365" t="s">
        <v>25</v>
      </c>
      <c r="R365" t="s">
        <v>536</v>
      </c>
      <c r="S365" s="15">
        <f t="shared" si="22"/>
        <v>40255.744629629626</v>
      </c>
      <c r="T365" s="16">
        <f t="shared" si="23"/>
        <v>40300.806944444441</v>
      </c>
    </row>
    <row r="366" spans="1:20" ht="60" hidden="1">
      <c r="A366">
        <v>364</v>
      </c>
      <c r="B366" s="3" t="s">
        <v>782</v>
      </c>
      <c r="C366" s="3" t="s">
        <v>783</v>
      </c>
      <c r="D366" s="6">
        <v>7000</v>
      </c>
      <c r="E366" s="11">
        <v>7711.3</v>
      </c>
      <c r="F366" t="s">
        <v>21</v>
      </c>
      <c r="G366" t="s">
        <v>22</v>
      </c>
      <c r="H366" t="s">
        <v>23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535</v>
      </c>
      <c r="O366" s="9">
        <f t="shared" si="20"/>
        <v>110</v>
      </c>
      <c r="P366" s="9">
        <f t="shared" si="21"/>
        <v>68.239999999999995</v>
      </c>
      <c r="Q366" t="s">
        <v>25</v>
      </c>
      <c r="R366" t="s">
        <v>536</v>
      </c>
      <c r="S366" s="15">
        <f t="shared" si="22"/>
        <v>41780.859629629631</v>
      </c>
      <c r="T366" s="16">
        <f t="shared" si="23"/>
        <v>41811.165972222225</v>
      </c>
    </row>
    <row r="367" spans="1:20" ht="45" hidden="1">
      <c r="A367">
        <v>365</v>
      </c>
      <c r="B367" s="3" t="s">
        <v>784</v>
      </c>
      <c r="C367" s="3" t="s">
        <v>785</v>
      </c>
      <c r="D367" s="6">
        <v>15000</v>
      </c>
      <c r="E367" s="11">
        <v>15596</v>
      </c>
      <c r="F367" t="s">
        <v>21</v>
      </c>
      <c r="G367" t="s">
        <v>31</v>
      </c>
      <c r="H367" t="s">
        <v>32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535</v>
      </c>
      <c r="O367" s="9">
        <f t="shared" si="20"/>
        <v>104</v>
      </c>
      <c r="P367" s="9">
        <f t="shared" si="21"/>
        <v>239.94</v>
      </c>
      <c r="Q367" t="s">
        <v>25</v>
      </c>
      <c r="R367" t="s">
        <v>536</v>
      </c>
      <c r="S367" s="15">
        <f t="shared" si="22"/>
        <v>41668.606469907405</v>
      </c>
      <c r="T367" s="16">
        <f t="shared" si="23"/>
        <v>41698.606469907405</v>
      </c>
    </row>
    <row r="368" spans="1:20" ht="45" hidden="1">
      <c r="A368">
        <v>366</v>
      </c>
      <c r="B368" s="3" t="s">
        <v>786</v>
      </c>
      <c r="C368" s="3" t="s">
        <v>787</v>
      </c>
      <c r="D368" s="6">
        <v>38000</v>
      </c>
      <c r="E368" s="11">
        <v>38500</v>
      </c>
      <c r="F368" t="s">
        <v>21</v>
      </c>
      <c r="G368" t="s">
        <v>22</v>
      </c>
      <c r="H368" t="s">
        <v>23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535</v>
      </c>
      <c r="O368" s="9">
        <f t="shared" si="20"/>
        <v>101</v>
      </c>
      <c r="P368" s="9">
        <f t="shared" si="21"/>
        <v>287.31</v>
      </c>
      <c r="Q368" t="s">
        <v>25</v>
      </c>
      <c r="R368" t="s">
        <v>536</v>
      </c>
      <c r="S368" s="15">
        <f t="shared" si="22"/>
        <v>41019.793032407404</v>
      </c>
      <c r="T368" s="16">
        <f t="shared" si="23"/>
        <v>41049.793032407404</v>
      </c>
    </row>
    <row r="369" spans="1:20" ht="60" hidden="1">
      <c r="A369">
        <v>367</v>
      </c>
      <c r="B369" s="3" t="s">
        <v>788</v>
      </c>
      <c r="C369" s="3" t="s">
        <v>789</v>
      </c>
      <c r="D369" s="6">
        <v>10000</v>
      </c>
      <c r="E369" s="11">
        <v>10335.01</v>
      </c>
      <c r="F369" t="s">
        <v>21</v>
      </c>
      <c r="G369" t="s">
        <v>22</v>
      </c>
      <c r="H369" t="s">
        <v>23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535</v>
      </c>
      <c r="O369" s="9">
        <f t="shared" si="20"/>
        <v>103</v>
      </c>
      <c r="P369" s="9">
        <f t="shared" si="21"/>
        <v>86.85</v>
      </c>
      <c r="Q369" t="s">
        <v>25</v>
      </c>
      <c r="R369" t="s">
        <v>536</v>
      </c>
      <c r="S369" s="15">
        <f t="shared" si="22"/>
        <v>41355.577291666668</v>
      </c>
      <c r="T369" s="16">
        <f t="shared" si="23"/>
        <v>41395.207638888889</v>
      </c>
    </row>
    <row r="370" spans="1:20" ht="60" hidden="1">
      <c r="A370">
        <v>368</v>
      </c>
      <c r="B370" s="3" t="s">
        <v>790</v>
      </c>
      <c r="C370" s="3" t="s">
        <v>791</v>
      </c>
      <c r="D370" s="6">
        <v>12500</v>
      </c>
      <c r="E370" s="11">
        <v>13014</v>
      </c>
      <c r="F370" t="s">
        <v>21</v>
      </c>
      <c r="G370" t="s">
        <v>22</v>
      </c>
      <c r="H370" t="s">
        <v>23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535</v>
      </c>
      <c r="O370" s="9">
        <f t="shared" si="20"/>
        <v>104</v>
      </c>
      <c r="P370" s="9">
        <f t="shared" si="21"/>
        <v>81.849999999999994</v>
      </c>
      <c r="Q370" t="s">
        <v>25</v>
      </c>
      <c r="R370" t="s">
        <v>536</v>
      </c>
      <c r="S370" s="15">
        <f t="shared" si="22"/>
        <v>42043.605578703704</v>
      </c>
      <c r="T370" s="16">
        <f t="shared" si="23"/>
        <v>42078.563912037032</v>
      </c>
    </row>
    <row r="371" spans="1:20" ht="60" hidden="1">
      <c r="A371">
        <v>369</v>
      </c>
      <c r="B371" s="3" t="s">
        <v>792</v>
      </c>
      <c r="C371" s="3" t="s">
        <v>793</v>
      </c>
      <c r="D371" s="6">
        <v>6500</v>
      </c>
      <c r="E371" s="11">
        <v>7160.12</v>
      </c>
      <c r="F371" t="s">
        <v>21</v>
      </c>
      <c r="G371" t="s">
        <v>22</v>
      </c>
      <c r="H371" t="s">
        <v>23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535</v>
      </c>
      <c r="O371" s="9">
        <f t="shared" si="20"/>
        <v>110</v>
      </c>
      <c r="P371" s="9">
        <f t="shared" si="21"/>
        <v>42.87</v>
      </c>
      <c r="Q371" t="s">
        <v>25</v>
      </c>
      <c r="R371" t="s">
        <v>536</v>
      </c>
      <c r="S371" s="15">
        <f t="shared" si="22"/>
        <v>40893.551724537036</v>
      </c>
      <c r="T371" s="16">
        <f t="shared" si="23"/>
        <v>40923.551724537036</v>
      </c>
    </row>
    <row r="372" spans="1:20" ht="60" hidden="1">
      <c r="A372">
        <v>370</v>
      </c>
      <c r="B372" s="3" t="s">
        <v>794</v>
      </c>
      <c r="C372" s="3" t="s">
        <v>795</v>
      </c>
      <c r="D372" s="6">
        <v>25000</v>
      </c>
      <c r="E372" s="11">
        <v>30505</v>
      </c>
      <c r="F372" t="s">
        <v>21</v>
      </c>
      <c r="G372" t="s">
        <v>22</v>
      </c>
      <c r="H372" t="s">
        <v>23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535</v>
      </c>
      <c r="O372" s="9">
        <f t="shared" si="20"/>
        <v>122</v>
      </c>
      <c r="P372" s="9">
        <f t="shared" si="21"/>
        <v>709.42</v>
      </c>
      <c r="Q372" t="s">
        <v>25</v>
      </c>
      <c r="R372" t="s">
        <v>536</v>
      </c>
      <c r="S372" s="15">
        <f t="shared" si="22"/>
        <v>42711.795138888891</v>
      </c>
      <c r="T372" s="16">
        <f t="shared" si="23"/>
        <v>42741.795138888891</v>
      </c>
    </row>
    <row r="373" spans="1:20" ht="60" hidden="1">
      <c r="A373">
        <v>371</v>
      </c>
      <c r="B373" s="3" t="s">
        <v>796</v>
      </c>
      <c r="C373" s="3" t="s">
        <v>797</v>
      </c>
      <c r="D373" s="6">
        <v>150000</v>
      </c>
      <c r="E373" s="11">
        <v>171253</v>
      </c>
      <c r="F373" t="s">
        <v>21</v>
      </c>
      <c r="G373" t="s">
        <v>22</v>
      </c>
      <c r="H373" t="s">
        <v>23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535</v>
      </c>
      <c r="O373" s="9">
        <f t="shared" si="20"/>
        <v>114</v>
      </c>
      <c r="P373" s="9">
        <f t="shared" si="21"/>
        <v>161.26</v>
      </c>
      <c r="Q373" t="s">
        <v>25</v>
      </c>
      <c r="R373" t="s">
        <v>536</v>
      </c>
      <c r="S373" s="15">
        <f t="shared" si="22"/>
        <v>41261.767812500002</v>
      </c>
      <c r="T373" s="16">
        <f t="shared" si="23"/>
        <v>41306.767812500002</v>
      </c>
    </row>
    <row r="374" spans="1:20" ht="30" hidden="1">
      <c r="A374">
        <v>372</v>
      </c>
      <c r="B374" s="3" t="s">
        <v>798</v>
      </c>
      <c r="C374" s="3" t="s">
        <v>799</v>
      </c>
      <c r="D374" s="6">
        <v>300</v>
      </c>
      <c r="E374" s="11">
        <v>376</v>
      </c>
      <c r="F374" t="s">
        <v>21</v>
      </c>
      <c r="G374" t="s">
        <v>31</v>
      </c>
      <c r="H374" t="s">
        <v>32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535</v>
      </c>
      <c r="O374" s="9">
        <f t="shared" si="20"/>
        <v>125</v>
      </c>
      <c r="P374" s="9">
        <f t="shared" si="21"/>
        <v>41.78</v>
      </c>
      <c r="Q374" t="s">
        <v>25</v>
      </c>
      <c r="R374" t="s">
        <v>536</v>
      </c>
      <c r="S374" s="15">
        <f t="shared" si="22"/>
        <v>42425.576898148152</v>
      </c>
      <c r="T374" s="16">
        <f t="shared" si="23"/>
        <v>42465.666666666672</v>
      </c>
    </row>
    <row r="375" spans="1:20" ht="45" hidden="1">
      <c r="A375">
        <v>373</v>
      </c>
      <c r="B375" s="3" t="s">
        <v>800</v>
      </c>
      <c r="C375" s="3" t="s">
        <v>801</v>
      </c>
      <c r="D375" s="6">
        <v>7500</v>
      </c>
      <c r="E375" s="11">
        <v>8000</v>
      </c>
      <c r="F375" t="s">
        <v>21</v>
      </c>
      <c r="G375" t="s">
        <v>22</v>
      </c>
      <c r="H375" t="s">
        <v>23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535</v>
      </c>
      <c r="O375" s="9">
        <f t="shared" si="20"/>
        <v>107</v>
      </c>
      <c r="P375" s="9">
        <f t="shared" si="21"/>
        <v>89.89</v>
      </c>
      <c r="Q375" t="s">
        <v>25</v>
      </c>
      <c r="R375" t="s">
        <v>536</v>
      </c>
      <c r="S375" s="15">
        <f t="shared" si="22"/>
        <v>41078.91201388889</v>
      </c>
      <c r="T375" s="16">
        <f t="shared" si="23"/>
        <v>41108.91201388889</v>
      </c>
    </row>
    <row r="376" spans="1:20" ht="60" hidden="1">
      <c r="A376">
        <v>374</v>
      </c>
      <c r="B376" s="3" t="s">
        <v>802</v>
      </c>
      <c r="C376" s="3" t="s">
        <v>803</v>
      </c>
      <c r="D376" s="6">
        <v>6000</v>
      </c>
      <c r="E376" s="11">
        <v>7839</v>
      </c>
      <c r="F376" t="s">
        <v>21</v>
      </c>
      <c r="G376" t="s">
        <v>22</v>
      </c>
      <c r="H376" t="s">
        <v>23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535</v>
      </c>
      <c r="O376" s="9">
        <f t="shared" si="20"/>
        <v>131</v>
      </c>
      <c r="P376" s="9">
        <f t="shared" si="21"/>
        <v>45.05</v>
      </c>
      <c r="Q376" t="s">
        <v>25</v>
      </c>
      <c r="R376" t="s">
        <v>536</v>
      </c>
      <c r="S376" s="15">
        <f t="shared" si="22"/>
        <v>40757.889247685183</v>
      </c>
      <c r="T376" s="16">
        <f t="shared" si="23"/>
        <v>40802.889247685183</v>
      </c>
    </row>
    <row r="377" spans="1:20" ht="60" hidden="1">
      <c r="A377">
        <v>375</v>
      </c>
      <c r="B377" s="3" t="s">
        <v>804</v>
      </c>
      <c r="C377" s="3" t="s">
        <v>805</v>
      </c>
      <c r="D377" s="6">
        <v>500</v>
      </c>
      <c r="E377" s="11">
        <v>600</v>
      </c>
      <c r="F377" t="s">
        <v>21</v>
      </c>
      <c r="G377" t="s">
        <v>22</v>
      </c>
      <c r="H377" t="s">
        <v>23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535</v>
      </c>
      <c r="O377" s="9">
        <f t="shared" si="20"/>
        <v>120</v>
      </c>
      <c r="P377" s="9">
        <f t="shared" si="21"/>
        <v>42.86</v>
      </c>
      <c r="Q377" t="s">
        <v>25</v>
      </c>
      <c r="R377" t="s">
        <v>536</v>
      </c>
      <c r="S377" s="15">
        <f t="shared" si="22"/>
        <v>41657.985081018516</v>
      </c>
      <c r="T377" s="16">
        <f t="shared" si="23"/>
        <v>41699.720833333333</v>
      </c>
    </row>
    <row r="378" spans="1:20" ht="60" hidden="1">
      <c r="A378">
        <v>376</v>
      </c>
      <c r="B378" s="3" t="s">
        <v>806</v>
      </c>
      <c r="C378" s="3" t="s">
        <v>807</v>
      </c>
      <c r="D378" s="6">
        <v>2450</v>
      </c>
      <c r="E378" s="11">
        <v>2596</v>
      </c>
      <c r="F378" t="s">
        <v>21</v>
      </c>
      <c r="G378" t="s">
        <v>31</v>
      </c>
      <c r="H378" t="s">
        <v>32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535</v>
      </c>
      <c r="O378" s="9">
        <f t="shared" si="20"/>
        <v>106</v>
      </c>
      <c r="P378" s="9">
        <f t="shared" si="21"/>
        <v>54.08</v>
      </c>
      <c r="Q378" t="s">
        <v>25</v>
      </c>
      <c r="R378" t="s">
        <v>536</v>
      </c>
      <c r="S378" s="15">
        <f t="shared" si="22"/>
        <v>42576.452731481477</v>
      </c>
      <c r="T378" s="16">
        <f t="shared" si="23"/>
        <v>42607.452731481477</v>
      </c>
    </row>
    <row r="379" spans="1:20" ht="45" hidden="1">
      <c r="A379">
        <v>377</v>
      </c>
      <c r="B379" s="3" t="s">
        <v>808</v>
      </c>
      <c r="C379" s="3" t="s">
        <v>809</v>
      </c>
      <c r="D379" s="6">
        <v>12000</v>
      </c>
      <c r="E379" s="11">
        <v>13728</v>
      </c>
      <c r="F379" t="s">
        <v>21</v>
      </c>
      <c r="G379" t="s">
        <v>22</v>
      </c>
      <c r="H379" t="s">
        <v>23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535</v>
      </c>
      <c r="O379" s="9">
        <f t="shared" si="20"/>
        <v>114</v>
      </c>
      <c r="P379" s="9">
        <f t="shared" si="21"/>
        <v>103.22</v>
      </c>
      <c r="Q379" t="s">
        <v>25</v>
      </c>
      <c r="R379" t="s">
        <v>536</v>
      </c>
      <c r="S379" s="15">
        <f t="shared" si="22"/>
        <v>42292.250787037032</v>
      </c>
      <c r="T379" s="16">
        <f t="shared" si="23"/>
        <v>42322.292361111111</v>
      </c>
    </row>
    <row r="380" spans="1:20" ht="60" hidden="1">
      <c r="A380">
        <v>378</v>
      </c>
      <c r="B380" s="3" t="s">
        <v>810</v>
      </c>
      <c r="C380" s="3" t="s">
        <v>811</v>
      </c>
      <c r="D380" s="6">
        <v>3000</v>
      </c>
      <c r="E380" s="11">
        <v>3353</v>
      </c>
      <c r="F380" t="s">
        <v>21</v>
      </c>
      <c r="G380" t="s">
        <v>167</v>
      </c>
      <c r="H380" t="s">
        <v>168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535</v>
      </c>
      <c r="O380" s="9">
        <f t="shared" si="20"/>
        <v>112</v>
      </c>
      <c r="P380" s="9">
        <f t="shared" si="21"/>
        <v>40.4</v>
      </c>
      <c r="Q380" t="s">
        <v>25</v>
      </c>
      <c r="R380" t="s">
        <v>536</v>
      </c>
      <c r="S380" s="15">
        <f t="shared" si="22"/>
        <v>42370.571851851855</v>
      </c>
      <c r="T380" s="16">
        <f t="shared" si="23"/>
        <v>42394.994444444441</v>
      </c>
    </row>
    <row r="381" spans="1:20" ht="60" hidden="1">
      <c r="A381">
        <v>379</v>
      </c>
      <c r="B381" s="3" t="s">
        <v>812</v>
      </c>
      <c r="C381" s="3" t="s">
        <v>813</v>
      </c>
      <c r="D381" s="6">
        <v>15000</v>
      </c>
      <c r="E381" s="11">
        <v>17412</v>
      </c>
      <c r="F381" t="s">
        <v>21</v>
      </c>
      <c r="G381" t="s">
        <v>22</v>
      </c>
      <c r="H381" t="s">
        <v>23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535</v>
      </c>
      <c r="O381" s="9">
        <f t="shared" si="20"/>
        <v>116</v>
      </c>
      <c r="P381" s="9">
        <f t="shared" si="21"/>
        <v>116.86</v>
      </c>
      <c r="Q381" t="s">
        <v>25</v>
      </c>
      <c r="R381" t="s">
        <v>536</v>
      </c>
      <c r="S381" s="15">
        <f t="shared" si="22"/>
        <v>40987.688333333332</v>
      </c>
      <c r="T381" s="16">
        <f t="shared" si="23"/>
        <v>41032.688333333332</v>
      </c>
    </row>
    <row r="382" spans="1:20" ht="60" hidden="1">
      <c r="A382">
        <v>380</v>
      </c>
      <c r="B382" s="3" t="s">
        <v>814</v>
      </c>
      <c r="C382" s="3" t="s">
        <v>815</v>
      </c>
      <c r="D382" s="6">
        <v>4000</v>
      </c>
      <c r="E382" s="11">
        <v>5660</v>
      </c>
      <c r="F382" t="s">
        <v>21</v>
      </c>
      <c r="G382" t="s">
        <v>22</v>
      </c>
      <c r="H382" t="s">
        <v>23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535</v>
      </c>
      <c r="O382" s="9">
        <f t="shared" si="20"/>
        <v>142</v>
      </c>
      <c r="P382" s="9">
        <f t="shared" si="21"/>
        <v>115.51</v>
      </c>
      <c r="Q382" t="s">
        <v>25</v>
      </c>
      <c r="R382" t="s">
        <v>536</v>
      </c>
      <c r="S382" s="15">
        <f t="shared" si="22"/>
        <v>42367.719814814816</v>
      </c>
      <c r="T382" s="16">
        <f t="shared" si="23"/>
        <v>42392.719814814816</v>
      </c>
    </row>
    <row r="383" spans="1:20" ht="45" hidden="1">
      <c r="A383">
        <v>381</v>
      </c>
      <c r="B383" s="3" t="s">
        <v>816</v>
      </c>
      <c r="C383" s="3" t="s">
        <v>817</v>
      </c>
      <c r="D383" s="6">
        <v>25000</v>
      </c>
      <c r="E383" s="11">
        <v>26182.5</v>
      </c>
      <c r="F383" t="s">
        <v>21</v>
      </c>
      <c r="G383" t="s">
        <v>22</v>
      </c>
      <c r="H383" t="s">
        <v>23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535</v>
      </c>
      <c r="O383" s="9">
        <f t="shared" si="20"/>
        <v>105</v>
      </c>
      <c r="P383" s="9">
        <f t="shared" si="21"/>
        <v>104.31</v>
      </c>
      <c r="Q383" t="s">
        <v>25</v>
      </c>
      <c r="R383" t="s">
        <v>536</v>
      </c>
      <c r="S383" s="15">
        <f t="shared" si="22"/>
        <v>41085.698113425926</v>
      </c>
      <c r="T383" s="16">
        <f t="shared" si="23"/>
        <v>41120.208333333336</v>
      </c>
    </row>
    <row r="384" spans="1:20" ht="60" hidden="1">
      <c r="A384">
        <v>382</v>
      </c>
      <c r="B384" s="3" t="s">
        <v>818</v>
      </c>
      <c r="C384" s="3" t="s">
        <v>819</v>
      </c>
      <c r="D384" s="6">
        <v>600</v>
      </c>
      <c r="E384" s="11">
        <v>1535</v>
      </c>
      <c r="F384" t="s">
        <v>21</v>
      </c>
      <c r="G384" t="s">
        <v>22</v>
      </c>
      <c r="H384" t="s">
        <v>23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535</v>
      </c>
      <c r="O384" s="9">
        <f t="shared" si="20"/>
        <v>256</v>
      </c>
      <c r="P384" s="9">
        <f t="shared" si="21"/>
        <v>69.77</v>
      </c>
      <c r="Q384" t="s">
        <v>25</v>
      </c>
      <c r="R384" t="s">
        <v>536</v>
      </c>
      <c r="S384" s="15">
        <f t="shared" si="22"/>
        <v>41144.709490740745</v>
      </c>
      <c r="T384" s="16">
        <f t="shared" si="23"/>
        <v>41158.709490740745</v>
      </c>
    </row>
    <row r="385" spans="1:20" ht="60" hidden="1">
      <c r="A385">
        <v>383</v>
      </c>
      <c r="B385" s="3" t="s">
        <v>820</v>
      </c>
      <c r="C385" s="3" t="s">
        <v>821</v>
      </c>
      <c r="D385" s="6">
        <v>999</v>
      </c>
      <c r="E385" s="11">
        <v>2065</v>
      </c>
      <c r="F385" t="s">
        <v>21</v>
      </c>
      <c r="G385" t="s">
        <v>22</v>
      </c>
      <c r="H385" t="s">
        <v>23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535</v>
      </c>
      <c r="O385" s="9">
        <f t="shared" si="20"/>
        <v>207</v>
      </c>
      <c r="P385" s="9">
        <f t="shared" si="21"/>
        <v>43.02</v>
      </c>
      <c r="Q385" t="s">
        <v>25</v>
      </c>
      <c r="R385" t="s">
        <v>536</v>
      </c>
      <c r="S385" s="15">
        <f t="shared" si="22"/>
        <v>41755.117581018516</v>
      </c>
      <c r="T385" s="16">
        <f t="shared" si="23"/>
        <v>41778.117581018516</v>
      </c>
    </row>
    <row r="386" spans="1:20" ht="60" hidden="1">
      <c r="A386">
        <v>384</v>
      </c>
      <c r="B386" s="3" t="s">
        <v>822</v>
      </c>
      <c r="C386" s="3" t="s">
        <v>823</v>
      </c>
      <c r="D386" s="6">
        <v>20000</v>
      </c>
      <c r="E386" s="11">
        <v>22421</v>
      </c>
      <c r="F386" t="s">
        <v>21</v>
      </c>
      <c r="G386" t="s">
        <v>22</v>
      </c>
      <c r="H386" t="s">
        <v>23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535</v>
      </c>
      <c r="O386" s="9">
        <f t="shared" si="20"/>
        <v>112</v>
      </c>
      <c r="P386" s="9">
        <f t="shared" si="21"/>
        <v>58.54</v>
      </c>
      <c r="Q386" t="s">
        <v>25</v>
      </c>
      <c r="R386" t="s">
        <v>536</v>
      </c>
      <c r="S386" s="15">
        <f t="shared" si="22"/>
        <v>41980.781793981485</v>
      </c>
      <c r="T386" s="16">
        <f t="shared" si="23"/>
        <v>42010.781793981485</v>
      </c>
    </row>
    <row r="387" spans="1:20" ht="60" hidden="1">
      <c r="A387">
        <v>385</v>
      </c>
      <c r="B387" s="3" t="s">
        <v>824</v>
      </c>
      <c r="C387" s="3" t="s">
        <v>825</v>
      </c>
      <c r="D387" s="6">
        <v>25000</v>
      </c>
      <c r="E387" s="11">
        <v>26495.5</v>
      </c>
      <c r="F387" t="s">
        <v>21</v>
      </c>
      <c r="G387" t="s">
        <v>22</v>
      </c>
      <c r="H387" t="s">
        <v>23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535</v>
      </c>
      <c r="O387" s="9">
        <f t="shared" ref="O387:O450" si="24">ROUND(E387/D387*100,0)</f>
        <v>106</v>
      </c>
      <c r="P387" s="9">
        <f t="shared" ref="P387:P450" si="25">IFERROR(ROUND(E387/L387,2),0)</f>
        <v>111.8</v>
      </c>
      <c r="Q387" t="s">
        <v>25</v>
      </c>
      <c r="R387" t="s">
        <v>536</v>
      </c>
      <c r="S387" s="15">
        <f t="shared" ref="S387:S450" si="26">(((J387/60)/60)/24)+DATE(1970,1,1)</f>
        <v>41934.584502314814</v>
      </c>
      <c r="T387" s="16">
        <f t="shared" ref="T387:T450" si="27">(((I387/60)/60)/24)+DATE(1970,1,1)</f>
        <v>41964.626168981486</v>
      </c>
    </row>
    <row r="388" spans="1:20" ht="60" hidden="1">
      <c r="A388">
        <v>386</v>
      </c>
      <c r="B388" s="3" t="s">
        <v>826</v>
      </c>
      <c r="C388" s="3" t="s">
        <v>827</v>
      </c>
      <c r="D388" s="6">
        <v>600</v>
      </c>
      <c r="E388" s="11">
        <v>601</v>
      </c>
      <c r="F388" t="s">
        <v>21</v>
      </c>
      <c r="G388" t="s">
        <v>22</v>
      </c>
      <c r="H388" t="s">
        <v>23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535</v>
      </c>
      <c r="O388" s="9">
        <f t="shared" si="24"/>
        <v>100</v>
      </c>
      <c r="P388" s="9">
        <f t="shared" si="25"/>
        <v>46.23</v>
      </c>
      <c r="Q388" t="s">
        <v>25</v>
      </c>
      <c r="R388" t="s">
        <v>536</v>
      </c>
      <c r="S388" s="15">
        <f t="shared" si="26"/>
        <v>42211.951284722221</v>
      </c>
      <c r="T388" s="16">
        <f t="shared" si="27"/>
        <v>42226.951284722221</v>
      </c>
    </row>
    <row r="389" spans="1:20" ht="60" hidden="1">
      <c r="A389">
        <v>387</v>
      </c>
      <c r="B389" s="3" t="s">
        <v>828</v>
      </c>
      <c r="C389" s="3" t="s">
        <v>829</v>
      </c>
      <c r="D389" s="6">
        <v>38000</v>
      </c>
      <c r="E389" s="11">
        <v>81316</v>
      </c>
      <c r="F389" t="s">
        <v>21</v>
      </c>
      <c r="G389" t="s">
        <v>22</v>
      </c>
      <c r="H389" t="s">
        <v>23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535</v>
      </c>
      <c r="O389" s="9">
        <f t="shared" si="24"/>
        <v>214</v>
      </c>
      <c r="P389" s="9">
        <f t="shared" si="25"/>
        <v>144.69</v>
      </c>
      <c r="Q389" t="s">
        <v>25</v>
      </c>
      <c r="R389" t="s">
        <v>536</v>
      </c>
      <c r="S389" s="15">
        <f t="shared" si="26"/>
        <v>42200.67659722222</v>
      </c>
      <c r="T389" s="16">
        <f t="shared" si="27"/>
        <v>42231.25</v>
      </c>
    </row>
    <row r="390" spans="1:20" ht="45" hidden="1">
      <c r="A390">
        <v>388</v>
      </c>
      <c r="B390" s="3" t="s">
        <v>830</v>
      </c>
      <c r="C390" s="3" t="s">
        <v>831</v>
      </c>
      <c r="D390" s="6">
        <v>5000</v>
      </c>
      <c r="E390" s="11">
        <v>6308</v>
      </c>
      <c r="F390" t="s">
        <v>21</v>
      </c>
      <c r="G390" t="s">
        <v>22</v>
      </c>
      <c r="H390" t="s">
        <v>23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535</v>
      </c>
      <c r="O390" s="9">
        <f t="shared" si="24"/>
        <v>126</v>
      </c>
      <c r="P390" s="9">
        <f t="shared" si="25"/>
        <v>88.85</v>
      </c>
      <c r="Q390" t="s">
        <v>25</v>
      </c>
      <c r="R390" t="s">
        <v>536</v>
      </c>
      <c r="S390" s="15">
        <f t="shared" si="26"/>
        <v>42549.076157407413</v>
      </c>
      <c r="T390" s="16">
        <f t="shared" si="27"/>
        <v>42579.076157407413</v>
      </c>
    </row>
    <row r="391" spans="1:20" ht="60" hidden="1">
      <c r="A391">
        <v>389</v>
      </c>
      <c r="B391" s="3" t="s">
        <v>832</v>
      </c>
      <c r="C391" s="3" t="s">
        <v>833</v>
      </c>
      <c r="D391" s="6">
        <v>68000</v>
      </c>
      <c r="E391" s="11">
        <v>123444.12</v>
      </c>
      <c r="F391" t="s">
        <v>21</v>
      </c>
      <c r="G391" t="s">
        <v>22</v>
      </c>
      <c r="H391" t="s">
        <v>23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535</v>
      </c>
      <c r="O391" s="9">
        <f t="shared" si="24"/>
        <v>182</v>
      </c>
      <c r="P391" s="9">
        <f t="shared" si="25"/>
        <v>81.75</v>
      </c>
      <c r="Q391" t="s">
        <v>25</v>
      </c>
      <c r="R391" t="s">
        <v>536</v>
      </c>
      <c r="S391" s="15">
        <f t="shared" si="26"/>
        <v>41674.063078703701</v>
      </c>
      <c r="T391" s="16">
        <f t="shared" si="27"/>
        <v>41705.957638888889</v>
      </c>
    </row>
    <row r="392" spans="1:20" ht="45" hidden="1">
      <c r="A392">
        <v>390</v>
      </c>
      <c r="B392" s="3" t="s">
        <v>834</v>
      </c>
      <c r="C392" s="3" t="s">
        <v>835</v>
      </c>
      <c r="D392" s="6">
        <v>1000</v>
      </c>
      <c r="E392" s="11">
        <v>1000</v>
      </c>
      <c r="F392" t="s">
        <v>21</v>
      </c>
      <c r="G392" t="s">
        <v>22</v>
      </c>
      <c r="H392" t="s">
        <v>23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535</v>
      </c>
      <c r="O392" s="9">
        <f t="shared" si="24"/>
        <v>100</v>
      </c>
      <c r="P392" s="9">
        <f t="shared" si="25"/>
        <v>71.430000000000007</v>
      </c>
      <c r="Q392" t="s">
        <v>25</v>
      </c>
      <c r="R392" t="s">
        <v>536</v>
      </c>
      <c r="S392" s="15">
        <f t="shared" si="26"/>
        <v>42112.036712962959</v>
      </c>
      <c r="T392" s="16">
        <f t="shared" si="27"/>
        <v>42132.036712962959</v>
      </c>
    </row>
    <row r="393" spans="1:20" ht="45" hidden="1">
      <c r="A393">
        <v>391</v>
      </c>
      <c r="B393" s="3" t="s">
        <v>836</v>
      </c>
      <c r="C393" s="3" t="s">
        <v>837</v>
      </c>
      <c r="D393" s="6">
        <v>20000</v>
      </c>
      <c r="E393" s="11">
        <v>20122</v>
      </c>
      <c r="F393" t="s">
        <v>21</v>
      </c>
      <c r="G393" t="s">
        <v>22</v>
      </c>
      <c r="H393" t="s">
        <v>23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535</v>
      </c>
      <c r="O393" s="9">
        <f t="shared" si="24"/>
        <v>101</v>
      </c>
      <c r="P393" s="9">
        <f t="shared" si="25"/>
        <v>104.26</v>
      </c>
      <c r="Q393" t="s">
        <v>25</v>
      </c>
      <c r="R393" t="s">
        <v>536</v>
      </c>
      <c r="S393" s="15">
        <f t="shared" si="26"/>
        <v>40865.042256944449</v>
      </c>
      <c r="T393" s="16">
        <f t="shared" si="27"/>
        <v>40895.040972222225</v>
      </c>
    </row>
    <row r="394" spans="1:20" ht="60" hidden="1">
      <c r="A394">
        <v>392</v>
      </c>
      <c r="B394" s="3" t="s">
        <v>838</v>
      </c>
      <c r="C394" s="3" t="s">
        <v>839</v>
      </c>
      <c r="D394" s="6">
        <v>18500</v>
      </c>
      <c r="E394" s="11">
        <v>18667</v>
      </c>
      <c r="F394" t="s">
        <v>21</v>
      </c>
      <c r="G394" t="s">
        <v>22</v>
      </c>
      <c r="H394" t="s">
        <v>23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535</v>
      </c>
      <c r="O394" s="9">
        <f t="shared" si="24"/>
        <v>101</v>
      </c>
      <c r="P394" s="9">
        <f t="shared" si="25"/>
        <v>90.62</v>
      </c>
      <c r="Q394" t="s">
        <v>25</v>
      </c>
      <c r="R394" t="s">
        <v>536</v>
      </c>
      <c r="S394" s="15">
        <f t="shared" si="26"/>
        <v>40763.717256944445</v>
      </c>
      <c r="T394" s="16">
        <f t="shared" si="27"/>
        <v>40794.125</v>
      </c>
    </row>
    <row r="395" spans="1:20" ht="45" hidden="1">
      <c r="A395">
        <v>393</v>
      </c>
      <c r="B395" s="3" t="s">
        <v>840</v>
      </c>
      <c r="C395" s="3" t="s">
        <v>841</v>
      </c>
      <c r="D395" s="6">
        <v>50000</v>
      </c>
      <c r="E395" s="11">
        <v>55223</v>
      </c>
      <c r="F395" t="s">
        <v>21</v>
      </c>
      <c r="G395" t="s">
        <v>22</v>
      </c>
      <c r="H395" t="s">
        <v>23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535</v>
      </c>
      <c r="O395" s="9">
        <f t="shared" si="24"/>
        <v>110</v>
      </c>
      <c r="P395" s="9">
        <f t="shared" si="25"/>
        <v>157.33000000000001</v>
      </c>
      <c r="Q395" t="s">
        <v>25</v>
      </c>
      <c r="R395" t="s">
        <v>536</v>
      </c>
      <c r="S395" s="15">
        <f t="shared" si="26"/>
        <v>41526.708935185183</v>
      </c>
      <c r="T395" s="16">
        <f t="shared" si="27"/>
        <v>41557.708935185183</v>
      </c>
    </row>
    <row r="396" spans="1:20" ht="60" hidden="1">
      <c r="A396">
        <v>394</v>
      </c>
      <c r="B396" s="3" t="s">
        <v>842</v>
      </c>
      <c r="C396" s="3" t="s">
        <v>843</v>
      </c>
      <c r="D396" s="6">
        <v>4700</v>
      </c>
      <c r="E396" s="11">
        <v>5259</v>
      </c>
      <c r="F396" t="s">
        <v>21</v>
      </c>
      <c r="G396" t="s">
        <v>61</v>
      </c>
      <c r="H396" t="s">
        <v>62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535</v>
      </c>
      <c r="O396" s="9">
        <f t="shared" si="24"/>
        <v>112</v>
      </c>
      <c r="P396" s="9">
        <f t="shared" si="25"/>
        <v>105.18</v>
      </c>
      <c r="Q396" t="s">
        <v>25</v>
      </c>
      <c r="R396" t="s">
        <v>536</v>
      </c>
      <c r="S396" s="15">
        <f t="shared" si="26"/>
        <v>42417.818078703705</v>
      </c>
      <c r="T396" s="16">
        <f t="shared" si="27"/>
        <v>42477.776412037041</v>
      </c>
    </row>
    <row r="397" spans="1:20" ht="45" hidden="1">
      <c r="A397">
        <v>395</v>
      </c>
      <c r="B397" s="3" t="s">
        <v>844</v>
      </c>
      <c r="C397" s="3" t="s">
        <v>845</v>
      </c>
      <c r="D397" s="6">
        <v>10000</v>
      </c>
      <c r="E397" s="11">
        <v>10804.45</v>
      </c>
      <c r="F397" t="s">
        <v>21</v>
      </c>
      <c r="G397" t="s">
        <v>22</v>
      </c>
      <c r="H397" t="s">
        <v>23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535</v>
      </c>
      <c r="O397" s="9">
        <f t="shared" si="24"/>
        <v>108</v>
      </c>
      <c r="P397" s="9">
        <f t="shared" si="25"/>
        <v>58.72</v>
      </c>
      <c r="Q397" t="s">
        <v>25</v>
      </c>
      <c r="R397" t="s">
        <v>536</v>
      </c>
      <c r="S397" s="15">
        <f t="shared" si="26"/>
        <v>40990.909259259257</v>
      </c>
      <c r="T397" s="16">
        <f t="shared" si="27"/>
        <v>41026.897222222222</v>
      </c>
    </row>
    <row r="398" spans="1:20" ht="45" hidden="1">
      <c r="A398">
        <v>396</v>
      </c>
      <c r="B398" s="3" t="s">
        <v>846</v>
      </c>
      <c r="C398" s="3" t="s">
        <v>847</v>
      </c>
      <c r="D398" s="6">
        <v>15000</v>
      </c>
      <c r="E398" s="11">
        <v>16000</v>
      </c>
      <c r="F398" t="s">
        <v>21</v>
      </c>
      <c r="G398" t="s">
        <v>22</v>
      </c>
      <c r="H398" t="s">
        <v>23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535</v>
      </c>
      <c r="O398" s="9">
        <f t="shared" si="24"/>
        <v>107</v>
      </c>
      <c r="P398" s="9">
        <f t="shared" si="25"/>
        <v>81.63</v>
      </c>
      <c r="Q398" t="s">
        <v>25</v>
      </c>
      <c r="R398" t="s">
        <v>536</v>
      </c>
      <c r="S398" s="15">
        <f t="shared" si="26"/>
        <v>41082.564884259256</v>
      </c>
      <c r="T398" s="16">
        <f t="shared" si="27"/>
        <v>41097.564884259256</v>
      </c>
    </row>
    <row r="399" spans="1:20" ht="60" hidden="1">
      <c r="A399">
        <v>397</v>
      </c>
      <c r="B399" s="3" t="s">
        <v>848</v>
      </c>
      <c r="C399" s="3" t="s">
        <v>849</v>
      </c>
      <c r="D399" s="6">
        <v>12444</v>
      </c>
      <c r="E399" s="11">
        <v>12929.35</v>
      </c>
      <c r="F399" t="s">
        <v>21</v>
      </c>
      <c r="G399" t="s">
        <v>22</v>
      </c>
      <c r="H399" t="s">
        <v>23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535</v>
      </c>
      <c r="O399" s="9">
        <f t="shared" si="24"/>
        <v>104</v>
      </c>
      <c r="P399" s="9">
        <f t="shared" si="25"/>
        <v>56.46</v>
      </c>
      <c r="Q399" t="s">
        <v>25</v>
      </c>
      <c r="R399" t="s">
        <v>536</v>
      </c>
      <c r="S399" s="15">
        <f t="shared" si="26"/>
        <v>40379.776435185187</v>
      </c>
      <c r="T399" s="16">
        <f t="shared" si="27"/>
        <v>40422.155555555553</v>
      </c>
    </row>
    <row r="400" spans="1:20" ht="45" hidden="1">
      <c r="A400">
        <v>398</v>
      </c>
      <c r="B400" s="3" t="s">
        <v>850</v>
      </c>
      <c r="C400" s="3" t="s">
        <v>851</v>
      </c>
      <c r="D400" s="6">
        <v>7500</v>
      </c>
      <c r="E400" s="11">
        <v>9387</v>
      </c>
      <c r="F400" t="s">
        <v>21</v>
      </c>
      <c r="G400" t="s">
        <v>22</v>
      </c>
      <c r="H400" t="s">
        <v>23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535</v>
      </c>
      <c r="O400" s="9">
        <f t="shared" si="24"/>
        <v>125</v>
      </c>
      <c r="P400" s="9">
        <f t="shared" si="25"/>
        <v>140.1</v>
      </c>
      <c r="Q400" t="s">
        <v>25</v>
      </c>
      <c r="R400" t="s">
        <v>536</v>
      </c>
      <c r="S400" s="15">
        <f t="shared" si="26"/>
        <v>42078.793124999997</v>
      </c>
      <c r="T400" s="16">
        <f t="shared" si="27"/>
        <v>42123.793124999997</v>
      </c>
    </row>
    <row r="401" spans="1:20" ht="60" hidden="1">
      <c r="A401">
        <v>399</v>
      </c>
      <c r="B401" s="3" t="s">
        <v>852</v>
      </c>
      <c r="C401" s="3" t="s">
        <v>853</v>
      </c>
      <c r="D401" s="6">
        <v>20000</v>
      </c>
      <c r="E401" s="11">
        <v>21361</v>
      </c>
      <c r="F401" t="s">
        <v>21</v>
      </c>
      <c r="G401" t="s">
        <v>31</v>
      </c>
      <c r="H401" t="s">
        <v>32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535</v>
      </c>
      <c r="O401" s="9">
        <f t="shared" si="24"/>
        <v>107</v>
      </c>
      <c r="P401" s="9">
        <f t="shared" si="25"/>
        <v>224.85</v>
      </c>
      <c r="Q401" t="s">
        <v>25</v>
      </c>
      <c r="R401" t="s">
        <v>536</v>
      </c>
      <c r="S401" s="15">
        <f t="shared" si="26"/>
        <v>42687.875775462962</v>
      </c>
      <c r="T401" s="16">
        <f t="shared" si="27"/>
        <v>42718.5</v>
      </c>
    </row>
    <row r="402" spans="1:20" ht="45" hidden="1">
      <c r="A402">
        <v>400</v>
      </c>
      <c r="B402" s="3" t="s">
        <v>854</v>
      </c>
      <c r="C402" s="3" t="s">
        <v>855</v>
      </c>
      <c r="D402" s="6">
        <v>10000</v>
      </c>
      <c r="E402" s="11">
        <v>11230.25</v>
      </c>
      <c r="F402" t="s">
        <v>21</v>
      </c>
      <c r="G402" t="s">
        <v>22</v>
      </c>
      <c r="H402" t="s">
        <v>23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535</v>
      </c>
      <c r="O402" s="9">
        <f t="shared" si="24"/>
        <v>112</v>
      </c>
      <c r="P402" s="9">
        <f t="shared" si="25"/>
        <v>181.13</v>
      </c>
      <c r="Q402" t="s">
        <v>25</v>
      </c>
      <c r="R402" t="s">
        <v>536</v>
      </c>
      <c r="S402" s="15">
        <f t="shared" si="26"/>
        <v>41745.635960648149</v>
      </c>
      <c r="T402" s="16">
        <f t="shared" si="27"/>
        <v>41776.145833333336</v>
      </c>
    </row>
    <row r="403" spans="1:20" ht="60" hidden="1">
      <c r="A403">
        <v>401</v>
      </c>
      <c r="B403" s="3" t="s">
        <v>856</v>
      </c>
      <c r="C403" s="3" t="s">
        <v>857</v>
      </c>
      <c r="D403" s="6">
        <v>50000</v>
      </c>
      <c r="E403" s="11">
        <v>51906</v>
      </c>
      <c r="F403" t="s">
        <v>21</v>
      </c>
      <c r="G403" t="s">
        <v>22</v>
      </c>
      <c r="H403" t="s">
        <v>23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535</v>
      </c>
      <c r="O403" s="9">
        <f t="shared" si="24"/>
        <v>104</v>
      </c>
      <c r="P403" s="9">
        <f t="shared" si="25"/>
        <v>711.04</v>
      </c>
      <c r="Q403" t="s">
        <v>25</v>
      </c>
      <c r="R403" t="s">
        <v>536</v>
      </c>
      <c r="S403" s="15">
        <f t="shared" si="26"/>
        <v>40732.842245370368</v>
      </c>
      <c r="T403" s="16">
        <f t="shared" si="27"/>
        <v>40762.842245370368</v>
      </c>
    </row>
    <row r="404" spans="1:20" ht="60" hidden="1">
      <c r="A404">
        <v>402</v>
      </c>
      <c r="B404" s="3" t="s">
        <v>858</v>
      </c>
      <c r="C404" s="3" t="s">
        <v>859</v>
      </c>
      <c r="D404" s="6">
        <v>2000</v>
      </c>
      <c r="E404" s="11">
        <v>2833</v>
      </c>
      <c r="F404" t="s">
        <v>21</v>
      </c>
      <c r="G404" t="s">
        <v>22</v>
      </c>
      <c r="H404" t="s">
        <v>23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535</v>
      </c>
      <c r="O404" s="9">
        <f t="shared" si="24"/>
        <v>142</v>
      </c>
      <c r="P404" s="9">
        <f t="shared" si="25"/>
        <v>65.88</v>
      </c>
      <c r="Q404" t="s">
        <v>25</v>
      </c>
      <c r="R404" t="s">
        <v>536</v>
      </c>
      <c r="S404" s="15">
        <f t="shared" si="26"/>
        <v>42292.539548611108</v>
      </c>
      <c r="T404" s="16">
        <f t="shared" si="27"/>
        <v>42313.58121527778</v>
      </c>
    </row>
    <row r="405" spans="1:20" ht="45" hidden="1">
      <c r="A405">
        <v>403</v>
      </c>
      <c r="B405" s="3" t="s">
        <v>860</v>
      </c>
      <c r="C405" s="3" t="s">
        <v>861</v>
      </c>
      <c r="D405" s="6">
        <v>5000</v>
      </c>
      <c r="E405" s="11">
        <v>5263</v>
      </c>
      <c r="F405" t="s">
        <v>21</v>
      </c>
      <c r="G405" t="s">
        <v>22</v>
      </c>
      <c r="H405" t="s">
        <v>23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535</v>
      </c>
      <c r="O405" s="9">
        <f t="shared" si="24"/>
        <v>105</v>
      </c>
      <c r="P405" s="9">
        <f t="shared" si="25"/>
        <v>75.19</v>
      </c>
      <c r="Q405" t="s">
        <v>25</v>
      </c>
      <c r="R405" t="s">
        <v>536</v>
      </c>
      <c r="S405" s="15">
        <f t="shared" si="26"/>
        <v>40718.310659722221</v>
      </c>
      <c r="T405" s="16">
        <f t="shared" si="27"/>
        <v>40765.297222222223</v>
      </c>
    </row>
    <row r="406" spans="1:20" ht="45" hidden="1">
      <c r="A406">
        <v>404</v>
      </c>
      <c r="B406" s="3" t="s">
        <v>862</v>
      </c>
      <c r="C406" s="3" t="s">
        <v>863</v>
      </c>
      <c r="D406" s="6">
        <v>35000</v>
      </c>
      <c r="E406" s="11">
        <v>36082</v>
      </c>
      <c r="F406" t="s">
        <v>21</v>
      </c>
      <c r="G406" t="s">
        <v>22</v>
      </c>
      <c r="H406" t="s">
        <v>23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535</v>
      </c>
      <c r="O406" s="9">
        <f t="shared" si="24"/>
        <v>103</v>
      </c>
      <c r="P406" s="9">
        <f t="shared" si="25"/>
        <v>133.13999999999999</v>
      </c>
      <c r="Q406" t="s">
        <v>25</v>
      </c>
      <c r="R406" t="s">
        <v>536</v>
      </c>
      <c r="S406" s="15">
        <f t="shared" si="26"/>
        <v>41646.628032407411</v>
      </c>
      <c r="T406" s="16">
        <f t="shared" si="27"/>
        <v>41675.961111111108</v>
      </c>
    </row>
    <row r="407" spans="1:20" ht="45" hidden="1">
      <c r="A407">
        <v>405</v>
      </c>
      <c r="B407" s="3" t="s">
        <v>864</v>
      </c>
      <c r="C407" s="3" t="s">
        <v>865</v>
      </c>
      <c r="D407" s="6">
        <v>2820</v>
      </c>
      <c r="E407" s="11">
        <v>3036</v>
      </c>
      <c r="F407" t="s">
        <v>21</v>
      </c>
      <c r="G407" t="s">
        <v>22</v>
      </c>
      <c r="H407" t="s">
        <v>23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535</v>
      </c>
      <c r="O407" s="9">
        <f t="shared" si="24"/>
        <v>108</v>
      </c>
      <c r="P407" s="9">
        <f t="shared" si="25"/>
        <v>55.2</v>
      </c>
      <c r="Q407" t="s">
        <v>25</v>
      </c>
      <c r="R407" t="s">
        <v>536</v>
      </c>
      <c r="S407" s="15">
        <f t="shared" si="26"/>
        <v>41674.08494212963</v>
      </c>
      <c r="T407" s="16">
        <f t="shared" si="27"/>
        <v>41704.08494212963</v>
      </c>
    </row>
    <row r="408" spans="1:20" ht="60" hidden="1">
      <c r="A408">
        <v>406</v>
      </c>
      <c r="B408" s="3" t="s">
        <v>866</v>
      </c>
      <c r="C408" s="3" t="s">
        <v>867</v>
      </c>
      <c r="D408" s="6">
        <v>2800</v>
      </c>
      <c r="E408" s="11">
        <v>3015.73</v>
      </c>
      <c r="F408" t="s">
        <v>21</v>
      </c>
      <c r="G408" t="s">
        <v>22</v>
      </c>
      <c r="H408" t="s">
        <v>23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535</v>
      </c>
      <c r="O408" s="9">
        <f t="shared" si="24"/>
        <v>108</v>
      </c>
      <c r="P408" s="9">
        <f t="shared" si="25"/>
        <v>86.16</v>
      </c>
      <c r="Q408" t="s">
        <v>25</v>
      </c>
      <c r="R408" t="s">
        <v>536</v>
      </c>
      <c r="S408" s="15">
        <f t="shared" si="26"/>
        <v>40638.162465277775</v>
      </c>
      <c r="T408" s="16">
        <f t="shared" si="27"/>
        <v>40672.249305555553</v>
      </c>
    </row>
    <row r="409" spans="1:20" ht="45" hidden="1">
      <c r="A409">
        <v>407</v>
      </c>
      <c r="B409" s="3" t="s">
        <v>868</v>
      </c>
      <c r="C409" s="3" t="s">
        <v>869</v>
      </c>
      <c r="D409" s="6">
        <v>2000</v>
      </c>
      <c r="E409" s="11">
        <v>2031</v>
      </c>
      <c r="F409" t="s">
        <v>21</v>
      </c>
      <c r="G409" t="s">
        <v>22</v>
      </c>
      <c r="H409" t="s">
        <v>23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535</v>
      </c>
      <c r="O409" s="9">
        <f t="shared" si="24"/>
        <v>102</v>
      </c>
      <c r="P409" s="9">
        <f t="shared" si="25"/>
        <v>92.32</v>
      </c>
      <c r="Q409" t="s">
        <v>25</v>
      </c>
      <c r="R409" t="s">
        <v>536</v>
      </c>
      <c r="S409" s="15">
        <f t="shared" si="26"/>
        <v>40806.870949074073</v>
      </c>
      <c r="T409" s="16">
        <f t="shared" si="27"/>
        <v>40866.912615740745</v>
      </c>
    </row>
    <row r="410" spans="1:20" ht="45" hidden="1">
      <c r="A410">
        <v>408</v>
      </c>
      <c r="B410" s="3" t="s">
        <v>870</v>
      </c>
      <c r="C410" s="3" t="s">
        <v>871</v>
      </c>
      <c r="D410" s="6">
        <v>6000</v>
      </c>
      <c r="E410" s="11">
        <v>6086.26</v>
      </c>
      <c r="F410" t="s">
        <v>21</v>
      </c>
      <c r="G410" t="s">
        <v>22</v>
      </c>
      <c r="H410" t="s">
        <v>23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535</v>
      </c>
      <c r="O410" s="9">
        <f t="shared" si="24"/>
        <v>101</v>
      </c>
      <c r="P410" s="9">
        <f t="shared" si="25"/>
        <v>160.16</v>
      </c>
      <c r="Q410" t="s">
        <v>25</v>
      </c>
      <c r="R410" t="s">
        <v>536</v>
      </c>
      <c r="S410" s="15">
        <f t="shared" si="26"/>
        <v>41543.735995370371</v>
      </c>
      <c r="T410" s="16">
        <f t="shared" si="27"/>
        <v>41583.777662037035</v>
      </c>
    </row>
    <row r="411" spans="1:20" ht="45" hidden="1">
      <c r="A411">
        <v>409</v>
      </c>
      <c r="B411" s="3" t="s">
        <v>872</v>
      </c>
      <c r="C411" s="3" t="s">
        <v>873</v>
      </c>
      <c r="D411" s="6">
        <v>500</v>
      </c>
      <c r="E411" s="11">
        <v>684</v>
      </c>
      <c r="F411" t="s">
        <v>21</v>
      </c>
      <c r="G411" t="s">
        <v>31</v>
      </c>
      <c r="H411" t="s">
        <v>32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535</v>
      </c>
      <c r="O411" s="9">
        <f t="shared" si="24"/>
        <v>137</v>
      </c>
      <c r="P411" s="9">
        <f t="shared" si="25"/>
        <v>45.6</v>
      </c>
      <c r="Q411" t="s">
        <v>25</v>
      </c>
      <c r="R411" t="s">
        <v>536</v>
      </c>
      <c r="S411" s="15">
        <f t="shared" si="26"/>
        <v>42543.862777777773</v>
      </c>
      <c r="T411" s="16">
        <f t="shared" si="27"/>
        <v>42573.862777777773</v>
      </c>
    </row>
    <row r="412" spans="1:20" ht="45" hidden="1">
      <c r="A412">
        <v>410</v>
      </c>
      <c r="B412" s="3" t="s">
        <v>874</v>
      </c>
      <c r="C412" s="3" t="s">
        <v>875</v>
      </c>
      <c r="D412" s="6">
        <v>1000</v>
      </c>
      <c r="E412" s="11">
        <v>1283</v>
      </c>
      <c r="F412" t="s">
        <v>21</v>
      </c>
      <c r="G412" t="s">
        <v>167</v>
      </c>
      <c r="H412" t="s">
        <v>168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535</v>
      </c>
      <c r="O412" s="9">
        <f t="shared" si="24"/>
        <v>128</v>
      </c>
      <c r="P412" s="9">
        <f t="shared" si="25"/>
        <v>183.29</v>
      </c>
      <c r="Q412" t="s">
        <v>25</v>
      </c>
      <c r="R412" t="s">
        <v>536</v>
      </c>
      <c r="S412" s="15">
        <f t="shared" si="26"/>
        <v>42113.981446759266</v>
      </c>
      <c r="T412" s="16">
        <f t="shared" si="27"/>
        <v>42173.981446759266</v>
      </c>
    </row>
    <row r="413" spans="1:20" ht="60" hidden="1">
      <c r="A413">
        <v>411</v>
      </c>
      <c r="B413" s="3" t="s">
        <v>876</v>
      </c>
      <c r="C413" s="3" t="s">
        <v>877</v>
      </c>
      <c r="D413" s="6">
        <v>30000</v>
      </c>
      <c r="E413" s="11">
        <v>30315</v>
      </c>
      <c r="F413" t="s">
        <v>21</v>
      </c>
      <c r="G413" t="s">
        <v>22</v>
      </c>
      <c r="H413" t="s">
        <v>23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535</v>
      </c>
      <c r="O413" s="9">
        <f t="shared" si="24"/>
        <v>101</v>
      </c>
      <c r="P413" s="9">
        <f t="shared" si="25"/>
        <v>125.79</v>
      </c>
      <c r="Q413" t="s">
        <v>25</v>
      </c>
      <c r="R413" t="s">
        <v>536</v>
      </c>
      <c r="S413" s="15">
        <f t="shared" si="26"/>
        <v>41598.17597222222</v>
      </c>
      <c r="T413" s="16">
        <f t="shared" si="27"/>
        <v>41630.208333333336</v>
      </c>
    </row>
    <row r="414" spans="1:20" ht="60" hidden="1">
      <c r="A414">
        <v>412</v>
      </c>
      <c r="B414" s="3" t="s">
        <v>878</v>
      </c>
      <c r="C414" s="3" t="s">
        <v>879</v>
      </c>
      <c r="D414" s="6">
        <v>2500</v>
      </c>
      <c r="E414" s="11">
        <v>3171</v>
      </c>
      <c r="F414" t="s">
        <v>21</v>
      </c>
      <c r="G414" t="s">
        <v>22</v>
      </c>
      <c r="H414" t="s">
        <v>23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535</v>
      </c>
      <c r="O414" s="9">
        <f t="shared" si="24"/>
        <v>127</v>
      </c>
      <c r="P414" s="9">
        <f t="shared" si="25"/>
        <v>57.65</v>
      </c>
      <c r="Q414" t="s">
        <v>25</v>
      </c>
      <c r="R414" t="s">
        <v>536</v>
      </c>
      <c r="S414" s="15">
        <f t="shared" si="26"/>
        <v>41099.742800925924</v>
      </c>
      <c r="T414" s="16">
        <f t="shared" si="27"/>
        <v>41115.742800925924</v>
      </c>
    </row>
    <row r="415" spans="1:20" ht="45" hidden="1">
      <c r="A415">
        <v>413</v>
      </c>
      <c r="B415" s="3" t="s">
        <v>880</v>
      </c>
      <c r="C415" s="3" t="s">
        <v>881</v>
      </c>
      <c r="D415" s="6">
        <v>12800</v>
      </c>
      <c r="E415" s="11">
        <v>13451</v>
      </c>
      <c r="F415" t="s">
        <v>21</v>
      </c>
      <c r="G415" t="s">
        <v>22</v>
      </c>
      <c r="H415" t="s">
        <v>23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535</v>
      </c>
      <c r="O415" s="9">
        <f t="shared" si="24"/>
        <v>105</v>
      </c>
      <c r="P415" s="9">
        <f t="shared" si="25"/>
        <v>78.66</v>
      </c>
      <c r="Q415" t="s">
        <v>25</v>
      </c>
      <c r="R415" t="s">
        <v>536</v>
      </c>
      <c r="S415" s="15">
        <f t="shared" si="26"/>
        <v>41079.877442129626</v>
      </c>
      <c r="T415" s="16">
        <f t="shared" si="27"/>
        <v>41109.877442129626</v>
      </c>
    </row>
    <row r="416" spans="1:20" ht="60" hidden="1">
      <c r="A416">
        <v>414</v>
      </c>
      <c r="B416" s="3" t="s">
        <v>882</v>
      </c>
      <c r="C416" s="3" t="s">
        <v>883</v>
      </c>
      <c r="D416" s="6">
        <v>18500</v>
      </c>
      <c r="E416" s="11">
        <v>19028</v>
      </c>
      <c r="F416" t="s">
        <v>21</v>
      </c>
      <c r="G416" t="s">
        <v>22</v>
      </c>
      <c r="H416" t="s">
        <v>23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535</v>
      </c>
      <c r="O416" s="9">
        <f t="shared" si="24"/>
        <v>103</v>
      </c>
      <c r="P416" s="9">
        <f t="shared" si="25"/>
        <v>91.48</v>
      </c>
      <c r="Q416" t="s">
        <v>25</v>
      </c>
      <c r="R416" t="s">
        <v>536</v>
      </c>
      <c r="S416" s="15">
        <f t="shared" si="26"/>
        <v>41529.063252314816</v>
      </c>
      <c r="T416" s="16">
        <f t="shared" si="27"/>
        <v>41559.063252314816</v>
      </c>
    </row>
    <row r="417" spans="1:20" ht="60" hidden="1">
      <c r="A417">
        <v>415</v>
      </c>
      <c r="B417" s="3" t="s">
        <v>884</v>
      </c>
      <c r="C417" s="3" t="s">
        <v>885</v>
      </c>
      <c r="D417" s="6">
        <v>1400</v>
      </c>
      <c r="E417" s="11">
        <v>1430.06</v>
      </c>
      <c r="F417" t="s">
        <v>21</v>
      </c>
      <c r="G417" t="s">
        <v>167</v>
      </c>
      <c r="H417" t="s">
        <v>168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535</v>
      </c>
      <c r="O417" s="9">
        <f t="shared" si="24"/>
        <v>102</v>
      </c>
      <c r="P417" s="9">
        <f t="shared" si="25"/>
        <v>68.099999999999994</v>
      </c>
      <c r="Q417" t="s">
        <v>25</v>
      </c>
      <c r="R417" t="s">
        <v>536</v>
      </c>
      <c r="S417" s="15">
        <f t="shared" si="26"/>
        <v>41904.851875</v>
      </c>
      <c r="T417" s="16">
        <f t="shared" si="27"/>
        <v>41929.5</v>
      </c>
    </row>
    <row r="418" spans="1:20" ht="45" hidden="1">
      <c r="A418">
        <v>416</v>
      </c>
      <c r="B418" s="3" t="s">
        <v>886</v>
      </c>
      <c r="C418" s="3" t="s">
        <v>887</v>
      </c>
      <c r="D418" s="6">
        <v>1000</v>
      </c>
      <c r="E418" s="11">
        <v>1202.17</v>
      </c>
      <c r="F418" t="s">
        <v>21</v>
      </c>
      <c r="G418" t="s">
        <v>22</v>
      </c>
      <c r="H418" t="s">
        <v>23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535</v>
      </c>
      <c r="O418" s="9">
        <f t="shared" si="24"/>
        <v>120</v>
      </c>
      <c r="P418" s="9">
        <f t="shared" si="25"/>
        <v>48.09</v>
      </c>
      <c r="Q418" t="s">
        <v>25</v>
      </c>
      <c r="R418" t="s">
        <v>536</v>
      </c>
      <c r="S418" s="15">
        <f t="shared" si="26"/>
        <v>41648.396192129629</v>
      </c>
      <c r="T418" s="16">
        <f t="shared" si="27"/>
        <v>41678.396192129629</v>
      </c>
    </row>
    <row r="419" spans="1:20" ht="60" hidden="1">
      <c r="A419">
        <v>417</v>
      </c>
      <c r="B419" s="3" t="s">
        <v>888</v>
      </c>
      <c r="C419" s="3" t="s">
        <v>889</v>
      </c>
      <c r="D419" s="6">
        <v>10500</v>
      </c>
      <c r="E419" s="11">
        <v>10526</v>
      </c>
      <c r="F419" t="s">
        <v>21</v>
      </c>
      <c r="G419" t="s">
        <v>22</v>
      </c>
      <c r="H419" t="s">
        <v>23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535</v>
      </c>
      <c r="O419" s="9">
        <f t="shared" si="24"/>
        <v>100</v>
      </c>
      <c r="P419" s="9">
        <f t="shared" si="25"/>
        <v>202.42</v>
      </c>
      <c r="Q419" t="s">
        <v>25</v>
      </c>
      <c r="R419" t="s">
        <v>536</v>
      </c>
      <c r="S419" s="15">
        <f t="shared" si="26"/>
        <v>41360.970601851855</v>
      </c>
      <c r="T419" s="16">
        <f t="shared" si="27"/>
        <v>41372.189583333333</v>
      </c>
    </row>
    <row r="420" spans="1:20" ht="60" hidden="1">
      <c r="A420">
        <v>418</v>
      </c>
      <c r="B420" s="3" t="s">
        <v>890</v>
      </c>
      <c r="C420" s="3" t="s">
        <v>891</v>
      </c>
      <c r="D420" s="6">
        <v>22400</v>
      </c>
      <c r="E420" s="11">
        <v>22542</v>
      </c>
      <c r="F420" t="s">
        <v>21</v>
      </c>
      <c r="G420" t="s">
        <v>22</v>
      </c>
      <c r="H420" t="s">
        <v>23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535</v>
      </c>
      <c r="O420" s="9">
        <f t="shared" si="24"/>
        <v>101</v>
      </c>
      <c r="P420" s="9">
        <f t="shared" si="25"/>
        <v>216.75</v>
      </c>
      <c r="Q420" t="s">
        <v>25</v>
      </c>
      <c r="R420" t="s">
        <v>536</v>
      </c>
      <c r="S420" s="15">
        <f t="shared" si="26"/>
        <v>42178.282372685186</v>
      </c>
      <c r="T420" s="16">
        <f t="shared" si="27"/>
        <v>42208.282372685186</v>
      </c>
    </row>
    <row r="421" spans="1:20" ht="45" hidden="1">
      <c r="A421">
        <v>419</v>
      </c>
      <c r="B421" s="3" t="s">
        <v>892</v>
      </c>
      <c r="C421" s="3" t="s">
        <v>893</v>
      </c>
      <c r="D421" s="6">
        <v>8000</v>
      </c>
      <c r="E421" s="11">
        <v>8035</v>
      </c>
      <c r="F421" t="s">
        <v>21</v>
      </c>
      <c r="G421" t="s">
        <v>22</v>
      </c>
      <c r="H421" t="s">
        <v>23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535</v>
      </c>
      <c r="O421" s="9">
        <f t="shared" si="24"/>
        <v>100</v>
      </c>
      <c r="P421" s="9">
        <f t="shared" si="25"/>
        <v>110.07</v>
      </c>
      <c r="Q421" t="s">
        <v>25</v>
      </c>
      <c r="R421" t="s">
        <v>536</v>
      </c>
      <c r="S421" s="15">
        <f t="shared" si="26"/>
        <v>41394.842442129629</v>
      </c>
      <c r="T421" s="16">
        <f t="shared" si="27"/>
        <v>41454.842442129629</v>
      </c>
    </row>
    <row r="422" spans="1:20" ht="60" hidden="1">
      <c r="A422">
        <v>420</v>
      </c>
      <c r="B422" s="3" t="s">
        <v>894</v>
      </c>
      <c r="C422" s="3" t="s">
        <v>895</v>
      </c>
      <c r="D422" s="6">
        <v>3300</v>
      </c>
      <c r="E422" s="11">
        <v>14.5</v>
      </c>
      <c r="F422" t="s">
        <v>366</v>
      </c>
      <c r="G422" t="s">
        <v>22</v>
      </c>
      <c r="H422" t="s">
        <v>23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896</v>
      </c>
      <c r="O422" s="9">
        <f t="shared" si="24"/>
        <v>0</v>
      </c>
      <c r="P422" s="9">
        <f t="shared" si="25"/>
        <v>4.83</v>
      </c>
      <c r="Q422" t="s">
        <v>25</v>
      </c>
      <c r="R422" t="s">
        <v>897</v>
      </c>
      <c r="S422" s="15">
        <f t="shared" si="26"/>
        <v>41682.23646990741</v>
      </c>
      <c r="T422" s="16">
        <f t="shared" si="27"/>
        <v>41712.194803240738</v>
      </c>
    </row>
    <row r="423" spans="1:20" ht="60" hidden="1">
      <c r="A423">
        <v>421</v>
      </c>
      <c r="B423" s="3" t="s">
        <v>898</v>
      </c>
      <c r="C423" s="3" t="s">
        <v>899</v>
      </c>
      <c r="D423" s="6">
        <v>15000</v>
      </c>
      <c r="E423" s="11">
        <v>301</v>
      </c>
      <c r="F423" t="s">
        <v>366</v>
      </c>
      <c r="G423" t="s">
        <v>22</v>
      </c>
      <c r="H423" t="s">
        <v>23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896</v>
      </c>
      <c r="O423" s="9">
        <f t="shared" si="24"/>
        <v>2</v>
      </c>
      <c r="P423" s="9">
        <f t="shared" si="25"/>
        <v>50.17</v>
      </c>
      <c r="Q423" t="s">
        <v>25</v>
      </c>
      <c r="R423" t="s">
        <v>897</v>
      </c>
      <c r="S423" s="15">
        <f t="shared" si="26"/>
        <v>42177.491388888884</v>
      </c>
      <c r="T423" s="16">
        <f t="shared" si="27"/>
        <v>42237.491388888884</v>
      </c>
    </row>
    <row r="424" spans="1:20" ht="60" hidden="1">
      <c r="A424">
        <v>422</v>
      </c>
      <c r="B424" s="3" t="s">
        <v>900</v>
      </c>
      <c r="C424" s="3" t="s">
        <v>901</v>
      </c>
      <c r="D424" s="6">
        <v>40000</v>
      </c>
      <c r="E424" s="11">
        <v>430</v>
      </c>
      <c r="F424" t="s">
        <v>366</v>
      </c>
      <c r="G424" t="s">
        <v>22</v>
      </c>
      <c r="H424" t="s">
        <v>23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896</v>
      </c>
      <c r="O424" s="9">
        <f t="shared" si="24"/>
        <v>1</v>
      </c>
      <c r="P424" s="9">
        <f t="shared" si="25"/>
        <v>35.83</v>
      </c>
      <c r="Q424" t="s">
        <v>25</v>
      </c>
      <c r="R424" t="s">
        <v>897</v>
      </c>
      <c r="S424" s="15">
        <f t="shared" si="26"/>
        <v>41863.260381944441</v>
      </c>
      <c r="T424" s="16">
        <f t="shared" si="27"/>
        <v>41893.260381944441</v>
      </c>
    </row>
    <row r="425" spans="1:20" ht="45" hidden="1">
      <c r="A425">
        <v>423</v>
      </c>
      <c r="B425" s="3" t="s">
        <v>902</v>
      </c>
      <c r="C425" s="3" t="s">
        <v>903</v>
      </c>
      <c r="D425" s="6">
        <v>20000</v>
      </c>
      <c r="E425" s="11">
        <v>153</v>
      </c>
      <c r="F425" t="s">
        <v>366</v>
      </c>
      <c r="G425" t="s">
        <v>22</v>
      </c>
      <c r="H425" t="s">
        <v>23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896</v>
      </c>
      <c r="O425" s="9">
        <f t="shared" si="24"/>
        <v>1</v>
      </c>
      <c r="P425" s="9">
        <f t="shared" si="25"/>
        <v>11.77</v>
      </c>
      <c r="Q425" t="s">
        <v>25</v>
      </c>
      <c r="R425" t="s">
        <v>897</v>
      </c>
      <c r="S425" s="15">
        <f t="shared" si="26"/>
        <v>41400.92627314815</v>
      </c>
      <c r="T425" s="16">
        <f t="shared" si="27"/>
        <v>41430.92627314815</v>
      </c>
    </row>
    <row r="426" spans="1:20" ht="45" hidden="1">
      <c r="A426">
        <v>424</v>
      </c>
      <c r="B426" s="3" t="s">
        <v>904</v>
      </c>
      <c r="C426" s="3" t="s">
        <v>905</v>
      </c>
      <c r="D426" s="6">
        <v>3000</v>
      </c>
      <c r="E426" s="11">
        <v>203.9</v>
      </c>
      <c r="F426" t="s">
        <v>366</v>
      </c>
      <c r="G426" t="s">
        <v>22</v>
      </c>
      <c r="H426" t="s">
        <v>23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896</v>
      </c>
      <c r="O426" s="9">
        <f t="shared" si="24"/>
        <v>7</v>
      </c>
      <c r="P426" s="9">
        <f t="shared" si="25"/>
        <v>40.78</v>
      </c>
      <c r="Q426" t="s">
        <v>25</v>
      </c>
      <c r="R426" t="s">
        <v>897</v>
      </c>
      <c r="S426" s="15">
        <f t="shared" si="26"/>
        <v>40934.376145833332</v>
      </c>
      <c r="T426" s="16">
        <f t="shared" si="27"/>
        <v>40994.334479166668</v>
      </c>
    </row>
    <row r="427" spans="1:20" ht="60" hidden="1">
      <c r="A427">
        <v>425</v>
      </c>
      <c r="B427" s="3" t="s">
        <v>906</v>
      </c>
      <c r="C427" s="3" t="s">
        <v>907</v>
      </c>
      <c r="D427" s="6">
        <v>50000</v>
      </c>
      <c r="E427" s="11">
        <v>6</v>
      </c>
      <c r="F427" t="s">
        <v>366</v>
      </c>
      <c r="G427" t="s">
        <v>22</v>
      </c>
      <c r="H427" t="s">
        <v>23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896</v>
      </c>
      <c r="O427" s="9">
        <f t="shared" si="24"/>
        <v>0</v>
      </c>
      <c r="P427" s="9">
        <f t="shared" si="25"/>
        <v>3</v>
      </c>
      <c r="Q427" t="s">
        <v>25</v>
      </c>
      <c r="R427" t="s">
        <v>897</v>
      </c>
      <c r="S427" s="15">
        <f t="shared" si="26"/>
        <v>42275.861157407402</v>
      </c>
      <c r="T427" s="16">
        <f t="shared" si="27"/>
        <v>42335.902824074074</v>
      </c>
    </row>
    <row r="428" spans="1:20" ht="60" hidden="1">
      <c r="A428">
        <v>426</v>
      </c>
      <c r="B428" s="3" t="s">
        <v>908</v>
      </c>
      <c r="C428" s="3" t="s">
        <v>909</v>
      </c>
      <c r="D428" s="6">
        <v>10000</v>
      </c>
      <c r="E428" s="11">
        <v>133</v>
      </c>
      <c r="F428" t="s">
        <v>366</v>
      </c>
      <c r="G428" t="s">
        <v>22</v>
      </c>
      <c r="H428" t="s">
        <v>23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896</v>
      </c>
      <c r="O428" s="9">
        <f t="shared" si="24"/>
        <v>1</v>
      </c>
      <c r="P428" s="9">
        <f t="shared" si="25"/>
        <v>16.63</v>
      </c>
      <c r="Q428" t="s">
        <v>25</v>
      </c>
      <c r="R428" t="s">
        <v>897</v>
      </c>
      <c r="S428" s="15">
        <f t="shared" si="26"/>
        <v>42400.711967592593</v>
      </c>
      <c r="T428" s="16">
        <f t="shared" si="27"/>
        <v>42430.711967592593</v>
      </c>
    </row>
    <row r="429" spans="1:20" ht="60" hidden="1">
      <c r="A429">
        <v>427</v>
      </c>
      <c r="B429" s="3" t="s">
        <v>910</v>
      </c>
      <c r="C429" s="3" t="s">
        <v>911</v>
      </c>
      <c r="D429" s="6">
        <v>6500</v>
      </c>
      <c r="E429" s="11">
        <v>0</v>
      </c>
      <c r="F429" t="s">
        <v>366</v>
      </c>
      <c r="G429" t="s">
        <v>22</v>
      </c>
      <c r="H429" t="s">
        <v>23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896</v>
      </c>
      <c r="O429" s="9">
        <f t="shared" si="24"/>
        <v>0</v>
      </c>
      <c r="P429" s="9">
        <f t="shared" si="25"/>
        <v>0</v>
      </c>
      <c r="Q429" t="s">
        <v>25</v>
      </c>
      <c r="R429" t="s">
        <v>897</v>
      </c>
      <c r="S429" s="15">
        <f t="shared" si="26"/>
        <v>42285.909027777772</v>
      </c>
      <c r="T429" s="16">
        <f t="shared" si="27"/>
        <v>42299.790972222225</v>
      </c>
    </row>
    <row r="430" spans="1:20" ht="30" hidden="1">
      <c r="A430">
        <v>428</v>
      </c>
      <c r="B430" s="3" t="s">
        <v>912</v>
      </c>
      <c r="C430" s="3" t="s">
        <v>913</v>
      </c>
      <c r="D430" s="6">
        <v>12000</v>
      </c>
      <c r="E430" s="11">
        <v>676</v>
      </c>
      <c r="F430" t="s">
        <v>366</v>
      </c>
      <c r="G430" t="s">
        <v>22</v>
      </c>
      <c r="H430" t="s">
        <v>23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896</v>
      </c>
      <c r="O430" s="9">
        <f t="shared" si="24"/>
        <v>6</v>
      </c>
      <c r="P430" s="9">
        <f t="shared" si="25"/>
        <v>52</v>
      </c>
      <c r="Q430" t="s">
        <v>25</v>
      </c>
      <c r="R430" t="s">
        <v>897</v>
      </c>
      <c r="S430" s="15">
        <f t="shared" si="26"/>
        <v>41778.766724537039</v>
      </c>
      <c r="T430" s="16">
        <f t="shared" si="27"/>
        <v>41806.916666666664</v>
      </c>
    </row>
    <row r="431" spans="1:20" ht="60" hidden="1">
      <c r="A431">
        <v>429</v>
      </c>
      <c r="B431" s="3" t="s">
        <v>914</v>
      </c>
      <c r="C431" s="3" t="s">
        <v>915</v>
      </c>
      <c r="D431" s="6">
        <v>5000</v>
      </c>
      <c r="E431" s="11">
        <v>0</v>
      </c>
      <c r="F431" t="s">
        <v>366</v>
      </c>
      <c r="G431" t="s">
        <v>22</v>
      </c>
      <c r="H431" t="s">
        <v>23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896</v>
      </c>
      <c r="O431" s="9">
        <f t="shared" si="24"/>
        <v>0</v>
      </c>
      <c r="P431" s="9">
        <f t="shared" si="25"/>
        <v>0</v>
      </c>
      <c r="Q431" t="s">
        <v>25</v>
      </c>
      <c r="R431" t="s">
        <v>897</v>
      </c>
      <c r="S431" s="15">
        <f t="shared" si="26"/>
        <v>40070.901412037041</v>
      </c>
      <c r="T431" s="16">
        <f t="shared" si="27"/>
        <v>40144.207638888889</v>
      </c>
    </row>
    <row r="432" spans="1:20" ht="45" hidden="1">
      <c r="A432">
        <v>430</v>
      </c>
      <c r="B432" s="3" t="s">
        <v>916</v>
      </c>
      <c r="C432" s="3" t="s">
        <v>917</v>
      </c>
      <c r="D432" s="6">
        <v>1000</v>
      </c>
      <c r="E432" s="11">
        <v>24</v>
      </c>
      <c r="F432" t="s">
        <v>366</v>
      </c>
      <c r="G432" t="s">
        <v>22</v>
      </c>
      <c r="H432" t="s">
        <v>23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896</v>
      </c>
      <c r="O432" s="9">
        <f t="shared" si="24"/>
        <v>2</v>
      </c>
      <c r="P432" s="9">
        <f t="shared" si="25"/>
        <v>4.8</v>
      </c>
      <c r="Q432" t="s">
        <v>25</v>
      </c>
      <c r="R432" t="s">
        <v>897</v>
      </c>
      <c r="S432" s="15">
        <f t="shared" si="26"/>
        <v>41513.107256944444</v>
      </c>
      <c r="T432" s="16">
        <f t="shared" si="27"/>
        <v>41528.107256944444</v>
      </c>
    </row>
    <row r="433" spans="1:20" ht="45" hidden="1">
      <c r="A433">
        <v>431</v>
      </c>
      <c r="B433" s="3" t="s">
        <v>918</v>
      </c>
      <c r="C433" s="3" t="s">
        <v>919</v>
      </c>
      <c r="D433" s="6">
        <v>3000</v>
      </c>
      <c r="E433" s="11">
        <v>415</v>
      </c>
      <c r="F433" t="s">
        <v>366</v>
      </c>
      <c r="G433" t="s">
        <v>31</v>
      </c>
      <c r="H433" t="s">
        <v>32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896</v>
      </c>
      <c r="O433" s="9">
        <f t="shared" si="24"/>
        <v>14</v>
      </c>
      <c r="P433" s="9">
        <f t="shared" si="25"/>
        <v>51.88</v>
      </c>
      <c r="Q433" t="s">
        <v>25</v>
      </c>
      <c r="R433" t="s">
        <v>897</v>
      </c>
      <c r="S433" s="15">
        <f t="shared" si="26"/>
        <v>42526.871331018512</v>
      </c>
      <c r="T433" s="16">
        <f t="shared" si="27"/>
        <v>42556.871331018512</v>
      </c>
    </row>
    <row r="434" spans="1:20" ht="60" hidden="1">
      <c r="A434">
        <v>432</v>
      </c>
      <c r="B434" s="3" t="s">
        <v>920</v>
      </c>
      <c r="C434" s="3" t="s">
        <v>921</v>
      </c>
      <c r="D434" s="6">
        <v>6000</v>
      </c>
      <c r="E434" s="11">
        <v>570</v>
      </c>
      <c r="F434" t="s">
        <v>366</v>
      </c>
      <c r="G434" t="s">
        <v>22</v>
      </c>
      <c r="H434" t="s">
        <v>23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896</v>
      </c>
      <c r="O434" s="9">
        <f t="shared" si="24"/>
        <v>10</v>
      </c>
      <c r="P434" s="9">
        <f t="shared" si="25"/>
        <v>71.25</v>
      </c>
      <c r="Q434" t="s">
        <v>25</v>
      </c>
      <c r="R434" t="s">
        <v>897</v>
      </c>
      <c r="S434" s="15">
        <f t="shared" si="26"/>
        <v>42238.726631944446</v>
      </c>
      <c r="T434" s="16">
        <f t="shared" si="27"/>
        <v>42298.726631944446</v>
      </c>
    </row>
    <row r="435" spans="1:20" ht="60" hidden="1">
      <c r="A435">
        <v>433</v>
      </c>
      <c r="B435" s="3" t="s">
        <v>922</v>
      </c>
      <c r="C435" s="3" t="s">
        <v>923</v>
      </c>
      <c r="D435" s="6">
        <v>3000</v>
      </c>
      <c r="E435" s="11">
        <v>0</v>
      </c>
      <c r="F435" t="s">
        <v>366</v>
      </c>
      <c r="G435" t="s">
        <v>22</v>
      </c>
      <c r="H435" t="s">
        <v>23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896</v>
      </c>
      <c r="O435" s="9">
        <f t="shared" si="24"/>
        <v>0</v>
      </c>
      <c r="P435" s="9">
        <f t="shared" si="25"/>
        <v>0</v>
      </c>
      <c r="Q435" t="s">
        <v>25</v>
      </c>
      <c r="R435" t="s">
        <v>897</v>
      </c>
      <c r="S435" s="15">
        <f t="shared" si="26"/>
        <v>42228.629884259266</v>
      </c>
      <c r="T435" s="16">
        <f t="shared" si="27"/>
        <v>42288.629884259266</v>
      </c>
    </row>
    <row r="436" spans="1:20" ht="60" hidden="1">
      <c r="A436">
        <v>434</v>
      </c>
      <c r="B436" s="3" t="s">
        <v>924</v>
      </c>
      <c r="C436" s="3" t="s">
        <v>925</v>
      </c>
      <c r="D436" s="6">
        <v>2500</v>
      </c>
      <c r="E436" s="11">
        <v>125</v>
      </c>
      <c r="F436" t="s">
        <v>366</v>
      </c>
      <c r="G436" t="s">
        <v>22</v>
      </c>
      <c r="H436" t="s">
        <v>23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896</v>
      </c>
      <c r="O436" s="9">
        <f t="shared" si="24"/>
        <v>5</v>
      </c>
      <c r="P436" s="9">
        <f t="shared" si="25"/>
        <v>62.5</v>
      </c>
      <c r="Q436" t="s">
        <v>25</v>
      </c>
      <c r="R436" t="s">
        <v>897</v>
      </c>
      <c r="S436" s="15">
        <f t="shared" si="26"/>
        <v>41576.834513888891</v>
      </c>
      <c r="T436" s="16">
        <f t="shared" si="27"/>
        <v>41609.876180555555</v>
      </c>
    </row>
    <row r="437" spans="1:20" ht="60" hidden="1">
      <c r="A437">
        <v>435</v>
      </c>
      <c r="B437" s="3" t="s">
        <v>926</v>
      </c>
      <c r="C437" s="3" t="s">
        <v>927</v>
      </c>
      <c r="D437" s="6">
        <v>110000</v>
      </c>
      <c r="E437" s="11">
        <v>3</v>
      </c>
      <c r="F437" t="s">
        <v>366</v>
      </c>
      <c r="G437" t="s">
        <v>22</v>
      </c>
      <c r="H437" t="s">
        <v>23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896</v>
      </c>
      <c r="O437" s="9">
        <f t="shared" si="24"/>
        <v>0</v>
      </c>
      <c r="P437" s="9">
        <f t="shared" si="25"/>
        <v>1</v>
      </c>
      <c r="Q437" t="s">
        <v>25</v>
      </c>
      <c r="R437" t="s">
        <v>897</v>
      </c>
      <c r="S437" s="15">
        <f t="shared" si="26"/>
        <v>41500.747453703705</v>
      </c>
      <c r="T437" s="16">
        <f t="shared" si="27"/>
        <v>41530.747453703705</v>
      </c>
    </row>
    <row r="438" spans="1:20" ht="45" hidden="1">
      <c r="A438">
        <v>436</v>
      </c>
      <c r="B438" s="3" t="s">
        <v>928</v>
      </c>
      <c r="C438" s="3" t="s">
        <v>929</v>
      </c>
      <c r="D438" s="6">
        <v>1000</v>
      </c>
      <c r="E438" s="11">
        <v>0</v>
      </c>
      <c r="F438" t="s">
        <v>366</v>
      </c>
      <c r="G438" t="s">
        <v>22</v>
      </c>
      <c r="H438" t="s">
        <v>23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896</v>
      </c>
      <c r="O438" s="9">
        <f t="shared" si="24"/>
        <v>0</v>
      </c>
      <c r="P438" s="9">
        <f t="shared" si="25"/>
        <v>0</v>
      </c>
      <c r="Q438" t="s">
        <v>25</v>
      </c>
      <c r="R438" t="s">
        <v>897</v>
      </c>
      <c r="S438" s="15">
        <f t="shared" si="26"/>
        <v>41456.36241898148</v>
      </c>
      <c r="T438" s="16">
        <f t="shared" si="27"/>
        <v>41486.36241898148</v>
      </c>
    </row>
    <row r="439" spans="1:20" ht="45" hidden="1">
      <c r="A439">
        <v>437</v>
      </c>
      <c r="B439" s="3" t="s">
        <v>930</v>
      </c>
      <c r="C439" s="3" t="s">
        <v>931</v>
      </c>
      <c r="D439" s="6">
        <v>7000</v>
      </c>
      <c r="E439" s="11">
        <v>0</v>
      </c>
      <c r="F439" t="s">
        <v>366</v>
      </c>
      <c r="G439" t="s">
        <v>167</v>
      </c>
      <c r="H439" t="s">
        <v>168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896</v>
      </c>
      <c r="O439" s="9">
        <f t="shared" si="24"/>
        <v>0</v>
      </c>
      <c r="P439" s="9">
        <f t="shared" si="25"/>
        <v>0</v>
      </c>
      <c r="Q439" t="s">
        <v>25</v>
      </c>
      <c r="R439" t="s">
        <v>897</v>
      </c>
      <c r="S439" s="15">
        <f t="shared" si="26"/>
        <v>42591.31858796296</v>
      </c>
      <c r="T439" s="16">
        <f t="shared" si="27"/>
        <v>42651.31858796296</v>
      </c>
    </row>
    <row r="440" spans="1:20" ht="45" hidden="1">
      <c r="A440">
        <v>438</v>
      </c>
      <c r="B440" s="3" t="s">
        <v>932</v>
      </c>
      <c r="C440" s="3" t="s">
        <v>933</v>
      </c>
      <c r="D440" s="6">
        <v>20000</v>
      </c>
      <c r="E440" s="11">
        <v>1876</v>
      </c>
      <c r="F440" t="s">
        <v>366</v>
      </c>
      <c r="G440" t="s">
        <v>22</v>
      </c>
      <c r="H440" t="s">
        <v>23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896</v>
      </c>
      <c r="O440" s="9">
        <f t="shared" si="24"/>
        <v>9</v>
      </c>
      <c r="P440" s="9">
        <f t="shared" si="25"/>
        <v>170.55</v>
      </c>
      <c r="Q440" t="s">
        <v>25</v>
      </c>
      <c r="R440" t="s">
        <v>897</v>
      </c>
      <c r="S440" s="15">
        <f t="shared" si="26"/>
        <v>42296.261087962965</v>
      </c>
      <c r="T440" s="16">
        <f t="shared" si="27"/>
        <v>42326.302754629629</v>
      </c>
    </row>
    <row r="441" spans="1:20" ht="60" hidden="1">
      <c r="A441">
        <v>439</v>
      </c>
      <c r="B441" s="3" t="s">
        <v>934</v>
      </c>
      <c r="C441" s="3" t="s">
        <v>935</v>
      </c>
      <c r="D441" s="6">
        <v>450</v>
      </c>
      <c r="E441" s="11">
        <v>0</v>
      </c>
      <c r="F441" t="s">
        <v>366</v>
      </c>
      <c r="G441" t="s">
        <v>22</v>
      </c>
      <c r="H441" t="s">
        <v>23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896</v>
      </c>
      <c r="O441" s="9">
        <f t="shared" si="24"/>
        <v>0</v>
      </c>
      <c r="P441" s="9">
        <f t="shared" si="25"/>
        <v>0</v>
      </c>
      <c r="Q441" t="s">
        <v>25</v>
      </c>
      <c r="R441" t="s">
        <v>897</v>
      </c>
      <c r="S441" s="15">
        <f t="shared" si="26"/>
        <v>41919.761782407404</v>
      </c>
      <c r="T441" s="16">
        <f t="shared" si="27"/>
        <v>41929.761782407404</v>
      </c>
    </row>
    <row r="442" spans="1:20" ht="45" hidden="1">
      <c r="A442">
        <v>440</v>
      </c>
      <c r="B442" s="3" t="s">
        <v>936</v>
      </c>
      <c r="C442" s="3" t="s">
        <v>937</v>
      </c>
      <c r="D442" s="6">
        <v>5000</v>
      </c>
      <c r="E442" s="11">
        <v>5</v>
      </c>
      <c r="F442" t="s">
        <v>366</v>
      </c>
      <c r="G442" t="s">
        <v>22</v>
      </c>
      <c r="H442" t="s">
        <v>23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896</v>
      </c>
      <c r="O442" s="9">
        <f t="shared" si="24"/>
        <v>0</v>
      </c>
      <c r="P442" s="9">
        <f t="shared" si="25"/>
        <v>5</v>
      </c>
      <c r="Q442" t="s">
        <v>25</v>
      </c>
      <c r="R442" t="s">
        <v>897</v>
      </c>
      <c r="S442" s="15">
        <f t="shared" si="26"/>
        <v>42423.985567129625</v>
      </c>
      <c r="T442" s="16">
        <f t="shared" si="27"/>
        <v>42453.943900462968</v>
      </c>
    </row>
    <row r="443" spans="1:20" ht="60" hidden="1">
      <c r="A443">
        <v>441</v>
      </c>
      <c r="B443" s="3" t="s">
        <v>938</v>
      </c>
      <c r="C443" s="3" t="s">
        <v>939</v>
      </c>
      <c r="D443" s="6">
        <v>400</v>
      </c>
      <c r="E443" s="11">
        <v>0</v>
      </c>
      <c r="F443" t="s">
        <v>366</v>
      </c>
      <c r="G443" t="s">
        <v>31</v>
      </c>
      <c r="H443" t="s">
        <v>32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896</v>
      </c>
      <c r="O443" s="9">
        <f t="shared" si="24"/>
        <v>0</v>
      </c>
      <c r="P443" s="9">
        <f t="shared" si="25"/>
        <v>0</v>
      </c>
      <c r="Q443" t="s">
        <v>25</v>
      </c>
      <c r="R443" t="s">
        <v>897</v>
      </c>
      <c r="S443" s="15">
        <f t="shared" si="26"/>
        <v>41550.793935185182</v>
      </c>
      <c r="T443" s="16">
        <f t="shared" si="27"/>
        <v>41580.793935185182</v>
      </c>
    </row>
    <row r="444" spans="1:20" ht="18.75" hidden="1">
      <c r="A444">
        <v>442</v>
      </c>
      <c r="B444" s="3" t="s">
        <v>940</v>
      </c>
      <c r="C444" s="3" t="s">
        <v>941</v>
      </c>
      <c r="D444" s="6">
        <v>17000</v>
      </c>
      <c r="E444" s="11">
        <v>6691</v>
      </c>
      <c r="F444" t="s">
        <v>366</v>
      </c>
      <c r="G444" t="s">
        <v>22</v>
      </c>
      <c r="H444" t="s">
        <v>23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896</v>
      </c>
      <c r="O444" s="9">
        <f t="shared" si="24"/>
        <v>39</v>
      </c>
      <c r="P444" s="9">
        <f t="shared" si="25"/>
        <v>393.59</v>
      </c>
      <c r="Q444" t="s">
        <v>25</v>
      </c>
      <c r="R444" t="s">
        <v>897</v>
      </c>
      <c r="S444" s="15">
        <f t="shared" si="26"/>
        <v>42024.888692129629</v>
      </c>
      <c r="T444" s="16">
        <f t="shared" si="27"/>
        <v>42054.888692129629</v>
      </c>
    </row>
    <row r="445" spans="1:20" ht="45" hidden="1">
      <c r="A445">
        <v>443</v>
      </c>
      <c r="B445" s="3" t="s">
        <v>942</v>
      </c>
      <c r="C445" s="3" t="s">
        <v>943</v>
      </c>
      <c r="D445" s="6">
        <v>10000</v>
      </c>
      <c r="E445" s="11">
        <v>10</v>
      </c>
      <c r="F445" t="s">
        <v>366</v>
      </c>
      <c r="G445" t="s">
        <v>167</v>
      </c>
      <c r="H445" t="s">
        <v>168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896</v>
      </c>
      <c r="O445" s="9">
        <f t="shared" si="24"/>
        <v>0</v>
      </c>
      <c r="P445" s="9">
        <f t="shared" si="25"/>
        <v>5</v>
      </c>
      <c r="Q445" t="s">
        <v>25</v>
      </c>
      <c r="R445" t="s">
        <v>897</v>
      </c>
      <c r="S445" s="15">
        <f t="shared" si="26"/>
        <v>41650.015057870369</v>
      </c>
      <c r="T445" s="16">
        <f t="shared" si="27"/>
        <v>41680.015057870369</v>
      </c>
    </row>
    <row r="446" spans="1:20" ht="45" hidden="1">
      <c r="A446">
        <v>444</v>
      </c>
      <c r="B446" s="3" t="s">
        <v>944</v>
      </c>
      <c r="C446" s="3" t="s">
        <v>945</v>
      </c>
      <c r="D446" s="6">
        <v>1000</v>
      </c>
      <c r="E446" s="11">
        <v>50</v>
      </c>
      <c r="F446" t="s">
        <v>366</v>
      </c>
      <c r="G446" t="s">
        <v>22</v>
      </c>
      <c r="H446" t="s">
        <v>23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896</v>
      </c>
      <c r="O446" s="9">
        <f t="shared" si="24"/>
        <v>5</v>
      </c>
      <c r="P446" s="9">
        <f t="shared" si="25"/>
        <v>50</v>
      </c>
      <c r="Q446" t="s">
        <v>25</v>
      </c>
      <c r="R446" t="s">
        <v>897</v>
      </c>
      <c r="S446" s="15">
        <f t="shared" si="26"/>
        <v>40894.906956018516</v>
      </c>
      <c r="T446" s="16">
        <f t="shared" si="27"/>
        <v>40954.906956018516</v>
      </c>
    </row>
    <row r="447" spans="1:20" ht="45" hidden="1">
      <c r="A447">
        <v>445</v>
      </c>
      <c r="B447" s="3" t="s">
        <v>946</v>
      </c>
      <c r="C447" s="3" t="s">
        <v>947</v>
      </c>
      <c r="D447" s="6">
        <v>60000</v>
      </c>
      <c r="E447" s="11">
        <v>2</v>
      </c>
      <c r="F447" t="s">
        <v>366</v>
      </c>
      <c r="G447" t="s">
        <v>22</v>
      </c>
      <c r="H447" t="s">
        <v>23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896</v>
      </c>
      <c r="O447" s="9">
        <f t="shared" si="24"/>
        <v>0</v>
      </c>
      <c r="P447" s="9">
        <f t="shared" si="25"/>
        <v>1</v>
      </c>
      <c r="Q447" t="s">
        <v>25</v>
      </c>
      <c r="R447" t="s">
        <v>897</v>
      </c>
      <c r="S447" s="15">
        <f t="shared" si="26"/>
        <v>42130.335358796292</v>
      </c>
      <c r="T447" s="16">
        <f t="shared" si="27"/>
        <v>42145.335358796292</v>
      </c>
    </row>
    <row r="448" spans="1:20" ht="60" hidden="1">
      <c r="A448">
        <v>446</v>
      </c>
      <c r="B448" s="3" t="s">
        <v>948</v>
      </c>
      <c r="C448" s="3" t="s">
        <v>949</v>
      </c>
      <c r="D448" s="6">
        <v>10500</v>
      </c>
      <c r="E448" s="11">
        <v>766</v>
      </c>
      <c r="F448" t="s">
        <v>366</v>
      </c>
      <c r="G448" t="s">
        <v>22</v>
      </c>
      <c r="H448" t="s">
        <v>23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896</v>
      </c>
      <c r="O448" s="9">
        <f t="shared" si="24"/>
        <v>7</v>
      </c>
      <c r="P448" s="9">
        <f t="shared" si="25"/>
        <v>47.88</v>
      </c>
      <c r="Q448" t="s">
        <v>25</v>
      </c>
      <c r="R448" t="s">
        <v>897</v>
      </c>
      <c r="S448" s="15">
        <f t="shared" si="26"/>
        <v>42037.083564814813</v>
      </c>
      <c r="T448" s="16">
        <f t="shared" si="27"/>
        <v>42067.083564814813</v>
      </c>
    </row>
    <row r="449" spans="1:20" ht="60" hidden="1">
      <c r="A449">
        <v>447</v>
      </c>
      <c r="B449" s="3" t="s">
        <v>950</v>
      </c>
      <c r="C449" s="3" t="s">
        <v>951</v>
      </c>
      <c r="D449" s="6">
        <v>30000</v>
      </c>
      <c r="E449" s="11">
        <v>5</v>
      </c>
      <c r="F449" t="s">
        <v>366</v>
      </c>
      <c r="G449" t="s">
        <v>31</v>
      </c>
      <c r="H449" t="s">
        <v>32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896</v>
      </c>
      <c r="O449" s="9">
        <f t="shared" si="24"/>
        <v>0</v>
      </c>
      <c r="P449" s="9">
        <f t="shared" si="25"/>
        <v>5</v>
      </c>
      <c r="Q449" t="s">
        <v>25</v>
      </c>
      <c r="R449" t="s">
        <v>897</v>
      </c>
      <c r="S449" s="15">
        <f t="shared" si="26"/>
        <v>41331.555127314816</v>
      </c>
      <c r="T449" s="16">
        <f t="shared" si="27"/>
        <v>41356.513460648144</v>
      </c>
    </row>
    <row r="450" spans="1:20" ht="60" hidden="1">
      <c r="A450">
        <v>448</v>
      </c>
      <c r="B450" s="3" t="s">
        <v>952</v>
      </c>
      <c r="C450" s="3" t="s">
        <v>953</v>
      </c>
      <c r="D450" s="6">
        <v>2500</v>
      </c>
      <c r="E450" s="11">
        <v>82.01</v>
      </c>
      <c r="F450" t="s">
        <v>366</v>
      </c>
      <c r="G450" t="s">
        <v>22</v>
      </c>
      <c r="H450" t="s">
        <v>23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896</v>
      </c>
      <c r="O450" s="9">
        <f t="shared" si="24"/>
        <v>3</v>
      </c>
      <c r="P450" s="9">
        <f t="shared" si="25"/>
        <v>20.5</v>
      </c>
      <c r="Q450" t="s">
        <v>25</v>
      </c>
      <c r="R450" t="s">
        <v>897</v>
      </c>
      <c r="S450" s="15">
        <f t="shared" si="26"/>
        <v>41753.758043981477</v>
      </c>
      <c r="T450" s="16">
        <f t="shared" si="27"/>
        <v>41773.758043981477</v>
      </c>
    </row>
    <row r="451" spans="1:20" ht="60" hidden="1">
      <c r="A451">
        <v>449</v>
      </c>
      <c r="B451" s="3" t="s">
        <v>954</v>
      </c>
      <c r="C451" s="3" t="s">
        <v>955</v>
      </c>
      <c r="D451" s="6">
        <v>2000</v>
      </c>
      <c r="E451" s="11">
        <v>45</v>
      </c>
      <c r="F451" t="s">
        <v>366</v>
      </c>
      <c r="G451" t="s">
        <v>31</v>
      </c>
      <c r="H451" t="s">
        <v>32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896</v>
      </c>
      <c r="O451" s="9">
        <f t="shared" ref="O451:O514" si="28">ROUND(E451/D451*100,0)</f>
        <v>2</v>
      </c>
      <c r="P451" s="9">
        <f t="shared" ref="P451:P514" si="29">IFERROR(ROUND(E451/L451,2),0)</f>
        <v>9</v>
      </c>
      <c r="Q451" t="s">
        <v>25</v>
      </c>
      <c r="R451" t="s">
        <v>897</v>
      </c>
      <c r="S451" s="15">
        <f t="shared" ref="S451:S514" si="30">(((J451/60)/60)/24)+DATE(1970,1,1)</f>
        <v>41534.568113425928</v>
      </c>
      <c r="T451" s="16">
        <f t="shared" ref="T451:T514" si="31">(((I451/60)/60)/24)+DATE(1970,1,1)</f>
        <v>41564.568113425928</v>
      </c>
    </row>
    <row r="452" spans="1:20" ht="60" hidden="1">
      <c r="A452">
        <v>450</v>
      </c>
      <c r="B452" s="3" t="s">
        <v>956</v>
      </c>
      <c r="C452" s="3" t="s">
        <v>957</v>
      </c>
      <c r="D452" s="6">
        <v>50000</v>
      </c>
      <c r="E452" s="11">
        <v>396</v>
      </c>
      <c r="F452" t="s">
        <v>366</v>
      </c>
      <c r="G452" t="s">
        <v>22</v>
      </c>
      <c r="H452" t="s">
        <v>23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896</v>
      </c>
      <c r="O452" s="9">
        <f t="shared" si="28"/>
        <v>1</v>
      </c>
      <c r="P452" s="9">
        <f t="shared" si="29"/>
        <v>56.57</v>
      </c>
      <c r="Q452" t="s">
        <v>25</v>
      </c>
      <c r="R452" t="s">
        <v>897</v>
      </c>
      <c r="S452" s="15">
        <f t="shared" si="30"/>
        <v>41654.946759259255</v>
      </c>
      <c r="T452" s="16">
        <f t="shared" si="31"/>
        <v>41684.946759259255</v>
      </c>
    </row>
    <row r="453" spans="1:20" ht="60" hidden="1">
      <c r="A453">
        <v>451</v>
      </c>
      <c r="B453" s="3" t="s">
        <v>958</v>
      </c>
      <c r="C453" s="3" t="s">
        <v>959</v>
      </c>
      <c r="D453" s="6">
        <v>20000</v>
      </c>
      <c r="E453" s="11">
        <v>0</v>
      </c>
      <c r="F453" t="s">
        <v>366</v>
      </c>
      <c r="G453" t="s">
        <v>22</v>
      </c>
      <c r="H453" t="s">
        <v>23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896</v>
      </c>
      <c r="O453" s="9">
        <f t="shared" si="28"/>
        <v>0</v>
      </c>
      <c r="P453" s="9">
        <f t="shared" si="29"/>
        <v>0</v>
      </c>
      <c r="Q453" t="s">
        <v>25</v>
      </c>
      <c r="R453" t="s">
        <v>897</v>
      </c>
      <c r="S453" s="15">
        <f t="shared" si="30"/>
        <v>41634.715173611112</v>
      </c>
      <c r="T453" s="16">
        <f t="shared" si="31"/>
        <v>41664.715173611112</v>
      </c>
    </row>
    <row r="454" spans="1:20" ht="45" hidden="1">
      <c r="A454">
        <v>452</v>
      </c>
      <c r="B454" s="3" t="s">
        <v>960</v>
      </c>
      <c r="C454" s="3" t="s">
        <v>961</v>
      </c>
      <c r="D454" s="6">
        <v>750</v>
      </c>
      <c r="E454" s="11">
        <v>480</v>
      </c>
      <c r="F454" t="s">
        <v>366</v>
      </c>
      <c r="G454" t="s">
        <v>22</v>
      </c>
      <c r="H454" t="s">
        <v>23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896</v>
      </c>
      <c r="O454" s="9">
        <f t="shared" si="28"/>
        <v>64</v>
      </c>
      <c r="P454" s="9">
        <f t="shared" si="29"/>
        <v>40</v>
      </c>
      <c r="Q454" t="s">
        <v>25</v>
      </c>
      <c r="R454" t="s">
        <v>897</v>
      </c>
      <c r="S454" s="15">
        <f t="shared" si="30"/>
        <v>42107.703877314809</v>
      </c>
      <c r="T454" s="16">
        <f t="shared" si="31"/>
        <v>42137.703877314809</v>
      </c>
    </row>
    <row r="455" spans="1:20" ht="60" hidden="1">
      <c r="A455">
        <v>453</v>
      </c>
      <c r="B455" s="3" t="s">
        <v>962</v>
      </c>
      <c r="C455" s="3" t="s">
        <v>963</v>
      </c>
      <c r="D455" s="6">
        <v>94875</v>
      </c>
      <c r="E455" s="11">
        <v>26</v>
      </c>
      <c r="F455" t="s">
        <v>366</v>
      </c>
      <c r="G455" t="s">
        <v>22</v>
      </c>
      <c r="H455" t="s">
        <v>23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896</v>
      </c>
      <c r="O455" s="9">
        <f t="shared" si="28"/>
        <v>0</v>
      </c>
      <c r="P455" s="9">
        <f t="shared" si="29"/>
        <v>13</v>
      </c>
      <c r="Q455" t="s">
        <v>25</v>
      </c>
      <c r="R455" t="s">
        <v>897</v>
      </c>
      <c r="S455" s="15">
        <f t="shared" si="30"/>
        <v>42038.824988425928</v>
      </c>
      <c r="T455" s="16">
        <f t="shared" si="31"/>
        <v>42054.824988425928</v>
      </c>
    </row>
    <row r="456" spans="1:20" ht="45" hidden="1">
      <c r="A456">
        <v>454</v>
      </c>
      <c r="B456" s="3" t="s">
        <v>964</v>
      </c>
      <c r="C456" s="3" t="s">
        <v>965</v>
      </c>
      <c r="D456" s="6">
        <v>10000</v>
      </c>
      <c r="E456" s="11">
        <v>82</v>
      </c>
      <c r="F456" t="s">
        <v>366</v>
      </c>
      <c r="G456" t="s">
        <v>22</v>
      </c>
      <c r="H456" t="s">
        <v>23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896</v>
      </c>
      <c r="O456" s="9">
        <f t="shared" si="28"/>
        <v>1</v>
      </c>
      <c r="P456" s="9">
        <f t="shared" si="29"/>
        <v>16.399999999999999</v>
      </c>
      <c r="Q456" t="s">
        <v>25</v>
      </c>
      <c r="R456" t="s">
        <v>897</v>
      </c>
      <c r="S456" s="15">
        <f t="shared" si="30"/>
        <v>41938.717256944445</v>
      </c>
      <c r="T456" s="16">
        <f t="shared" si="31"/>
        <v>41969.551388888889</v>
      </c>
    </row>
    <row r="457" spans="1:20" ht="60" hidden="1">
      <c r="A457">
        <v>455</v>
      </c>
      <c r="B457" s="3" t="s">
        <v>966</v>
      </c>
      <c r="C457" s="3" t="s">
        <v>967</v>
      </c>
      <c r="D457" s="6">
        <v>65000</v>
      </c>
      <c r="E457" s="11">
        <v>45</v>
      </c>
      <c r="F457" t="s">
        <v>366</v>
      </c>
      <c r="G457" t="s">
        <v>22</v>
      </c>
      <c r="H457" t="s">
        <v>23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896</v>
      </c>
      <c r="O457" s="9">
        <f t="shared" si="28"/>
        <v>0</v>
      </c>
      <c r="P457" s="9">
        <f t="shared" si="29"/>
        <v>22.5</v>
      </c>
      <c r="Q457" t="s">
        <v>25</v>
      </c>
      <c r="R457" t="s">
        <v>897</v>
      </c>
      <c r="S457" s="15">
        <f t="shared" si="30"/>
        <v>40971.002569444441</v>
      </c>
      <c r="T457" s="16">
        <f t="shared" si="31"/>
        <v>41016.021527777775</v>
      </c>
    </row>
    <row r="458" spans="1:20" ht="60" hidden="1">
      <c r="A458">
        <v>456</v>
      </c>
      <c r="B458" s="3" t="s">
        <v>968</v>
      </c>
      <c r="C458" s="3" t="s">
        <v>969</v>
      </c>
      <c r="D458" s="6">
        <v>8888</v>
      </c>
      <c r="E458" s="11">
        <v>61</v>
      </c>
      <c r="F458" t="s">
        <v>366</v>
      </c>
      <c r="G458" t="s">
        <v>22</v>
      </c>
      <c r="H458" t="s">
        <v>23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896</v>
      </c>
      <c r="O458" s="9">
        <f t="shared" si="28"/>
        <v>1</v>
      </c>
      <c r="P458" s="9">
        <f t="shared" si="29"/>
        <v>20.329999999999998</v>
      </c>
      <c r="Q458" t="s">
        <v>25</v>
      </c>
      <c r="R458" t="s">
        <v>897</v>
      </c>
      <c r="S458" s="15">
        <f t="shared" si="30"/>
        <v>41547.694456018515</v>
      </c>
      <c r="T458" s="16">
        <f t="shared" si="31"/>
        <v>41569.165972222225</v>
      </c>
    </row>
    <row r="459" spans="1:20" ht="60" hidden="1">
      <c r="A459">
        <v>457</v>
      </c>
      <c r="B459" s="3" t="s">
        <v>970</v>
      </c>
      <c r="C459" s="3" t="s">
        <v>971</v>
      </c>
      <c r="D459" s="6">
        <v>20000</v>
      </c>
      <c r="E459" s="11">
        <v>0</v>
      </c>
      <c r="F459" t="s">
        <v>366</v>
      </c>
      <c r="G459" t="s">
        <v>167</v>
      </c>
      <c r="H459" t="s">
        <v>168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896</v>
      </c>
      <c r="O459" s="9">
        <f t="shared" si="28"/>
        <v>0</v>
      </c>
      <c r="P459" s="9">
        <f t="shared" si="29"/>
        <v>0</v>
      </c>
      <c r="Q459" t="s">
        <v>25</v>
      </c>
      <c r="R459" t="s">
        <v>897</v>
      </c>
      <c r="S459" s="15">
        <f t="shared" si="30"/>
        <v>41837.767500000002</v>
      </c>
      <c r="T459" s="16">
        <f t="shared" si="31"/>
        <v>41867.767500000002</v>
      </c>
    </row>
    <row r="460" spans="1:20" ht="45" hidden="1">
      <c r="A460">
        <v>458</v>
      </c>
      <c r="B460" s="3" t="s">
        <v>972</v>
      </c>
      <c r="C460" s="3" t="s">
        <v>973</v>
      </c>
      <c r="D460" s="6">
        <v>10000</v>
      </c>
      <c r="E460" s="11">
        <v>821</v>
      </c>
      <c r="F460" t="s">
        <v>366</v>
      </c>
      <c r="G460" t="s">
        <v>31</v>
      </c>
      <c r="H460" t="s">
        <v>32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896</v>
      </c>
      <c r="O460" s="9">
        <f t="shared" si="28"/>
        <v>8</v>
      </c>
      <c r="P460" s="9">
        <f t="shared" si="29"/>
        <v>16.760000000000002</v>
      </c>
      <c r="Q460" t="s">
        <v>25</v>
      </c>
      <c r="R460" t="s">
        <v>897</v>
      </c>
      <c r="S460" s="15">
        <f t="shared" si="30"/>
        <v>41378.69976851852</v>
      </c>
      <c r="T460" s="16">
        <f t="shared" si="31"/>
        <v>41408.69976851852</v>
      </c>
    </row>
    <row r="461" spans="1:20" ht="60" hidden="1">
      <c r="A461">
        <v>459</v>
      </c>
      <c r="B461" s="3" t="s">
        <v>974</v>
      </c>
      <c r="C461" s="3" t="s">
        <v>975</v>
      </c>
      <c r="D461" s="6">
        <v>39000</v>
      </c>
      <c r="E461" s="11">
        <v>25</v>
      </c>
      <c r="F461" t="s">
        <v>366</v>
      </c>
      <c r="G461" t="s">
        <v>22</v>
      </c>
      <c r="H461" t="s">
        <v>23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896</v>
      </c>
      <c r="O461" s="9">
        <f t="shared" si="28"/>
        <v>0</v>
      </c>
      <c r="P461" s="9">
        <f t="shared" si="29"/>
        <v>25</v>
      </c>
      <c r="Q461" t="s">
        <v>25</v>
      </c>
      <c r="R461" t="s">
        <v>897</v>
      </c>
      <c r="S461" s="15">
        <f t="shared" si="30"/>
        <v>40800.6403587963</v>
      </c>
      <c r="T461" s="16">
        <f t="shared" si="31"/>
        <v>40860.682025462964</v>
      </c>
    </row>
    <row r="462" spans="1:20" ht="30" hidden="1">
      <c r="A462">
        <v>460</v>
      </c>
      <c r="B462" s="3" t="s">
        <v>976</v>
      </c>
      <c r="C462" s="3" t="s">
        <v>977</v>
      </c>
      <c r="D462" s="6">
        <v>8500</v>
      </c>
      <c r="E462" s="11">
        <v>25</v>
      </c>
      <c r="F462" t="s">
        <v>366</v>
      </c>
      <c r="G462" t="s">
        <v>22</v>
      </c>
      <c r="H462" t="s">
        <v>23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896</v>
      </c>
      <c r="O462" s="9">
        <f t="shared" si="28"/>
        <v>0</v>
      </c>
      <c r="P462" s="9">
        <f t="shared" si="29"/>
        <v>12.5</v>
      </c>
      <c r="Q462" t="s">
        <v>25</v>
      </c>
      <c r="R462" t="s">
        <v>897</v>
      </c>
      <c r="S462" s="15">
        <f t="shared" si="30"/>
        <v>41759.542534722219</v>
      </c>
      <c r="T462" s="16">
        <f t="shared" si="31"/>
        <v>41791.166666666664</v>
      </c>
    </row>
    <row r="463" spans="1:20" ht="60" hidden="1">
      <c r="A463">
        <v>461</v>
      </c>
      <c r="B463" s="3" t="s">
        <v>978</v>
      </c>
      <c r="C463" s="3" t="s">
        <v>979</v>
      </c>
      <c r="D463" s="6">
        <v>550</v>
      </c>
      <c r="E463" s="11">
        <v>0</v>
      </c>
      <c r="F463" t="s">
        <v>366</v>
      </c>
      <c r="G463" t="s">
        <v>31</v>
      </c>
      <c r="H463" t="s">
        <v>32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896</v>
      </c>
      <c r="O463" s="9">
        <f t="shared" si="28"/>
        <v>0</v>
      </c>
      <c r="P463" s="9">
        <f t="shared" si="29"/>
        <v>0</v>
      </c>
      <c r="Q463" t="s">
        <v>25</v>
      </c>
      <c r="R463" t="s">
        <v>897</v>
      </c>
      <c r="S463" s="15">
        <f t="shared" si="30"/>
        <v>41407.84684027778</v>
      </c>
      <c r="T463" s="16">
        <f t="shared" si="31"/>
        <v>41427.84684027778</v>
      </c>
    </row>
    <row r="464" spans="1:20" ht="60" hidden="1">
      <c r="A464">
        <v>462</v>
      </c>
      <c r="B464" s="3" t="s">
        <v>980</v>
      </c>
      <c r="C464" s="3" t="s">
        <v>981</v>
      </c>
      <c r="D464" s="6">
        <v>100000</v>
      </c>
      <c r="E464" s="11">
        <v>0</v>
      </c>
      <c r="F464" t="s">
        <v>366</v>
      </c>
      <c r="G464" t="s">
        <v>22</v>
      </c>
      <c r="H464" t="s">
        <v>23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896</v>
      </c>
      <c r="O464" s="9">
        <f t="shared" si="28"/>
        <v>0</v>
      </c>
      <c r="P464" s="9">
        <f t="shared" si="29"/>
        <v>0</v>
      </c>
      <c r="Q464" t="s">
        <v>25</v>
      </c>
      <c r="R464" t="s">
        <v>897</v>
      </c>
      <c r="S464" s="15">
        <f t="shared" si="30"/>
        <v>40705.126631944448</v>
      </c>
      <c r="T464" s="16">
        <f t="shared" si="31"/>
        <v>40765.126631944448</v>
      </c>
    </row>
    <row r="465" spans="1:20" ht="45" hidden="1">
      <c r="A465">
        <v>463</v>
      </c>
      <c r="B465" s="3" t="s">
        <v>982</v>
      </c>
      <c r="C465" s="3" t="s">
        <v>983</v>
      </c>
      <c r="D465" s="6">
        <v>55000</v>
      </c>
      <c r="E465" s="11">
        <v>1250</v>
      </c>
      <c r="F465" t="s">
        <v>366</v>
      </c>
      <c r="G465" t="s">
        <v>22</v>
      </c>
      <c r="H465" t="s">
        <v>23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896</v>
      </c>
      <c r="O465" s="9">
        <f t="shared" si="28"/>
        <v>2</v>
      </c>
      <c r="P465" s="9">
        <f t="shared" si="29"/>
        <v>113.64</v>
      </c>
      <c r="Q465" t="s">
        <v>25</v>
      </c>
      <c r="R465" t="s">
        <v>897</v>
      </c>
      <c r="S465" s="15">
        <f t="shared" si="30"/>
        <v>40750.710104166668</v>
      </c>
      <c r="T465" s="16">
        <f t="shared" si="31"/>
        <v>40810.710104166668</v>
      </c>
    </row>
    <row r="466" spans="1:20" ht="45" hidden="1">
      <c r="A466">
        <v>464</v>
      </c>
      <c r="B466" s="3" t="s">
        <v>984</v>
      </c>
      <c r="C466" s="3" t="s">
        <v>985</v>
      </c>
      <c r="D466" s="6">
        <v>1010</v>
      </c>
      <c r="E466" s="11">
        <v>1</v>
      </c>
      <c r="F466" t="s">
        <v>366</v>
      </c>
      <c r="G466" t="s">
        <v>512</v>
      </c>
      <c r="H466" t="s">
        <v>62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896</v>
      </c>
      <c r="O466" s="9">
        <f t="shared" si="28"/>
        <v>0</v>
      </c>
      <c r="P466" s="9">
        <f t="shared" si="29"/>
        <v>1</v>
      </c>
      <c r="Q466" t="s">
        <v>25</v>
      </c>
      <c r="R466" t="s">
        <v>897</v>
      </c>
      <c r="S466" s="15">
        <f t="shared" si="30"/>
        <v>42488.848784722228</v>
      </c>
      <c r="T466" s="16">
        <f t="shared" si="31"/>
        <v>42508.848784722228</v>
      </c>
    </row>
    <row r="467" spans="1:20" ht="30" hidden="1">
      <c r="A467">
        <v>465</v>
      </c>
      <c r="B467" s="3" t="s">
        <v>986</v>
      </c>
      <c r="C467" s="3" t="s">
        <v>987</v>
      </c>
      <c r="D467" s="6">
        <v>512</v>
      </c>
      <c r="E467" s="11">
        <v>138</v>
      </c>
      <c r="F467" t="s">
        <v>366</v>
      </c>
      <c r="G467" t="s">
        <v>22</v>
      </c>
      <c r="H467" t="s">
        <v>23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896</v>
      </c>
      <c r="O467" s="9">
        <f t="shared" si="28"/>
        <v>27</v>
      </c>
      <c r="P467" s="9">
        <f t="shared" si="29"/>
        <v>17.25</v>
      </c>
      <c r="Q467" t="s">
        <v>25</v>
      </c>
      <c r="R467" t="s">
        <v>897</v>
      </c>
      <c r="S467" s="15">
        <f t="shared" si="30"/>
        <v>41801.120069444441</v>
      </c>
      <c r="T467" s="16">
        <f t="shared" si="31"/>
        <v>41817.120069444441</v>
      </c>
    </row>
    <row r="468" spans="1:20" ht="45" hidden="1">
      <c r="A468">
        <v>466</v>
      </c>
      <c r="B468" s="3" t="s">
        <v>988</v>
      </c>
      <c r="C468" s="3" t="s">
        <v>989</v>
      </c>
      <c r="D468" s="6">
        <v>10000</v>
      </c>
      <c r="E468" s="11">
        <v>76</v>
      </c>
      <c r="F468" t="s">
        <v>366</v>
      </c>
      <c r="G468" t="s">
        <v>22</v>
      </c>
      <c r="H468" t="s">
        <v>23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896</v>
      </c>
      <c r="O468" s="9">
        <f t="shared" si="28"/>
        <v>1</v>
      </c>
      <c r="P468" s="9">
        <f t="shared" si="29"/>
        <v>15.2</v>
      </c>
      <c r="Q468" t="s">
        <v>25</v>
      </c>
      <c r="R468" t="s">
        <v>897</v>
      </c>
      <c r="S468" s="15">
        <f t="shared" si="30"/>
        <v>41129.942870370374</v>
      </c>
      <c r="T468" s="16">
        <f t="shared" si="31"/>
        <v>41159.942870370374</v>
      </c>
    </row>
    <row r="469" spans="1:20" ht="60" hidden="1">
      <c r="A469">
        <v>467</v>
      </c>
      <c r="B469" s="3" t="s">
        <v>990</v>
      </c>
      <c r="C469" s="3" t="s">
        <v>991</v>
      </c>
      <c r="D469" s="6">
        <v>20000</v>
      </c>
      <c r="E469" s="11">
        <v>4315</v>
      </c>
      <c r="F469" t="s">
        <v>366</v>
      </c>
      <c r="G469" t="s">
        <v>22</v>
      </c>
      <c r="H469" t="s">
        <v>23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896</v>
      </c>
      <c r="O469" s="9">
        <f t="shared" si="28"/>
        <v>22</v>
      </c>
      <c r="P469" s="9">
        <f t="shared" si="29"/>
        <v>110.64</v>
      </c>
      <c r="Q469" t="s">
        <v>25</v>
      </c>
      <c r="R469" t="s">
        <v>897</v>
      </c>
      <c r="S469" s="15">
        <f t="shared" si="30"/>
        <v>41135.679791666669</v>
      </c>
      <c r="T469" s="16">
        <f t="shared" si="31"/>
        <v>41180.679791666669</v>
      </c>
    </row>
    <row r="470" spans="1:20" ht="60" hidden="1">
      <c r="A470">
        <v>468</v>
      </c>
      <c r="B470" s="3" t="s">
        <v>992</v>
      </c>
      <c r="C470" s="3" t="s">
        <v>993</v>
      </c>
      <c r="D470" s="6">
        <v>7500</v>
      </c>
      <c r="E470" s="11">
        <v>0</v>
      </c>
      <c r="F470" t="s">
        <v>366</v>
      </c>
      <c r="G470" t="s">
        <v>22</v>
      </c>
      <c r="H470" t="s">
        <v>23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896</v>
      </c>
      <c r="O470" s="9">
        <f t="shared" si="28"/>
        <v>0</v>
      </c>
      <c r="P470" s="9">
        <f t="shared" si="29"/>
        <v>0</v>
      </c>
      <c r="Q470" t="s">
        <v>25</v>
      </c>
      <c r="R470" t="s">
        <v>897</v>
      </c>
      <c r="S470" s="15">
        <f t="shared" si="30"/>
        <v>41041.167627314811</v>
      </c>
      <c r="T470" s="16">
        <f t="shared" si="31"/>
        <v>41101.160474537035</v>
      </c>
    </row>
    <row r="471" spans="1:20" ht="30" hidden="1">
      <c r="A471">
        <v>469</v>
      </c>
      <c r="B471" s="3" t="s">
        <v>994</v>
      </c>
      <c r="C471" s="3" t="s">
        <v>995</v>
      </c>
      <c r="D471" s="6">
        <v>6000</v>
      </c>
      <c r="E471" s="11">
        <v>0</v>
      </c>
      <c r="F471" t="s">
        <v>366</v>
      </c>
      <c r="G471" t="s">
        <v>31</v>
      </c>
      <c r="H471" t="s">
        <v>32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896</v>
      </c>
      <c r="O471" s="9">
        <f t="shared" si="28"/>
        <v>0</v>
      </c>
      <c r="P471" s="9">
        <f t="shared" si="29"/>
        <v>0</v>
      </c>
      <c r="Q471" t="s">
        <v>25</v>
      </c>
      <c r="R471" t="s">
        <v>897</v>
      </c>
      <c r="S471" s="15">
        <f t="shared" si="30"/>
        <v>41827.989861111113</v>
      </c>
      <c r="T471" s="16">
        <f t="shared" si="31"/>
        <v>41887.989861111113</v>
      </c>
    </row>
    <row r="472" spans="1:20" ht="60" hidden="1">
      <c r="A472">
        <v>470</v>
      </c>
      <c r="B472" s="3" t="s">
        <v>996</v>
      </c>
      <c r="C472" s="3" t="s">
        <v>997</v>
      </c>
      <c r="D472" s="6">
        <v>5000</v>
      </c>
      <c r="E472" s="11">
        <v>51</v>
      </c>
      <c r="F472" t="s">
        <v>366</v>
      </c>
      <c r="G472" t="s">
        <v>22</v>
      </c>
      <c r="H472" t="s">
        <v>23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896</v>
      </c>
      <c r="O472" s="9">
        <f t="shared" si="28"/>
        <v>1</v>
      </c>
      <c r="P472" s="9">
        <f t="shared" si="29"/>
        <v>25.5</v>
      </c>
      <c r="Q472" t="s">
        <v>25</v>
      </c>
      <c r="R472" t="s">
        <v>897</v>
      </c>
      <c r="S472" s="15">
        <f t="shared" si="30"/>
        <v>41605.167696759258</v>
      </c>
      <c r="T472" s="16">
        <f t="shared" si="31"/>
        <v>41655.166666666664</v>
      </c>
    </row>
    <row r="473" spans="1:20" ht="60" hidden="1">
      <c r="A473">
        <v>471</v>
      </c>
      <c r="B473" s="3" t="s">
        <v>998</v>
      </c>
      <c r="C473" s="3" t="s">
        <v>999</v>
      </c>
      <c r="D473" s="6">
        <v>55000</v>
      </c>
      <c r="E473" s="11">
        <v>6541</v>
      </c>
      <c r="F473" t="s">
        <v>366</v>
      </c>
      <c r="G473" t="s">
        <v>22</v>
      </c>
      <c r="H473" t="s">
        <v>23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896</v>
      </c>
      <c r="O473" s="9">
        <f t="shared" si="28"/>
        <v>12</v>
      </c>
      <c r="P473" s="9">
        <f t="shared" si="29"/>
        <v>38.479999999999997</v>
      </c>
      <c r="Q473" t="s">
        <v>25</v>
      </c>
      <c r="R473" t="s">
        <v>897</v>
      </c>
      <c r="S473" s="15">
        <f t="shared" si="30"/>
        <v>41703.721979166665</v>
      </c>
      <c r="T473" s="16">
        <f t="shared" si="31"/>
        <v>41748.680312500001</v>
      </c>
    </row>
    <row r="474" spans="1:20" ht="60" hidden="1">
      <c r="A474">
        <v>472</v>
      </c>
      <c r="B474" s="3" t="s">
        <v>1000</v>
      </c>
      <c r="C474" s="3" t="s">
        <v>1001</v>
      </c>
      <c r="D474" s="6">
        <v>800</v>
      </c>
      <c r="E474" s="11">
        <v>141</v>
      </c>
      <c r="F474" t="s">
        <v>366</v>
      </c>
      <c r="G474" t="s">
        <v>22</v>
      </c>
      <c r="H474" t="s">
        <v>23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896</v>
      </c>
      <c r="O474" s="9">
        <f t="shared" si="28"/>
        <v>18</v>
      </c>
      <c r="P474" s="9">
        <f t="shared" si="29"/>
        <v>28.2</v>
      </c>
      <c r="Q474" t="s">
        <v>25</v>
      </c>
      <c r="R474" t="s">
        <v>897</v>
      </c>
      <c r="S474" s="15">
        <f t="shared" si="30"/>
        <v>41844.922662037039</v>
      </c>
      <c r="T474" s="16">
        <f t="shared" si="31"/>
        <v>41874.922662037039</v>
      </c>
    </row>
    <row r="475" spans="1:20" ht="45" hidden="1">
      <c r="A475">
        <v>473</v>
      </c>
      <c r="B475" s="3" t="s">
        <v>1002</v>
      </c>
      <c r="C475" s="3" t="s">
        <v>1003</v>
      </c>
      <c r="D475" s="6">
        <v>30000</v>
      </c>
      <c r="E475" s="11">
        <v>861</v>
      </c>
      <c r="F475" t="s">
        <v>366</v>
      </c>
      <c r="G475" t="s">
        <v>22</v>
      </c>
      <c r="H475" t="s">
        <v>23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896</v>
      </c>
      <c r="O475" s="9">
        <f t="shared" si="28"/>
        <v>3</v>
      </c>
      <c r="P475" s="9">
        <f t="shared" si="29"/>
        <v>61.5</v>
      </c>
      <c r="Q475" t="s">
        <v>25</v>
      </c>
      <c r="R475" t="s">
        <v>897</v>
      </c>
      <c r="S475" s="15">
        <f t="shared" si="30"/>
        <v>41869.698136574072</v>
      </c>
      <c r="T475" s="16">
        <f t="shared" si="31"/>
        <v>41899.698136574072</v>
      </c>
    </row>
    <row r="476" spans="1:20" ht="45" hidden="1">
      <c r="A476">
        <v>474</v>
      </c>
      <c r="B476" s="3" t="s">
        <v>1004</v>
      </c>
      <c r="C476" s="3" t="s">
        <v>1005</v>
      </c>
      <c r="D476" s="6">
        <v>3300</v>
      </c>
      <c r="E476" s="11">
        <v>1</v>
      </c>
      <c r="F476" t="s">
        <v>366</v>
      </c>
      <c r="G476" t="s">
        <v>22</v>
      </c>
      <c r="H476" t="s">
        <v>23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896</v>
      </c>
      <c r="O476" s="9">
        <f t="shared" si="28"/>
        <v>0</v>
      </c>
      <c r="P476" s="9">
        <f t="shared" si="29"/>
        <v>1</v>
      </c>
      <c r="Q476" t="s">
        <v>25</v>
      </c>
      <c r="R476" t="s">
        <v>897</v>
      </c>
      <c r="S476" s="15">
        <f t="shared" si="30"/>
        <v>42753.329039351855</v>
      </c>
      <c r="T476" s="16">
        <f t="shared" si="31"/>
        <v>42783.329039351855</v>
      </c>
    </row>
    <row r="477" spans="1:20" ht="60" hidden="1">
      <c r="A477">
        <v>475</v>
      </c>
      <c r="B477" s="3" t="s">
        <v>1006</v>
      </c>
      <c r="C477" s="3" t="s">
        <v>1007</v>
      </c>
      <c r="D477" s="6">
        <v>2000</v>
      </c>
      <c r="E477" s="11">
        <v>0</v>
      </c>
      <c r="F477" t="s">
        <v>366</v>
      </c>
      <c r="G477" t="s">
        <v>22</v>
      </c>
      <c r="H477" t="s">
        <v>23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896</v>
      </c>
      <c r="O477" s="9">
        <f t="shared" si="28"/>
        <v>0</v>
      </c>
      <c r="P477" s="9">
        <f t="shared" si="29"/>
        <v>0</v>
      </c>
      <c r="Q477" t="s">
        <v>25</v>
      </c>
      <c r="R477" t="s">
        <v>897</v>
      </c>
      <c r="S477" s="15">
        <f t="shared" si="30"/>
        <v>42100.086145833338</v>
      </c>
      <c r="T477" s="16">
        <f t="shared" si="31"/>
        <v>42130.086145833338</v>
      </c>
    </row>
    <row r="478" spans="1:20" ht="30" hidden="1">
      <c r="A478">
        <v>476</v>
      </c>
      <c r="B478" s="3" t="s">
        <v>1008</v>
      </c>
      <c r="C478" s="3" t="s">
        <v>1009</v>
      </c>
      <c r="D478" s="6">
        <v>220000</v>
      </c>
      <c r="E478" s="11">
        <v>4906.59</v>
      </c>
      <c r="F478" t="s">
        <v>366</v>
      </c>
      <c r="G478" t="s">
        <v>22</v>
      </c>
      <c r="H478" t="s">
        <v>23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896</v>
      </c>
      <c r="O478" s="9">
        <f t="shared" si="28"/>
        <v>2</v>
      </c>
      <c r="P478" s="9">
        <f t="shared" si="29"/>
        <v>39.57</v>
      </c>
      <c r="Q478" t="s">
        <v>25</v>
      </c>
      <c r="R478" t="s">
        <v>897</v>
      </c>
      <c r="S478" s="15">
        <f t="shared" si="30"/>
        <v>41757.975011574075</v>
      </c>
      <c r="T478" s="16">
        <f t="shared" si="31"/>
        <v>41793.165972222225</v>
      </c>
    </row>
    <row r="479" spans="1:20" ht="60" hidden="1">
      <c r="A479">
        <v>477</v>
      </c>
      <c r="B479" s="3" t="s">
        <v>1010</v>
      </c>
      <c r="C479" s="3" t="s">
        <v>1011</v>
      </c>
      <c r="D479" s="6">
        <v>1500</v>
      </c>
      <c r="E479" s="11">
        <v>0</v>
      </c>
      <c r="F479" t="s">
        <v>366</v>
      </c>
      <c r="G479" t="s">
        <v>22</v>
      </c>
      <c r="H479" t="s">
        <v>23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896</v>
      </c>
      <c r="O479" s="9">
        <f t="shared" si="28"/>
        <v>0</v>
      </c>
      <c r="P479" s="9">
        <f t="shared" si="29"/>
        <v>0</v>
      </c>
      <c r="Q479" t="s">
        <v>25</v>
      </c>
      <c r="R479" t="s">
        <v>897</v>
      </c>
      <c r="S479" s="15">
        <f t="shared" si="30"/>
        <v>40987.83488425926</v>
      </c>
      <c r="T479" s="16">
        <f t="shared" si="31"/>
        <v>41047.83488425926</v>
      </c>
    </row>
    <row r="480" spans="1:20" ht="45" hidden="1">
      <c r="A480">
        <v>478</v>
      </c>
      <c r="B480" s="3" t="s">
        <v>1012</v>
      </c>
      <c r="C480" s="3" t="s">
        <v>1013</v>
      </c>
      <c r="D480" s="6">
        <v>10000</v>
      </c>
      <c r="E480" s="11">
        <v>0</v>
      </c>
      <c r="F480" t="s">
        <v>366</v>
      </c>
      <c r="G480" t="s">
        <v>22</v>
      </c>
      <c r="H480" t="s">
        <v>23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896</v>
      </c>
      <c r="O480" s="9">
        <f t="shared" si="28"/>
        <v>0</v>
      </c>
      <c r="P480" s="9">
        <f t="shared" si="29"/>
        <v>0</v>
      </c>
      <c r="Q480" t="s">
        <v>25</v>
      </c>
      <c r="R480" t="s">
        <v>897</v>
      </c>
      <c r="S480" s="15">
        <f t="shared" si="30"/>
        <v>42065.910983796297</v>
      </c>
      <c r="T480" s="16">
        <f t="shared" si="31"/>
        <v>42095.869317129633</v>
      </c>
    </row>
    <row r="481" spans="1:20" ht="45" hidden="1">
      <c r="A481">
        <v>479</v>
      </c>
      <c r="B481" s="3" t="s">
        <v>1014</v>
      </c>
      <c r="C481" s="3" t="s">
        <v>1015</v>
      </c>
      <c r="D481" s="6">
        <v>15000</v>
      </c>
      <c r="E481" s="11">
        <v>4884</v>
      </c>
      <c r="F481" t="s">
        <v>366</v>
      </c>
      <c r="G481" t="s">
        <v>22</v>
      </c>
      <c r="H481" t="s">
        <v>23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896</v>
      </c>
      <c r="O481" s="9">
        <f t="shared" si="28"/>
        <v>33</v>
      </c>
      <c r="P481" s="9">
        <f t="shared" si="29"/>
        <v>88.8</v>
      </c>
      <c r="Q481" t="s">
        <v>25</v>
      </c>
      <c r="R481" t="s">
        <v>897</v>
      </c>
      <c r="S481" s="15">
        <f t="shared" si="30"/>
        <v>41904.407812500001</v>
      </c>
      <c r="T481" s="16">
        <f t="shared" si="31"/>
        <v>41964.449479166666</v>
      </c>
    </row>
    <row r="482" spans="1:20" ht="60" hidden="1">
      <c r="A482">
        <v>480</v>
      </c>
      <c r="B482" s="3" t="s">
        <v>1016</v>
      </c>
      <c r="C482" s="3" t="s">
        <v>1017</v>
      </c>
      <c r="D482" s="6">
        <v>40000</v>
      </c>
      <c r="E482" s="11">
        <v>7764</v>
      </c>
      <c r="F482" t="s">
        <v>366</v>
      </c>
      <c r="G482" t="s">
        <v>22</v>
      </c>
      <c r="H482" t="s">
        <v>23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896</v>
      </c>
      <c r="O482" s="9">
        <f t="shared" si="28"/>
        <v>19</v>
      </c>
      <c r="P482" s="9">
        <f t="shared" si="29"/>
        <v>55.46</v>
      </c>
      <c r="Q482" t="s">
        <v>25</v>
      </c>
      <c r="R482" t="s">
        <v>897</v>
      </c>
      <c r="S482" s="15">
        <f t="shared" si="30"/>
        <v>41465.500173611108</v>
      </c>
      <c r="T482" s="16">
        <f t="shared" si="31"/>
        <v>41495.500173611108</v>
      </c>
    </row>
    <row r="483" spans="1:20" ht="60" hidden="1">
      <c r="A483">
        <v>481</v>
      </c>
      <c r="B483" s="3" t="s">
        <v>1018</v>
      </c>
      <c r="C483" s="3" t="s">
        <v>1019</v>
      </c>
      <c r="D483" s="6">
        <v>30000</v>
      </c>
      <c r="E483" s="11">
        <v>1830</v>
      </c>
      <c r="F483" t="s">
        <v>366</v>
      </c>
      <c r="G483" t="s">
        <v>22</v>
      </c>
      <c r="H483" t="s">
        <v>23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896</v>
      </c>
      <c r="O483" s="9">
        <f t="shared" si="28"/>
        <v>6</v>
      </c>
      <c r="P483" s="9">
        <f t="shared" si="29"/>
        <v>87.14</v>
      </c>
      <c r="Q483" t="s">
        <v>25</v>
      </c>
      <c r="R483" t="s">
        <v>897</v>
      </c>
      <c r="S483" s="15">
        <f t="shared" si="30"/>
        <v>41162.672326388885</v>
      </c>
      <c r="T483" s="16">
        <f t="shared" si="31"/>
        <v>41192.672326388885</v>
      </c>
    </row>
    <row r="484" spans="1:20" ht="45" hidden="1">
      <c r="A484">
        <v>482</v>
      </c>
      <c r="B484" s="3" t="s">
        <v>1020</v>
      </c>
      <c r="C484" s="3" t="s">
        <v>1021</v>
      </c>
      <c r="D484" s="6">
        <v>10000</v>
      </c>
      <c r="E484" s="11">
        <v>10</v>
      </c>
      <c r="F484" t="s">
        <v>366</v>
      </c>
      <c r="G484" t="s">
        <v>22</v>
      </c>
      <c r="H484" t="s">
        <v>23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896</v>
      </c>
      <c r="O484" s="9">
        <f t="shared" si="28"/>
        <v>0</v>
      </c>
      <c r="P484" s="9">
        <f t="shared" si="29"/>
        <v>10</v>
      </c>
      <c r="Q484" t="s">
        <v>25</v>
      </c>
      <c r="R484" t="s">
        <v>897</v>
      </c>
      <c r="S484" s="15">
        <f t="shared" si="30"/>
        <v>42447.896875000006</v>
      </c>
      <c r="T484" s="16">
        <f t="shared" si="31"/>
        <v>42474.606944444444</v>
      </c>
    </row>
    <row r="485" spans="1:20" ht="60" hidden="1">
      <c r="A485">
        <v>483</v>
      </c>
      <c r="B485" s="3" t="s">
        <v>1022</v>
      </c>
      <c r="C485" s="3" t="s">
        <v>1023</v>
      </c>
      <c r="D485" s="6">
        <v>15000</v>
      </c>
      <c r="E485" s="11">
        <v>7530</v>
      </c>
      <c r="F485" t="s">
        <v>366</v>
      </c>
      <c r="G485" t="s">
        <v>31</v>
      </c>
      <c r="H485" t="s">
        <v>32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896</v>
      </c>
      <c r="O485" s="9">
        <f t="shared" si="28"/>
        <v>50</v>
      </c>
      <c r="P485" s="9">
        <f t="shared" si="29"/>
        <v>51.22</v>
      </c>
      <c r="Q485" t="s">
        <v>25</v>
      </c>
      <c r="R485" t="s">
        <v>897</v>
      </c>
      <c r="S485" s="15">
        <f t="shared" si="30"/>
        <v>41243.197592592594</v>
      </c>
      <c r="T485" s="16">
        <f t="shared" si="31"/>
        <v>41303.197592592594</v>
      </c>
    </row>
    <row r="486" spans="1:20" ht="60" hidden="1">
      <c r="A486">
        <v>484</v>
      </c>
      <c r="B486" s="3" t="s">
        <v>1024</v>
      </c>
      <c r="C486" s="3" t="s">
        <v>1025</v>
      </c>
      <c r="D486" s="6">
        <v>80000</v>
      </c>
      <c r="E486" s="11">
        <v>149</v>
      </c>
      <c r="F486" t="s">
        <v>366</v>
      </c>
      <c r="G486" t="s">
        <v>31</v>
      </c>
      <c r="H486" t="s">
        <v>32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896</v>
      </c>
      <c r="O486" s="9">
        <f t="shared" si="28"/>
        <v>0</v>
      </c>
      <c r="P486" s="9">
        <f t="shared" si="29"/>
        <v>13.55</v>
      </c>
      <c r="Q486" t="s">
        <v>25</v>
      </c>
      <c r="R486" t="s">
        <v>897</v>
      </c>
      <c r="S486" s="15">
        <f t="shared" si="30"/>
        <v>42272.93949074074</v>
      </c>
      <c r="T486" s="16">
        <f t="shared" si="31"/>
        <v>42313.981157407412</v>
      </c>
    </row>
    <row r="487" spans="1:20" ht="45" hidden="1">
      <c r="A487">
        <v>485</v>
      </c>
      <c r="B487" s="3" t="s">
        <v>1026</v>
      </c>
      <c r="C487" s="3" t="s">
        <v>1027</v>
      </c>
      <c r="D487" s="6">
        <v>37956</v>
      </c>
      <c r="E487" s="11">
        <v>8315.01</v>
      </c>
      <c r="F487" t="s">
        <v>366</v>
      </c>
      <c r="G487" t="s">
        <v>31</v>
      </c>
      <c r="H487" t="s">
        <v>32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896</v>
      </c>
      <c r="O487" s="9">
        <f t="shared" si="28"/>
        <v>22</v>
      </c>
      <c r="P487" s="9">
        <f t="shared" si="29"/>
        <v>66.52</v>
      </c>
      <c r="Q487" t="s">
        <v>25</v>
      </c>
      <c r="R487" t="s">
        <v>897</v>
      </c>
      <c r="S487" s="15">
        <f t="shared" si="30"/>
        <v>41381.50577546296</v>
      </c>
      <c r="T487" s="16">
        <f t="shared" si="31"/>
        <v>41411.50577546296</v>
      </c>
    </row>
    <row r="488" spans="1:20" ht="60" hidden="1">
      <c r="A488">
        <v>486</v>
      </c>
      <c r="B488" s="3" t="s">
        <v>1028</v>
      </c>
      <c r="C488" s="3" t="s">
        <v>1029</v>
      </c>
      <c r="D488" s="6">
        <v>550000</v>
      </c>
      <c r="E488" s="11">
        <v>50</v>
      </c>
      <c r="F488" t="s">
        <v>366</v>
      </c>
      <c r="G488" t="s">
        <v>57</v>
      </c>
      <c r="H488" t="s">
        <v>58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896</v>
      </c>
      <c r="O488" s="9">
        <f t="shared" si="28"/>
        <v>0</v>
      </c>
      <c r="P488" s="9">
        <f t="shared" si="29"/>
        <v>50</v>
      </c>
      <c r="Q488" t="s">
        <v>25</v>
      </c>
      <c r="R488" t="s">
        <v>897</v>
      </c>
      <c r="S488" s="15">
        <f t="shared" si="30"/>
        <v>41761.94258101852</v>
      </c>
      <c r="T488" s="16">
        <f t="shared" si="31"/>
        <v>41791.94258101852</v>
      </c>
    </row>
    <row r="489" spans="1:20" ht="60" hidden="1">
      <c r="A489">
        <v>487</v>
      </c>
      <c r="B489" s="3" t="s">
        <v>1030</v>
      </c>
      <c r="C489" s="3" t="s">
        <v>1031</v>
      </c>
      <c r="D489" s="6">
        <v>50000</v>
      </c>
      <c r="E489" s="11">
        <v>0</v>
      </c>
      <c r="F489" t="s">
        <v>366</v>
      </c>
      <c r="G489" t="s">
        <v>167</v>
      </c>
      <c r="H489" t="s">
        <v>168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896</v>
      </c>
      <c r="O489" s="9">
        <f t="shared" si="28"/>
        <v>0</v>
      </c>
      <c r="P489" s="9">
        <f t="shared" si="29"/>
        <v>0</v>
      </c>
      <c r="Q489" t="s">
        <v>25</v>
      </c>
      <c r="R489" t="s">
        <v>897</v>
      </c>
      <c r="S489" s="15">
        <f t="shared" si="30"/>
        <v>42669.594837962963</v>
      </c>
      <c r="T489" s="16">
        <f t="shared" si="31"/>
        <v>42729.636504629627</v>
      </c>
    </row>
    <row r="490" spans="1:20" ht="45" hidden="1">
      <c r="A490">
        <v>488</v>
      </c>
      <c r="B490" s="3" t="s">
        <v>1032</v>
      </c>
      <c r="C490" s="3" t="s">
        <v>1033</v>
      </c>
      <c r="D490" s="6">
        <v>12000</v>
      </c>
      <c r="E490" s="11">
        <v>0</v>
      </c>
      <c r="F490" t="s">
        <v>366</v>
      </c>
      <c r="G490" t="s">
        <v>22</v>
      </c>
      <c r="H490" t="s">
        <v>23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896</v>
      </c>
      <c r="O490" s="9">
        <f t="shared" si="28"/>
        <v>0</v>
      </c>
      <c r="P490" s="9">
        <f t="shared" si="29"/>
        <v>0</v>
      </c>
      <c r="Q490" t="s">
        <v>25</v>
      </c>
      <c r="R490" t="s">
        <v>897</v>
      </c>
      <c r="S490" s="15">
        <f t="shared" si="30"/>
        <v>42714.054398148146</v>
      </c>
      <c r="T490" s="16">
        <f t="shared" si="31"/>
        <v>42744.054398148146</v>
      </c>
    </row>
    <row r="491" spans="1:20" ht="45" hidden="1">
      <c r="A491">
        <v>489</v>
      </c>
      <c r="B491" s="3" t="s">
        <v>1034</v>
      </c>
      <c r="C491" s="3" t="s">
        <v>1035</v>
      </c>
      <c r="D491" s="6">
        <v>74997</v>
      </c>
      <c r="E491" s="11">
        <v>215</v>
      </c>
      <c r="F491" t="s">
        <v>366</v>
      </c>
      <c r="G491" t="s">
        <v>22</v>
      </c>
      <c r="H491" t="s">
        <v>23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896</v>
      </c>
      <c r="O491" s="9">
        <f t="shared" si="28"/>
        <v>0</v>
      </c>
      <c r="P491" s="9">
        <f t="shared" si="29"/>
        <v>71.67</v>
      </c>
      <c r="Q491" t="s">
        <v>25</v>
      </c>
      <c r="R491" t="s">
        <v>897</v>
      </c>
      <c r="S491" s="15">
        <f t="shared" si="30"/>
        <v>40882.481666666667</v>
      </c>
      <c r="T491" s="16">
        <f t="shared" si="31"/>
        <v>40913.481249999997</v>
      </c>
    </row>
    <row r="492" spans="1:20" ht="18.75" hidden="1">
      <c r="A492">
        <v>490</v>
      </c>
      <c r="B492" s="3" t="s">
        <v>1036</v>
      </c>
      <c r="C492" s="3" t="s">
        <v>1037</v>
      </c>
      <c r="D492" s="6">
        <v>1000</v>
      </c>
      <c r="E492" s="11">
        <v>0</v>
      </c>
      <c r="F492" t="s">
        <v>366</v>
      </c>
      <c r="G492" t="s">
        <v>22</v>
      </c>
      <c r="H492" t="s">
        <v>23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896</v>
      </c>
      <c r="O492" s="9">
        <f t="shared" si="28"/>
        <v>0</v>
      </c>
      <c r="P492" s="9">
        <f t="shared" si="29"/>
        <v>0</v>
      </c>
      <c r="Q492" t="s">
        <v>25</v>
      </c>
      <c r="R492" t="s">
        <v>897</v>
      </c>
      <c r="S492" s="15">
        <f t="shared" si="30"/>
        <v>41113.968576388892</v>
      </c>
      <c r="T492" s="16">
        <f t="shared" si="31"/>
        <v>41143.968576388892</v>
      </c>
    </row>
    <row r="493" spans="1:20" ht="45" hidden="1">
      <c r="A493">
        <v>491</v>
      </c>
      <c r="B493" s="3" t="s">
        <v>1038</v>
      </c>
      <c r="C493" s="3" t="s">
        <v>1039</v>
      </c>
      <c r="D493" s="6">
        <v>10000</v>
      </c>
      <c r="E493" s="11">
        <v>0</v>
      </c>
      <c r="F493" t="s">
        <v>366</v>
      </c>
      <c r="G493" t="s">
        <v>22</v>
      </c>
      <c r="H493" t="s">
        <v>23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896</v>
      </c>
      <c r="O493" s="9">
        <f t="shared" si="28"/>
        <v>0</v>
      </c>
      <c r="P493" s="9">
        <f t="shared" si="29"/>
        <v>0</v>
      </c>
      <c r="Q493" t="s">
        <v>25</v>
      </c>
      <c r="R493" t="s">
        <v>897</v>
      </c>
      <c r="S493" s="15">
        <f t="shared" si="30"/>
        <v>42366.982627314821</v>
      </c>
      <c r="T493" s="16">
        <f t="shared" si="31"/>
        <v>42396.982627314821</v>
      </c>
    </row>
    <row r="494" spans="1:20" ht="60" hidden="1">
      <c r="A494">
        <v>492</v>
      </c>
      <c r="B494" s="3" t="s">
        <v>1040</v>
      </c>
      <c r="C494" s="3" t="s">
        <v>1041</v>
      </c>
      <c r="D494" s="6">
        <v>10000000</v>
      </c>
      <c r="E494" s="11">
        <v>0</v>
      </c>
      <c r="F494" t="s">
        <v>366</v>
      </c>
      <c r="G494" t="s">
        <v>486</v>
      </c>
      <c r="H494" t="s">
        <v>487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896</v>
      </c>
      <c r="O494" s="9">
        <f t="shared" si="28"/>
        <v>0</v>
      </c>
      <c r="P494" s="9">
        <f t="shared" si="29"/>
        <v>0</v>
      </c>
      <c r="Q494" t="s">
        <v>25</v>
      </c>
      <c r="R494" t="s">
        <v>897</v>
      </c>
      <c r="S494" s="15">
        <f t="shared" si="30"/>
        <v>42596.03506944445</v>
      </c>
      <c r="T494" s="16">
        <f t="shared" si="31"/>
        <v>42656.03506944445</v>
      </c>
    </row>
    <row r="495" spans="1:20" ht="45" hidden="1">
      <c r="A495">
        <v>493</v>
      </c>
      <c r="B495" s="3" t="s">
        <v>1042</v>
      </c>
      <c r="C495" s="3" t="s">
        <v>1043</v>
      </c>
      <c r="D495" s="6">
        <v>30000</v>
      </c>
      <c r="E495" s="11">
        <v>0</v>
      </c>
      <c r="F495" t="s">
        <v>366</v>
      </c>
      <c r="G495" t="s">
        <v>31</v>
      </c>
      <c r="H495" t="s">
        <v>32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896</v>
      </c>
      <c r="O495" s="9">
        <f t="shared" si="28"/>
        <v>0</v>
      </c>
      <c r="P495" s="9">
        <f t="shared" si="29"/>
        <v>0</v>
      </c>
      <c r="Q495" t="s">
        <v>25</v>
      </c>
      <c r="R495" t="s">
        <v>897</v>
      </c>
      <c r="S495" s="15">
        <f t="shared" si="30"/>
        <v>42114.726134259254</v>
      </c>
      <c r="T495" s="16">
        <f t="shared" si="31"/>
        <v>42144.726134259254</v>
      </c>
    </row>
    <row r="496" spans="1:20" ht="60" hidden="1">
      <c r="A496">
        <v>494</v>
      </c>
      <c r="B496" s="3" t="s">
        <v>1044</v>
      </c>
      <c r="C496" s="3" t="s">
        <v>1045</v>
      </c>
      <c r="D496" s="6">
        <v>20000</v>
      </c>
      <c r="E496" s="11">
        <v>31</v>
      </c>
      <c r="F496" t="s">
        <v>366</v>
      </c>
      <c r="G496" t="s">
        <v>22</v>
      </c>
      <c r="H496" t="s">
        <v>23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896</v>
      </c>
      <c r="O496" s="9">
        <f t="shared" si="28"/>
        <v>0</v>
      </c>
      <c r="P496" s="9">
        <f t="shared" si="29"/>
        <v>10.33</v>
      </c>
      <c r="Q496" t="s">
        <v>25</v>
      </c>
      <c r="R496" t="s">
        <v>897</v>
      </c>
      <c r="S496" s="15">
        <f t="shared" si="30"/>
        <v>41799.830613425926</v>
      </c>
      <c r="T496" s="16">
        <f t="shared" si="31"/>
        <v>41823.125</v>
      </c>
    </row>
    <row r="497" spans="1:20" ht="45" hidden="1">
      <c r="A497">
        <v>495</v>
      </c>
      <c r="B497" s="3" t="s">
        <v>1046</v>
      </c>
      <c r="C497" s="3" t="s">
        <v>1047</v>
      </c>
      <c r="D497" s="6">
        <v>7000</v>
      </c>
      <c r="E497" s="11">
        <v>0</v>
      </c>
      <c r="F497" t="s">
        <v>366</v>
      </c>
      <c r="G497" t="s">
        <v>22</v>
      </c>
      <c r="H497" t="s">
        <v>23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896</v>
      </c>
      <c r="O497" s="9">
        <f t="shared" si="28"/>
        <v>0</v>
      </c>
      <c r="P497" s="9">
        <f t="shared" si="29"/>
        <v>0</v>
      </c>
      <c r="Q497" t="s">
        <v>25</v>
      </c>
      <c r="R497" t="s">
        <v>897</v>
      </c>
      <c r="S497" s="15">
        <f t="shared" si="30"/>
        <v>42171.827604166669</v>
      </c>
      <c r="T497" s="16">
        <f t="shared" si="31"/>
        <v>42201.827604166669</v>
      </c>
    </row>
    <row r="498" spans="1:20" ht="45" hidden="1">
      <c r="A498">
        <v>496</v>
      </c>
      <c r="B498" s="3" t="s">
        <v>1048</v>
      </c>
      <c r="C498" s="3" t="s">
        <v>1049</v>
      </c>
      <c r="D498" s="6">
        <v>60000</v>
      </c>
      <c r="E498" s="11">
        <v>1</v>
      </c>
      <c r="F498" t="s">
        <v>366</v>
      </c>
      <c r="G498" t="s">
        <v>22</v>
      </c>
      <c r="H498" t="s">
        <v>23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896</v>
      </c>
      <c r="O498" s="9">
        <f t="shared" si="28"/>
        <v>0</v>
      </c>
      <c r="P498" s="9">
        <f t="shared" si="29"/>
        <v>1</v>
      </c>
      <c r="Q498" t="s">
        <v>25</v>
      </c>
      <c r="R498" t="s">
        <v>897</v>
      </c>
      <c r="S498" s="15">
        <f t="shared" si="30"/>
        <v>41620.93141203704</v>
      </c>
      <c r="T498" s="16">
        <f t="shared" si="31"/>
        <v>41680.93141203704</v>
      </c>
    </row>
    <row r="499" spans="1:20" ht="18.75" hidden="1">
      <c r="A499">
        <v>497</v>
      </c>
      <c r="B499" s="3" t="s">
        <v>1050</v>
      </c>
      <c r="C499" s="3" t="s">
        <v>1051</v>
      </c>
      <c r="D499" s="6">
        <v>4480</v>
      </c>
      <c r="E499" s="11">
        <v>30</v>
      </c>
      <c r="F499" t="s">
        <v>366</v>
      </c>
      <c r="G499" t="s">
        <v>22</v>
      </c>
      <c r="H499" t="s">
        <v>23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896</v>
      </c>
      <c r="O499" s="9">
        <f t="shared" si="28"/>
        <v>1</v>
      </c>
      <c r="P499" s="9">
        <f t="shared" si="29"/>
        <v>10</v>
      </c>
      <c r="Q499" t="s">
        <v>25</v>
      </c>
      <c r="R499" t="s">
        <v>897</v>
      </c>
      <c r="S499" s="15">
        <f t="shared" si="30"/>
        <v>41945.037789351853</v>
      </c>
      <c r="T499" s="16">
        <f t="shared" si="31"/>
        <v>41998.208333333328</v>
      </c>
    </row>
    <row r="500" spans="1:20" ht="45" hidden="1">
      <c r="A500">
        <v>498</v>
      </c>
      <c r="B500" s="3" t="s">
        <v>1052</v>
      </c>
      <c r="C500" s="3" t="s">
        <v>1053</v>
      </c>
      <c r="D500" s="6">
        <v>65108</v>
      </c>
      <c r="E500" s="11">
        <v>2994</v>
      </c>
      <c r="F500" t="s">
        <v>366</v>
      </c>
      <c r="G500" t="s">
        <v>22</v>
      </c>
      <c r="H500" t="s">
        <v>23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896</v>
      </c>
      <c r="O500" s="9">
        <f t="shared" si="28"/>
        <v>5</v>
      </c>
      <c r="P500" s="9">
        <f t="shared" si="29"/>
        <v>136.09</v>
      </c>
      <c r="Q500" t="s">
        <v>25</v>
      </c>
      <c r="R500" t="s">
        <v>897</v>
      </c>
      <c r="S500" s="15">
        <f t="shared" si="30"/>
        <v>40858.762141203704</v>
      </c>
      <c r="T500" s="16">
        <f t="shared" si="31"/>
        <v>40900.762141203704</v>
      </c>
    </row>
    <row r="501" spans="1:20" ht="60" hidden="1">
      <c r="A501">
        <v>499</v>
      </c>
      <c r="B501" s="3" t="s">
        <v>1054</v>
      </c>
      <c r="C501" s="3" t="s">
        <v>1055</v>
      </c>
      <c r="D501" s="6">
        <v>20000</v>
      </c>
      <c r="E501" s="11">
        <v>1910</v>
      </c>
      <c r="F501" t="s">
        <v>366</v>
      </c>
      <c r="G501" t="s">
        <v>22</v>
      </c>
      <c r="H501" t="s">
        <v>23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896</v>
      </c>
      <c r="O501" s="9">
        <f t="shared" si="28"/>
        <v>10</v>
      </c>
      <c r="P501" s="9">
        <f t="shared" si="29"/>
        <v>73.459999999999994</v>
      </c>
      <c r="Q501" t="s">
        <v>25</v>
      </c>
      <c r="R501" t="s">
        <v>897</v>
      </c>
      <c r="S501" s="15">
        <f t="shared" si="30"/>
        <v>40043.895462962959</v>
      </c>
      <c r="T501" s="16">
        <f t="shared" si="31"/>
        <v>40098.874305555553</v>
      </c>
    </row>
    <row r="502" spans="1:20" ht="60" hidden="1">
      <c r="A502">
        <v>500</v>
      </c>
      <c r="B502" s="3" t="s">
        <v>1056</v>
      </c>
      <c r="C502" s="3" t="s">
        <v>1057</v>
      </c>
      <c r="D502" s="6">
        <v>6500</v>
      </c>
      <c r="E502" s="11">
        <v>215</v>
      </c>
      <c r="F502" t="s">
        <v>366</v>
      </c>
      <c r="G502" t="s">
        <v>22</v>
      </c>
      <c r="H502" t="s">
        <v>23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896</v>
      </c>
      <c r="O502" s="9">
        <f t="shared" si="28"/>
        <v>3</v>
      </c>
      <c r="P502" s="9">
        <f t="shared" si="29"/>
        <v>53.75</v>
      </c>
      <c r="Q502" t="s">
        <v>25</v>
      </c>
      <c r="R502" t="s">
        <v>897</v>
      </c>
      <c r="S502" s="15">
        <f t="shared" si="30"/>
        <v>40247.886006944449</v>
      </c>
      <c r="T502" s="16">
        <f t="shared" si="31"/>
        <v>40306.927777777775</v>
      </c>
    </row>
    <row r="503" spans="1:20" ht="60" hidden="1">
      <c r="A503">
        <v>501</v>
      </c>
      <c r="B503" s="3" t="s">
        <v>1058</v>
      </c>
      <c r="C503" s="3" t="s">
        <v>1059</v>
      </c>
      <c r="D503" s="6">
        <v>10000</v>
      </c>
      <c r="E503" s="11">
        <v>0</v>
      </c>
      <c r="F503" t="s">
        <v>366</v>
      </c>
      <c r="G503" t="s">
        <v>22</v>
      </c>
      <c r="H503" t="s">
        <v>23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896</v>
      </c>
      <c r="O503" s="9">
        <f t="shared" si="28"/>
        <v>0</v>
      </c>
      <c r="P503" s="9">
        <f t="shared" si="29"/>
        <v>0</v>
      </c>
      <c r="Q503" t="s">
        <v>25</v>
      </c>
      <c r="R503" t="s">
        <v>897</v>
      </c>
      <c r="S503" s="15">
        <f t="shared" si="30"/>
        <v>40703.234386574077</v>
      </c>
      <c r="T503" s="16">
        <f t="shared" si="31"/>
        <v>40733.234386574077</v>
      </c>
    </row>
    <row r="504" spans="1:20" ht="60" hidden="1">
      <c r="A504">
        <v>502</v>
      </c>
      <c r="B504" s="3" t="s">
        <v>1060</v>
      </c>
      <c r="C504" s="3" t="s">
        <v>1061</v>
      </c>
      <c r="D504" s="6">
        <v>20000</v>
      </c>
      <c r="E504" s="11">
        <v>230</v>
      </c>
      <c r="F504" t="s">
        <v>366</v>
      </c>
      <c r="G504" t="s">
        <v>22</v>
      </c>
      <c r="H504" t="s">
        <v>23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896</v>
      </c>
      <c r="O504" s="9">
        <f t="shared" si="28"/>
        <v>1</v>
      </c>
      <c r="P504" s="9">
        <f t="shared" si="29"/>
        <v>57.5</v>
      </c>
      <c r="Q504" t="s">
        <v>25</v>
      </c>
      <c r="R504" t="s">
        <v>897</v>
      </c>
      <c r="S504" s="15">
        <f t="shared" si="30"/>
        <v>40956.553530092591</v>
      </c>
      <c r="T504" s="16">
        <f t="shared" si="31"/>
        <v>40986.511863425927</v>
      </c>
    </row>
    <row r="505" spans="1:20" ht="60" hidden="1">
      <c r="A505">
        <v>503</v>
      </c>
      <c r="B505" s="3" t="s">
        <v>1062</v>
      </c>
      <c r="C505" s="3" t="s">
        <v>1063</v>
      </c>
      <c r="D505" s="6">
        <v>6500</v>
      </c>
      <c r="E505" s="11">
        <v>114</v>
      </c>
      <c r="F505" t="s">
        <v>366</v>
      </c>
      <c r="G505" t="s">
        <v>31</v>
      </c>
      <c r="H505" t="s">
        <v>32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896</v>
      </c>
      <c r="O505" s="9">
        <f t="shared" si="28"/>
        <v>2</v>
      </c>
      <c r="P505" s="9">
        <f t="shared" si="29"/>
        <v>12.67</v>
      </c>
      <c r="Q505" t="s">
        <v>25</v>
      </c>
      <c r="R505" t="s">
        <v>897</v>
      </c>
      <c r="S505" s="15">
        <f t="shared" si="30"/>
        <v>41991.526655092588</v>
      </c>
      <c r="T505" s="16">
        <f t="shared" si="31"/>
        <v>42021.526655092588</v>
      </c>
    </row>
    <row r="506" spans="1:20" ht="60" hidden="1">
      <c r="A506">
        <v>504</v>
      </c>
      <c r="B506" s="3" t="s">
        <v>1064</v>
      </c>
      <c r="C506" s="3" t="s">
        <v>1065</v>
      </c>
      <c r="D506" s="6">
        <v>24500</v>
      </c>
      <c r="E506" s="11">
        <v>335</v>
      </c>
      <c r="F506" t="s">
        <v>366</v>
      </c>
      <c r="G506" t="s">
        <v>22</v>
      </c>
      <c r="H506" t="s">
        <v>23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896</v>
      </c>
      <c r="O506" s="9">
        <f t="shared" si="28"/>
        <v>1</v>
      </c>
      <c r="P506" s="9">
        <f t="shared" si="29"/>
        <v>67</v>
      </c>
      <c r="Q506" t="s">
        <v>25</v>
      </c>
      <c r="R506" t="s">
        <v>897</v>
      </c>
      <c r="S506" s="15">
        <f t="shared" si="30"/>
        <v>40949.98364583333</v>
      </c>
      <c r="T506" s="16">
        <f t="shared" si="31"/>
        <v>41009.941979166666</v>
      </c>
    </row>
    <row r="507" spans="1:20" ht="45" hidden="1">
      <c r="A507">
        <v>505</v>
      </c>
      <c r="B507" s="3" t="s">
        <v>1066</v>
      </c>
      <c r="C507" s="3" t="s">
        <v>1067</v>
      </c>
      <c r="D507" s="6">
        <v>12000</v>
      </c>
      <c r="E507" s="11">
        <v>52</v>
      </c>
      <c r="F507" t="s">
        <v>366</v>
      </c>
      <c r="G507" t="s">
        <v>22</v>
      </c>
      <c r="H507" t="s">
        <v>23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896</v>
      </c>
      <c r="O507" s="9">
        <f t="shared" si="28"/>
        <v>0</v>
      </c>
      <c r="P507" s="9">
        <f t="shared" si="29"/>
        <v>3.71</v>
      </c>
      <c r="Q507" t="s">
        <v>25</v>
      </c>
      <c r="R507" t="s">
        <v>897</v>
      </c>
      <c r="S507" s="15">
        <f t="shared" si="30"/>
        <v>42318.098217592589</v>
      </c>
      <c r="T507" s="16">
        <f t="shared" si="31"/>
        <v>42363.098217592589</v>
      </c>
    </row>
    <row r="508" spans="1:20" ht="45" hidden="1">
      <c r="A508">
        <v>506</v>
      </c>
      <c r="B508" s="3" t="s">
        <v>1068</v>
      </c>
      <c r="C508" s="3" t="s">
        <v>1069</v>
      </c>
      <c r="D508" s="6">
        <v>200000</v>
      </c>
      <c r="E508" s="11">
        <v>250</v>
      </c>
      <c r="F508" t="s">
        <v>366</v>
      </c>
      <c r="G508" t="s">
        <v>22</v>
      </c>
      <c r="H508" t="s">
        <v>23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896</v>
      </c>
      <c r="O508" s="9">
        <f t="shared" si="28"/>
        <v>0</v>
      </c>
      <c r="P508" s="9">
        <f t="shared" si="29"/>
        <v>250</v>
      </c>
      <c r="Q508" t="s">
        <v>25</v>
      </c>
      <c r="R508" t="s">
        <v>897</v>
      </c>
      <c r="S508" s="15">
        <f t="shared" si="30"/>
        <v>41466.552314814813</v>
      </c>
      <c r="T508" s="16">
        <f t="shared" si="31"/>
        <v>41496.552314814813</v>
      </c>
    </row>
    <row r="509" spans="1:20" ht="60" hidden="1">
      <c r="A509">
        <v>507</v>
      </c>
      <c r="B509" s="3" t="s">
        <v>1070</v>
      </c>
      <c r="C509" s="3" t="s">
        <v>1071</v>
      </c>
      <c r="D509" s="6">
        <v>20000</v>
      </c>
      <c r="E509" s="11">
        <v>640</v>
      </c>
      <c r="F509" t="s">
        <v>366</v>
      </c>
      <c r="G509" t="s">
        <v>22</v>
      </c>
      <c r="H509" t="s">
        <v>23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896</v>
      </c>
      <c r="O509" s="9">
        <f t="shared" si="28"/>
        <v>3</v>
      </c>
      <c r="P509" s="9">
        <f t="shared" si="29"/>
        <v>64</v>
      </c>
      <c r="Q509" t="s">
        <v>25</v>
      </c>
      <c r="R509" t="s">
        <v>897</v>
      </c>
      <c r="S509" s="15">
        <f t="shared" si="30"/>
        <v>41156.958993055552</v>
      </c>
      <c r="T509" s="16">
        <f t="shared" si="31"/>
        <v>41201.958993055552</v>
      </c>
    </row>
    <row r="510" spans="1:20" ht="60" hidden="1">
      <c r="A510">
        <v>508</v>
      </c>
      <c r="B510" s="3" t="s">
        <v>1072</v>
      </c>
      <c r="C510" s="3" t="s">
        <v>1073</v>
      </c>
      <c r="D510" s="6">
        <v>50000</v>
      </c>
      <c r="E510" s="11">
        <v>400</v>
      </c>
      <c r="F510" t="s">
        <v>366</v>
      </c>
      <c r="G510" t="s">
        <v>22</v>
      </c>
      <c r="H510" t="s">
        <v>23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896</v>
      </c>
      <c r="O510" s="9">
        <f t="shared" si="28"/>
        <v>1</v>
      </c>
      <c r="P510" s="9">
        <f t="shared" si="29"/>
        <v>133.33000000000001</v>
      </c>
      <c r="Q510" t="s">
        <v>25</v>
      </c>
      <c r="R510" t="s">
        <v>897</v>
      </c>
      <c r="S510" s="15">
        <f t="shared" si="30"/>
        <v>40995.024317129632</v>
      </c>
      <c r="T510" s="16">
        <f t="shared" si="31"/>
        <v>41054.593055555553</v>
      </c>
    </row>
    <row r="511" spans="1:20" ht="45" hidden="1">
      <c r="A511">
        <v>509</v>
      </c>
      <c r="B511" s="3" t="s">
        <v>1074</v>
      </c>
      <c r="C511" s="3" t="s">
        <v>1075</v>
      </c>
      <c r="D511" s="6">
        <v>5000</v>
      </c>
      <c r="E511" s="11">
        <v>10</v>
      </c>
      <c r="F511" t="s">
        <v>366</v>
      </c>
      <c r="G511" t="s">
        <v>31</v>
      </c>
      <c r="H511" t="s">
        <v>32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896</v>
      </c>
      <c r="O511" s="9">
        <f t="shared" si="28"/>
        <v>0</v>
      </c>
      <c r="P511" s="9">
        <f t="shared" si="29"/>
        <v>10</v>
      </c>
      <c r="Q511" t="s">
        <v>25</v>
      </c>
      <c r="R511" t="s">
        <v>897</v>
      </c>
      <c r="S511" s="15">
        <f t="shared" si="30"/>
        <v>42153.631597222222</v>
      </c>
      <c r="T511" s="16">
        <f t="shared" si="31"/>
        <v>42183.631597222222</v>
      </c>
    </row>
    <row r="512" spans="1:20" ht="45" hidden="1">
      <c r="A512">
        <v>510</v>
      </c>
      <c r="B512" s="3" t="s">
        <v>1076</v>
      </c>
      <c r="C512" s="3" t="s">
        <v>1077</v>
      </c>
      <c r="D512" s="6">
        <v>14000</v>
      </c>
      <c r="E512" s="11">
        <v>0</v>
      </c>
      <c r="F512" t="s">
        <v>366</v>
      </c>
      <c r="G512" t="s">
        <v>22</v>
      </c>
      <c r="H512" t="s">
        <v>23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896</v>
      </c>
      <c r="O512" s="9">
        <f t="shared" si="28"/>
        <v>0</v>
      </c>
      <c r="P512" s="9">
        <f t="shared" si="29"/>
        <v>0</v>
      </c>
      <c r="Q512" t="s">
        <v>25</v>
      </c>
      <c r="R512" t="s">
        <v>897</v>
      </c>
      <c r="S512" s="15">
        <f t="shared" si="30"/>
        <v>42400.176377314812</v>
      </c>
      <c r="T512" s="16">
        <f t="shared" si="31"/>
        <v>42430.176377314812</v>
      </c>
    </row>
    <row r="513" spans="1:21" ht="45" hidden="1">
      <c r="A513">
        <v>511</v>
      </c>
      <c r="B513" s="3" t="s">
        <v>1078</v>
      </c>
      <c r="C513" s="3" t="s">
        <v>1079</v>
      </c>
      <c r="D513" s="6">
        <v>5000</v>
      </c>
      <c r="E513" s="11">
        <v>150</v>
      </c>
      <c r="F513" t="s">
        <v>366</v>
      </c>
      <c r="G513" t="s">
        <v>22</v>
      </c>
      <c r="H513" t="s">
        <v>23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896</v>
      </c>
      <c r="O513" s="9">
        <f t="shared" si="28"/>
        <v>3</v>
      </c>
      <c r="P513" s="9">
        <f t="shared" si="29"/>
        <v>30</v>
      </c>
      <c r="Q513" t="s">
        <v>25</v>
      </c>
      <c r="R513" t="s">
        <v>897</v>
      </c>
      <c r="S513" s="15">
        <f t="shared" si="30"/>
        <v>41340.303032407406</v>
      </c>
      <c r="T513" s="16">
        <f t="shared" si="31"/>
        <v>41370.261365740742</v>
      </c>
    </row>
    <row r="514" spans="1:21" ht="60" hidden="1">
      <c r="A514">
        <v>512</v>
      </c>
      <c r="B514" s="3" t="s">
        <v>1080</v>
      </c>
      <c r="C514" s="3" t="s">
        <v>1081</v>
      </c>
      <c r="D514" s="6">
        <v>8000</v>
      </c>
      <c r="E514" s="11">
        <v>11</v>
      </c>
      <c r="F514" t="s">
        <v>366</v>
      </c>
      <c r="G514" t="s">
        <v>22</v>
      </c>
      <c r="H514" t="s">
        <v>23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896</v>
      </c>
      <c r="O514" s="9">
        <f t="shared" si="28"/>
        <v>0</v>
      </c>
      <c r="P514" s="9">
        <f t="shared" si="29"/>
        <v>5.5</v>
      </c>
      <c r="Q514" t="s">
        <v>25</v>
      </c>
      <c r="R514" t="s">
        <v>897</v>
      </c>
      <c r="S514" s="15">
        <f t="shared" si="30"/>
        <v>42649.742210648154</v>
      </c>
      <c r="T514" s="16">
        <f t="shared" si="31"/>
        <v>42694.783877314811</v>
      </c>
    </row>
    <row r="515" spans="1:21" ht="45" hidden="1">
      <c r="A515">
        <v>513</v>
      </c>
      <c r="B515" s="3" t="s">
        <v>1082</v>
      </c>
      <c r="C515" s="3" t="s">
        <v>1083</v>
      </c>
      <c r="D515" s="6">
        <v>50000</v>
      </c>
      <c r="E515" s="11">
        <v>6962</v>
      </c>
      <c r="F515" t="s">
        <v>366</v>
      </c>
      <c r="G515" t="s">
        <v>22</v>
      </c>
      <c r="H515" t="s">
        <v>23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896</v>
      </c>
      <c r="O515" s="9">
        <f t="shared" ref="O515:O578" si="32">ROUND(E515/D515*100,0)</f>
        <v>14</v>
      </c>
      <c r="P515" s="9">
        <f t="shared" ref="P515:P578" si="33">IFERROR(ROUND(E515/L515,2),0)</f>
        <v>102.38</v>
      </c>
      <c r="Q515" t="s">
        <v>25</v>
      </c>
      <c r="R515" t="s">
        <v>897</v>
      </c>
      <c r="S515" s="15">
        <f t="shared" ref="S515:S578" si="34">(((J515/60)/60)/24)+DATE(1970,1,1)</f>
        <v>42552.653993055559</v>
      </c>
      <c r="T515" s="16">
        <f t="shared" ref="T515:T578" si="35">(((I515/60)/60)/24)+DATE(1970,1,1)</f>
        <v>42597.291666666672</v>
      </c>
    </row>
    <row r="516" spans="1:21" ht="45" hidden="1">
      <c r="A516">
        <v>514</v>
      </c>
      <c r="B516" s="3" t="s">
        <v>1084</v>
      </c>
      <c r="C516" s="3" t="s">
        <v>1085</v>
      </c>
      <c r="D516" s="6">
        <v>1500</v>
      </c>
      <c r="E516" s="11">
        <v>50</v>
      </c>
      <c r="F516" t="s">
        <v>366</v>
      </c>
      <c r="G516" t="s">
        <v>167</v>
      </c>
      <c r="H516" t="s">
        <v>168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896</v>
      </c>
      <c r="O516" s="9">
        <f t="shared" si="32"/>
        <v>3</v>
      </c>
      <c r="P516" s="9">
        <f t="shared" si="33"/>
        <v>16.670000000000002</v>
      </c>
      <c r="Q516" t="s">
        <v>25</v>
      </c>
      <c r="R516" t="s">
        <v>897</v>
      </c>
      <c r="S516" s="15">
        <f t="shared" si="34"/>
        <v>41830.613969907405</v>
      </c>
      <c r="T516" s="16">
        <f t="shared" si="35"/>
        <v>41860.613969907405</v>
      </c>
    </row>
    <row r="517" spans="1:21" ht="45" hidden="1">
      <c r="A517">
        <v>515</v>
      </c>
      <c r="B517" s="3" t="s">
        <v>1086</v>
      </c>
      <c r="C517" s="3" t="s">
        <v>1087</v>
      </c>
      <c r="D517" s="6">
        <v>97000</v>
      </c>
      <c r="E517" s="11">
        <v>24651</v>
      </c>
      <c r="F517" t="s">
        <v>366</v>
      </c>
      <c r="G517" t="s">
        <v>22</v>
      </c>
      <c r="H517" t="s">
        <v>23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896</v>
      </c>
      <c r="O517" s="9">
        <f t="shared" si="32"/>
        <v>25</v>
      </c>
      <c r="P517" s="9">
        <f t="shared" si="33"/>
        <v>725.03</v>
      </c>
      <c r="Q517" t="s">
        <v>25</v>
      </c>
      <c r="R517" t="s">
        <v>897</v>
      </c>
      <c r="S517" s="15">
        <f t="shared" si="34"/>
        <v>42327.490752314814</v>
      </c>
      <c r="T517" s="16">
        <f t="shared" si="35"/>
        <v>42367.490752314814</v>
      </c>
    </row>
    <row r="518" spans="1:21" ht="30" hidden="1">
      <c r="A518">
        <v>516</v>
      </c>
      <c r="B518" s="3" t="s">
        <v>1088</v>
      </c>
      <c r="C518" s="3" t="s">
        <v>1089</v>
      </c>
      <c r="D518" s="6">
        <v>5000</v>
      </c>
      <c r="E518" s="11">
        <v>0</v>
      </c>
      <c r="F518" t="s">
        <v>366</v>
      </c>
      <c r="G518" t="s">
        <v>31</v>
      </c>
      <c r="H518" t="s">
        <v>32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896</v>
      </c>
      <c r="O518" s="9">
        <f t="shared" si="32"/>
        <v>0</v>
      </c>
      <c r="P518" s="9">
        <f t="shared" si="33"/>
        <v>0</v>
      </c>
      <c r="Q518" t="s">
        <v>25</v>
      </c>
      <c r="R518" t="s">
        <v>897</v>
      </c>
      <c r="S518" s="15">
        <f t="shared" si="34"/>
        <v>42091.778703703705</v>
      </c>
      <c r="T518" s="16">
        <f t="shared" si="35"/>
        <v>42151.778703703705</v>
      </c>
    </row>
    <row r="519" spans="1:21" ht="60" hidden="1">
      <c r="A519">
        <v>517</v>
      </c>
      <c r="B519" s="3" t="s">
        <v>1090</v>
      </c>
      <c r="C519" s="3" t="s">
        <v>1091</v>
      </c>
      <c r="D519" s="6">
        <v>15000</v>
      </c>
      <c r="E519" s="11">
        <v>205</v>
      </c>
      <c r="F519" t="s">
        <v>366</v>
      </c>
      <c r="G519" t="s">
        <v>22</v>
      </c>
      <c r="H519" t="s">
        <v>23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896</v>
      </c>
      <c r="O519" s="9">
        <f t="shared" si="32"/>
        <v>1</v>
      </c>
      <c r="P519" s="9">
        <f t="shared" si="33"/>
        <v>68.33</v>
      </c>
      <c r="Q519" t="s">
        <v>25</v>
      </c>
      <c r="R519" t="s">
        <v>897</v>
      </c>
      <c r="S519" s="15">
        <f t="shared" si="34"/>
        <v>42738.615289351852</v>
      </c>
      <c r="T519" s="16">
        <f t="shared" si="35"/>
        <v>42768.615289351852</v>
      </c>
    </row>
    <row r="520" spans="1:21" ht="43.5" customHeight="1">
      <c r="A520">
        <v>518</v>
      </c>
      <c r="B520" s="3" t="s">
        <v>1092</v>
      </c>
      <c r="C520" s="3" t="s">
        <v>1093</v>
      </c>
      <c r="D520" s="6">
        <v>7175</v>
      </c>
      <c r="E520" s="11">
        <v>0</v>
      </c>
      <c r="F520" t="s">
        <v>366</v>
      </c>
      <c r="G520" t="s">
        <v>22</v>
      </c>
      <c r="H520" t="s">
        <v>23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896</v>
      </c>
      <c r="O520" s="9">
        <f t="shared" si="32"/>
        <v>0</v>
      </c>
      <c r="P520" s="9">
        <f t="shared" si="33"/>
        <v>0</v>
      </c>
      <c r="Q520" t="s">
        <v>25</v>
      </c>
      <c r="R520" t="s">
        <v>897</v>
      </c>
      <c r="S520" s="15">
        <f>(((J520/60)/60)/24)+DATE(1970,1,1)</f>
        <v>42223.616018518514</v>
      </c>
      <c r="T520" s="16">
        <f t="shared" si="35"/>
        <v>42253.615277777775</v>
      </c>
      <c r="U520">
        <f>YEAR(S2)</f>
        <v>2015</v>
      </c>
    </row>
    <row r="521" spans="1:21" ht="29.25" customHeight="1">
      <c r="A521">
        <v>519</v>
      </c>
      <c r="B521" s="3" t="s">
        <v>1094</v>
      </c>
      <c r="C521" s="3" t="s">
        <v>1095</v>
      </c>
      <c r="D521" s="6">
        <v>12001</v>
      </c>
      <c r="E521" s="11">
        <v>2746</v>
      </c>
      <c r="F521" t="s">
        <v>366</v>
      </c>
      <c r="G521" t="s">
        <v>22</v>
      </c>
      <c r="H521" t="s">
        <v>23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896</v>
      </c>
      <c r="O521" s="9">
        <f t="shared" si="32"/>
        <v>23</v>
      </c>
      <c r="P521" s="9">
        <f t="shared" si="33"/>
        <v>39.229999999999997</v>
      </c>
      <c r="Q521" t="s">
        <v>25</v>
      </c>
      <c r="R521" t="s">
        <v>897</v>
      </c>
      <c r="S521" s="15">
        <f t="shared" si="34"/>
        <v>41218.391446759262</v>
      </c>
      <c r="T521" s="16">
        <f t="shared" si="35"/>
        <v>41248.391446759262</v>
      </c>
      <c r="U521">
        <f t="shared" ref="U521:U541" si="36">YEAR(S3)</f>
        <v>2017</v>
      </c>
    </row>
    <row r="522" spans="1:21" ht="60">
      <c r="A522">
        <v>520</v>
      </c>
      <c r="B522" s="3" t="s">
        <v>1096</v>
      </c>
      <c r="C522" s="3" t="s">
        <v>1097</v>
      </c>
      <c r="D522" s="6">
        <v>5000</v>
      </c>
      <c r="E522" s="11">
        <v>5105</v>
      </c>
      <c r="F522" t="s">
        <v>21</v>
      </c>
      <c r="G522" t="s">
        <v>31</v>
      </c>
      <c r="H522" t="s">
        <v>32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1098</v>
      </c>
      <c r="O522" s="9">
        <f>ROUND(E522/D522*100,0)</f>
        <v>102</v>
      </c>
      <c r="P522" s="9">
        <f t="shared" si="33"/>
        <v>150.15</v>
      </c>
      <c r="Q522" t="s">
        <v>1099</v>
      </c>
      <c r="R522" t="s">
        <v>1100</v>
      </c>
      <c r="S522" s="15">
        <f t="shared" si="34"/>
        <v>42318.702094907407</v>
      </c>
      <c r="T522" s="16">
        <f t="shared" si="35"/>
        <v>42348.702094907407</v>
      </c>
      <c r="U522">
        <f t="shared" si="36"/>
        <v>2016</v>
      </c>
    </row>
    <row r="523" spans="1:21" ht="60">
      <c r="A523">
        <v>521</v>
      </c>
      <c r="B523" s="3" t="s">
        <v>1101</v>
      </c>
      <c r="C523" s="3" t="s">
        <v>1102</v>
      </c>
      <c r="D523" s="6">
        <v>5000</v>
      </c>
      <c r="E523" s="11">
        <v>5232</v>
      </c>
      <c r="F523" t="s">
        <v>21</v>
      </c>
      <c r="G523" t="s">
        <v>22</v>
      </c>
      <c r="H523" t="s">
        <v>23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1098</v>
      </c>
      <c r="O523" s="9">
        <f>ROUND(E523/D523*100,0)</f>
        <v>105</v>
      </c>
      <c r="P523" s="9">
        <f t="shared" si="33"/>
        <v>93.43</v>
      </c>
      <c r="Q523" t="s">
        <v>1099</v>
      </c>
      <c r="R523" t="s">
        <v>1100</v>
      </c>
      <c r="S523" s="15">
        <f t="shared" si="34"/>
        <v>42646.092812499999</v>
      </c>
      <c r="T523" s="16">
        <f t="shared" si="35"/>
        <v>42675.207638888889</v>
      </c>
      <c r="U523">
        <f t="shared" si="36"/>
        <v>2014</v>
      </c>
    </row>
    <row r="524" spans="1:21" ht="45">
      <c r="A524">
        <v>522</v>
      </c>
      <c r="B524" s="3" t="s">
        <v>1103</v>
      </c>
      <c r="C524" s="3" t="s">
        <v>1104</v>
      </c>
      <c r="D524" s="6">
        <v>3000</v>
      </c>
      <c r="E524" s="11">
        <v>3440</v>
      </c>
      <c r="F524" t="s">
        <v>21</v>
      </c>
      <c r="G524" t="s">
        <v>22</v>
      </c>
      <c r="H524" t="s">
        <v>23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1098</v>
      </c>
      <c r="O524" s="9">
        <f t="shared" si="32"/>
        <v>115</v>
      </c>
      <c r="P524" s="9">
        <f t="shared" si="33"/>
        <v>110.97</v>
      </c>
      <c r="Q524" t="s">
        <v>1099</v>
      </c>
      <c r="R524" t="s">
        <v>1100</v>
      </c>
      <c r="S524" s="15">
        <f t="shared" si="34"/>
        <v>42430.040798611109</v>
      </c>
      <c r="T524" s="16">
        <f t="shared" si="35"/>
        <v>42449.999131944445</v>
      </c>
      <c r="U524">
        <f t="shared" si="36"/>
        <v>2015</v>
      </c>
    </row>
    <row r="525" spans="1:21" ht="60">
      <c r="A525">
        <v>523</v>
      </c>
      <c r="B525" s="3" t="s">
        <v>1105</v>
      </c>
      <c r="C525" s="3" t="s">
        <v>1106</v>
      </c>
      <c r="D525" s="6">
        <v>5000</v>
      </c>
      <c r="E525" s="11">
        <v>6030</v>
      </c>
      <c r="F525" t="s">
        <v>21</v>
      </c>
      <c r="G525" t="s">
        <v>22</v>
      </c>
      <c r="H525" t="s">
        <v>23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1098</v>
      </c>
      <c r="O525" s="9">
        <f t="shared" si="32"/>
        <v>121</v>
      </c>
      <c r="P525" s="9">
        <f t="shared" si="33"/>
        <v>71.790000000000006</v>
      </c>
      <c r="Q525" t="s">
        <v>1099</v>
      </c>
      <c r="R525" t="s">
        <v>1100</v>
      </c>
      <c r="S525" s="15">
        <f t="shared" si="34"/>
        <v>42238.13282407407</v>
      </c>
      <c r="T525" s="16">
        <f t="shared" si="35"/>
        <v>42268.13282407407</v>
      </c>
      <c r="U525">
        <f t="shared" si="36"/>
        <v>2016</v>
      </c>
    </row>
    <row r="526" spans="1:21" ht="60">
      <c r="A526">
        <v>524</v>
      </c>
      <c r="B526" s="3" t="s">
        <v>1107</v>
      </c>
      <c r="C526" s="3" t="s">
        <v>1108</v>
      </c>
      <c r="D526" s="6">
        <v>3500</v>
      </c>
      <c r="E526" s="11">
        <v>3803.55</v>
      </c>
      <c r="F526" t="s">
        <v>21</v>
      </c>
      <c r="G526" t="s">
        <v>31</v>
      </c>
      <c r="H526" t="s">
        <v>32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1098</v>
      </c>
      <c r="O526" s="9">
        <f t="shared" si="32"/>
        <v>109</v>
      </c>
      <c r="P526" s="9">
        <f t="shared" si="33"/>
        <v>29.26</v>
      </c>
      <c r="Q526" t="s">
        <v>1099</v>
      </c>
      <c r="R526" t="s">
        <v>1100</v>
      </c>
      <c r="S526" s="15">
        <f t="shared" si="34"/>
        <v>42492.717233796298</v>
      </c>
      <c r="T526" s="16">
        <f t="shared" si="35"/>
        <v>42522.717233796298</v>
      </c>
      <c r="U526">
        <f t="shared" si="36"/>
        <v>2014</v>
      </c>
    </row>
    <row r="527" spans="1:21" ht="60">
      <c r="A527">
        <v>525</v>
      </c>
      <c r="B527" s="3" t="s">
        <v>1109</v>
      </c>
      <c r="C527" s="3" t="s">
        <v>1110</v>
      </c>
      <c r="D527" s="6">
        <v>12000</v>
      </c>
      <c r="E527" s="11">
        <v>12000</v>
      </c>
      <c r="F527" t="s">
        <v>21</v>
      </c>
      <c r="G527" t="s">
        <v>22</v>
      </c>
      <c r="H527" t="s">
        <v>23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1098</v>
      </c>
      <c r="O527" s="9">
        <f t="shared" si="32"/>
        <v>100</v>
      </c>
      <c r="P527" s="9">
        <f t="shared" si="33"/>
        <v>1000</v>
      </c>
      <c r="Q527" t="s">
        <v>1099</v>
      </c>
      <c r="R527" t="s">
        <v>1100</v>
      </c>
      <c r="S527" s="15">
        <f t="shared" si="34"/>
        <v>41850.400937500002</v>
      </c>
      <c r="T527" s="16">
        <f t="shared" si="35"/>
        <v>41895.400937500002</v>
      </c>
      <c r="U527">
        <f t="shared" si="36"/>
        <v>2016</v>
      </c>
    </row>
    <row r="528" spans="1:21" ht="45">
      <c r="A528">
        <v>526</v>
      </c>
      <c r="B528" s="3" t="s">
        <v>1111</v>
      </c>
      <c r="C528" s="3" t="s">
        <v>1112</v>
      </c>
      <c r="D528" s="6">
        <v>1500</v>
      </c>
      <c r="E528" s="11">
        <v>1710</v>
      </c>
      <c r="F528" t="s">
        <v>21</v>
      </c>
      <c r="G528" t="s">
        <v>31</v>
      </c>
      <c r="H528" t="s">
        <v>32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1098</v>
      </c>
      <c r="O528" s="9">
        <f t="shared" si="32"/>
        <v>114</v>
      </c>
      <c r="P528" s="9">
        <f t="shared" si="33"/>
        <v>74.349999999999994</v>
      </c>
      <c r="Q528" t="s">
        <v>1099</v>
      </c>
      <c r="R528" t="s">
        <v>1100</v>
      </c>
      <c r="S528" s="15">
        <f t="shared" si="34"/>
        <v>42192.591944444444</v>
      </c>
      <c r="T528" s="16">
        <f t="shared" si="35"/>
        <v>42223.708333333328</v>
      </c>
      <c r="U528">
        <f t="shared" si="36"/>
        <v>2016</v>
      </c>
    </row>
    <row r="529" spans="1:21" ht="60">
      <c r="A529">
        <v>527</v>
      </c>
      <c r="B529" s="3" t="s">
        <v>1113</v>
      </c>
      <c r="C529" s="3" t="s">
        <v>1114</v>
      </c>
      <c r="D529" s="6">
        <v>10000</v>
      </c>
      <c r="E529" s="11">
        <v>10085</v>
      </c>
      <c r="F529" t="s">
        <v>21</v>
      </c>
      <c r="G529" t="s">
        <v>22</v>
      </c>
      <c r="H529" t="s">
        <v>23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1098</v>
      </c>
      <c r="O529" s="9">
        <f t="shared" si="32"/>
        <v>101</v>
      </c>
      <c r="P529" s="9">
        <f t="shared" si="33"/>
        <v>63.83</v>
      </c>
      <c r="Q529" t="s">
        <v>1099</v>
      </c>
      <c r="R529" t="s">
        <v>1100</v>
      </c>
      <c r="S529" s="15">
        <f t="shared" si="34"/>
        <v>42753.205625000002</v>
      </c>
      <c r="T529" s="16">
        <f t="shared" si="35"/>
        <v>42783.670138888891</v>
      </c>
      <c r="U529">
        <f t="shared" si="36"/>
        <v>2016</v>
      </c>
    </row>
    <row r="530" spans="1:21" ht="30">
      <c r="A530">
        <v>528</v>
      </c>
      <c r="B530" s="3" t="s">
        <v>1115</v>
      </c>
      <c r="C530" s="3" t="s">
        <v>1116</v>
      </c>
      <c r="D530" s="6">
        <v>1150</v>
      </c>
      <c r="E530" s="11">
        <v>1330</v>
      </c>
      <c r="F530" t="s">
        <v>21</v>
      </c>
      <c r="G530" t="s">
        <v>22</v>
      </c>
      <c r="H530" t="s">
        <v>23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1098</v>
      </c>
      <c r="O530" s="9">
        <f t="shared" si="32"/>
        <v>116</v>
      </c>
      <c r="P530" s="9">
        <f t="shared" si="33"/>
        <v>44.33</v>
      </c>
      <c r="Q530" t="s">
        <v>1099</v>
      </c>
      <c r="R530" t="s">
        <v>1100</v>
      </c>
      <c r="S530" s="15">
        <f t="shared" si="34"/>
        <v>42155.920219907406</v>
      </c>
      <c r="T530" s="16">
        <f t="shared" si="35"/>
        <v>42176.888888888891</v>
      </c>
      <c r="U530">
        <f t="shared" si="36"/>
        <v>2014</v>
      </c>
    </row>
    <row r="531" spans="1:21" ht="60">
      <c r="A531">
        <v>529</v>
      </c>
      <c r="B531" s="3" t="s">
        <v>1117</v>
      </c>
      <c r="C531" s="3" t="s">
        <v>1118</v>
      </c>
      <c r="D531" s="6">
        <v>1200</v>
      </c>
      <c r="E531" s="11">
        <v>1565</v>
      </c>
      <c r="F531" t="s">
        <v>21</v>
      </c>
      <c r="G531" t="s">
        <v>167</v>
      </c>
      <c r="H531" t="s">
        <v>168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1098</v>
      </c>
      <c r="O531" s="9">
        <f t="shared" si="32"/>
        <v>130</v>
      </c>
      <c r="P531" s="9">
        <f t="shared" si="33"/>
        <v>86.94</v>
      </c>
      <c r="Q531" t="s">
        <v>1099</v>
      </c>
      <c r="R531" t="s">
        <v>1100</v>
      </c>
      <c r="S531" s="15">
        <f t="shared" si="34"/>
        <v>42725.031180555554</v>
      </c>
      <c r="T531" s="16">
        <f t="shared" si="35"/>
        <v>42746.208333333328</v>
      </c>
      <c r="U531">
        <f t="shared" si="36"/>
        <v>2016</v>
      </c>
    </row>
    <row r="532" spans="1:21" ht="60">
      <c r="A532">
        <v>530</v>
      </c>
      <c r="B532" s="3" t="s">
        <v>1119</v>
      </c>
      <c r="C532" s="3" t="s">
        <v>1120</v>
      </c>
      <c r="D532" s="6">
        <v>3405</v>
      </c>
      <c r="E532" s="11">
        <v>3670</v>
      </c>
      <c r="F532" t="s">
        <v>21</v>
      </c>
      <c r="G532" t="s">
        <v>22</v>
      </c>
      <c r="H532" t="s">
        <v>23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1098</v>
      </c>
      <c r="O532" s="9">
        <f t="shared" si="32"/>
        <v>108</v>
      </c>
      <c r="P532" s="9">
        <f t="shared" si="33"/>
        <v>126.55</v>
      </c>
      <c r="Q532" t="s">
        <v>1099</v>
      </c>
      <c r="R532" t="s">
        <v>1100</v>
      </c>
      <c r="S532" s="15">
        <f t="shared" si="34"/>
        <v>42157.591064814813</v>
      </c>
      <c r="T532" s="16">
        <f t="shared" si="35"/>
        <v>42179.083333333328</v>
      </c>
      <c r="U532">
        <f t="shared" si="36"/>
        <v>2014</v>
      </c>
    </row>
    <row r="533" spans="1:21" ht="60">
      <c r="A533">
        <v>531</v>
      </c>
      <c r="B533" s="3" t="s">
        <v>1121</v>
      </c>
      <c r="C533" s="3" t="s">
        <v>1122</v>
      </c>
      <c r="D533" s="6">
        <v>4000</v>
      </c>
      <c r="E533" s="11">
        <v>4000</v>
      </c>
      <c r="F533" t="s">
        <v>21</v>
      </c>
      <c r="G533" t="s">
        <v>22</v>
      </c>
      <c r="H533" t="s">
        <v>23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1098</v>
      </c>
      <c r="O533" s="9">
        <f t="shared" si="32"/>
        <v>100</v>
      </c>
      <c r="P533" s="9">
        <f t="shared" si="33"/>
        <v>129.03</v>
      </c>
      <c r="Q533" t="s">
        <v>1099</v>
      </c>
      <c r="R533" t="s">
        <v>1100</v>
      </c>
      <c r="S533" s="15">
        <f t="shared" si="34"/>
        <v>42676.065150462964</v>
      </c>
      <c r="T533" s="16">
        <f t="shared" si="35"/>
        <v>42721.290972222225</v>
      </c>
      <c r="U533">
        <f t="shared" si="36"/>
        <v>2016</v>
      </c>
    </row>
    <row r="534" spans="1:21" ht="60">
      <c r="A534">
        <v>532</v>
      </c>
      <c r="B534" s="3" t="s">
        <v>1123</v>
      </c>
      <c r="C534" s="3" t="s">
        <v>1124</v>
      </c>
      <c r="D534" s="6">
        <v>10000</v>
      </c>
      <c r="E534" s="11">
        <v>12325</v>
      </c>
      <c r="F534" t="s">
        <v>21</v>
      </c>
      <c r="G534" t="s">
        <v>22</v>
      </c>
      <c r="H534" t="s">
        <v>23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1098</v>
      </c>
      <c r="O534" s="9">
        <f t="shared" si="32"/>
        <v>123</v>
      </c>
      <c r="P534" s="9">
        <f t="shared" si="33"/>
        <v>71.239999999999995</v>
      </c>
      <c r="Q534" t="s">
        <v>1099</v>
      </c>
      <c r="R534" t="s">
        <v>1100</v>
      </c>
      <c r="S534" s="15">
        <f t="shared" si="34"/>
        <v>42473.007037037038</v>
      </c>
      <c r="T534" s="16">
        <f t="shared" si="35"/>
        <v>42503.007037037038</v>
      </c>
      <c r="U534">
        <f t="shared" si="36"/>
        <v>2014</v>
      </c>
    </row>
    <row r="535" spans="1:21" ht="60">
      <c r="A535">
        <v>533</v>
      </c>
      <c r="B535" s="3" t="s">
        <v>1125</v>
      </c>
      <c r="C535" s="3" t="s">
        <v>1126</v>
      </c>
      <c r="D535" s="6">
        <v>2000</v>
      </c>
      <c r="E535" s="11">
        <v>2004</v>
      </c>
      <c r="F535" t="s">
        <v>21</v>
      </c>
      <c r="G535" t="s">
        <v>31</v>
      </c>
      <c r="H535" t="s">
        <v>32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1098</v>
      </c>
      <c r="O535" s="9">
        <f t="shared" si="32"/>
        <v>100</v>
      </c>
      <c r="P535" s="9">
        <f t="shared" si="33"/>
        <v>117.88</v>
      </c>
      <c r="Q535" t="s">
        <v>1099</v>
      </c>
      <c r="R535" t="s">
        <v>1100</v>
      </c>
      <c r="S535" s="15">
        <f t="shared" si="34"/>
        <v>42482.43478009259</v>
      </c>
      <c r="T535" s="16">
        <f t="shared" si="35"/>
        <v>42506.43478009259</v>
      </c>
      <c r="U535">
        <f t="shared" si="36"/>
        <v>2015</v>
      </c>
    </row>
    <row r="536" spans="1:21" ht="60">
      <c r="A536">
        <v>534</v>
      </c>
      <c r="B536" s="3" t="s">
        <v>1127</v>
      </c>
      <c r="C536" s="3" t="s">
        <v>1128</v>
      </c>
      <c r="D536" s="6">
        <v>15000</v>
      </c>
      <c r="E536" s="11">
        <v>15700</v>
      </c>
      <c r="F536" t="s">
        <v>21</v>
      </c>
      <c r="G536" t="s">
        <v>420</v>
      </c>
      <c r="H536" t="s">
        <v>421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1098</v>
      </c>
      <c r="O536" s="9">
        <f t="shared" si="32"/>
        <v>105</v>
      </c>
      <c r="P536" s="9">
        <f t="shared" si="33"/>
        <v>327.08</v>
      </c>
      <c r="Q536" t="s">
        <v>1099</v>
      </c>
      <c r="R536" t="s">
        <v>1100</v>
      </c>
      <c r="S536" s="15">
        <f t="shared" si="34"/>
        <v>42270.810995370368</v>
      </c>
      <c r="T536" s="16">
        <f t="shared" si="35"/>
        <v>42309.958333333328</v>
      </c>
      <c r="U536">
        <f t="shared" si="36"/>
        <v>2014</v>
      </c>
    </row>
    <row r="537" spans="1:21" ht="45">
      <c r="A537">
        <v>535</v>
      </c>
      <c r="B537" s="3" t="s">
        <v>1129</v>
      </c>
      <c r="C537" s="3" t="s">
        <v>1130</v>
      </c>
      <c r="D537" s="6">
        <v>2000</v>
      </c>
      <c r="E537" s="11">
        <v>2050</v>
      </c>
      <c r="F537" t="s">
        <v>21</v>
      </c>
      <c r="G537" t="s">
        <v>31</v>
      </c>
      <c r="H537" t="s">
        <v>32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1098</v>
      </c>
      <c r="O537" s="9">
        <f t="shared" si="32"/>
        <v>103</v>
      </c>
      <c r="P537" s="9">
        <f t="shared" si="33"/>
        <v>34.75</v>
      </c>
      <c r="Q537" t="s">
        <v>1099</v>
      </c>
      <c r="R537" t="s">
        <v>1100</v>
      </c>
      <c r="S537" s="15">
        <f t="shared" si="34"/>
        <v>42711.545196759253</v>
      </c>
      <c r="T537" s="16">
        <f t="shared" si="35"/>
        <v>42741.545196759253</v>
      </c>
      <c r="U537">
        <f t="shared" si="36"/>
        <v>2014</v>
      </c>
    </row>
    <row r="538" spans="1:21" ht="60">
      <c r="A538">
        <v>536</v>
      </c>
      <c r="B538" s="3" t="s">
        <v>1131</v>
      </c>
      <c r="C538" s="3" t="s">
        <v>1132</v>
      </c>
      <c r="D538" s="6">
        <v>3300</v>
      </c>
      <c r="E538" s="11">
        <v>3902.5</v>
      </c>
      <c r="F538" t="s">
        <v>21</v>
      </c>
      <c r="G538" t="s">
        <v>31</v>
      </c>
      <c r="H538" t="s">
        <v>32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1098</v>
      </c>
      <c r="O538" s="9">
        <f t="shared" si="32"/>
        <v>118</v>
      </c>
      <c r="P538" s="9">
        <f t="shared" si="33"/>
        <v>100.06</v>
      </c>
      <c r="Q538" t="s">
        <v>1099</v>
      </c>
      <c r="R538" t="s">
        <v>1100</v>
      </c>
      <c r="S538" s="15">
        <f t="shared" si="34"/>
        <v>42179.344988425932</v>
      </c>
      <c r="T538" s="16">
        <f t="shared" si="35"/>
        <v>42219.75</v>
      </c>
      <c r="U538">
        <f t="shared" si="36"/>
        <v>2014</v>
      </c>
    </row>
    <row r="539" spans="1:21" ht="60">
      <c r="A539">
        <v>537</v>
      </c>
      <c r="B539" s="3" t="s">
        <v>1133</v>
      </c>
      <c r="C539" s="3" t="s">
        <v>1134</v>
      </c>
      <c r="D539" s="6">
        <v>2000</v>
      </c>
      <c r="E539" s="11">
        <v>2410</v>
      </c>
      <c r="F539" t="s">
        <v>21</v>
      </c>
      <c r="G539" t="s">
        <v>22</v>
      </c>
      <c r="H539" t="s">
        <v>23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1098</v>
      </c>
      <c r="O539" s="9">
        <f t="shared" si="32"/>
        <v>121</v>
      </c>
      <c r="P539" s="9">
        <f t="shared" si="33"/>
        <v>40.85</v>
      </c>
      <c r="Q539" t="s">
        <v>1099</v>
      </c>
      <c r="R539" t="s">
        <v>1100</v>
      </c>
      <c r="S539" s="15">
        <f t="shared" si="34"/>
        <v>42282.768414351856</v>
      </c>
      <c r="T539" s="16">
        <f t="shared" si="35"/>
        <v>42312.810081018513</v>
      </c>
      <c r="U539">
        <f t="shared" si="36"/>
        <v>2015</v>
      </c>
    </row>
    <row r="540" spans="1:21" ht="60">
      <c r="A540">
        <v>538</v>
      </c>
      <c r="B540" s="3" t="s">
        <v>1135</v>
      </c>
      <c r="C540" s="3" t="s">
        <v>1136</v>
      </c>
      <c r="D540" s="6">
        <v>5000</v>
      </c>
      <c r="E540" s="11">
        <v>15121</v>
      </c>
      <c r="F540" t="s">
        <v>21</v>
      </c>
      <c r="G540" t="s">
        <v>22</v>
      </c>
      <c r="H540" t="s">
        <v>23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1098</v>
      </c>
      <c r="O540" s="9">
        <f t="shared" si="32"/>
        <v>302</v>
      </c>
      <c r="P540" s="9">
        <f t="shared" si="33"/>
        <v>252.02</v>
      </c>
      <c r="Q540" t="s">
        <v>1099</v>
      </c>
      <c r="R540" t="s">
        <v>1100</v>
      </c>
      <c r="S540" s="15">
        <f t="shared" si="34"/>
        <v>42473.794710648144</v>
      </c>
      <c r="T540" s="16">
        <f t="shared" si="35"/>
        <v>42503.794710648144</v>
      </c>
      <c r="U540">
        <f t="shared" si="36"/>
        <v>2015</v>
      </c>
    </row>
    <row r="541" spans="1:21" ht="45">
      <c r="A541">
        <v>539</v>
      </c>
      <c r="B541" s="3" t="s">
        <v>1137</v>
      </c>
      <c r="C541" s="3" t="s">
        <v>1138</v>
      </c>
      <c r="D541" s="6">
        <v>500</v>
      </c>
      <c r="E541" s="11">
        <v>503.22</v>
      </c>
      <c r="F541" t="s">
        <v>21</v>
      </c>
      <c r="G541" t="s">
        <v>31</v>
      </c>
      <c r="H541" t="s">
        <v>32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1098</v>
      </c>
      <c r="O541" s="9">
        <f t="shared" si="32"/>
        <v>101</v>
      </c>
      <c r="P541" s="9">
        <f t="shared" si="33"/>
        <v>25.16</v>
      </c>
      <c r="Q541" t="s">
        <v>1099</v>
      </c>
      <c r="R541" t="s">
        <v>1100</v>
      </c>
      <c r="S541" s="15">
        <f t="shared" si="34"/>
        <v>42535.049849537041</v>
      </c>
      <c r="T541" s="16">
        <f t="shared" si="35"/>
        <v>42556.049849537041</v>
      </c>
      <c r="U541">
        <f t="shared" si="36"/>
        <v>2014</v>
      </c>
    </row>
    <row r="542" spans="1:21" ht="60" hidden="1">
      <c r="A542">
        <v>540</v>
      </c>
      <c r="B542" s="3" t="s">
        <v>1139</v>
      </c>
      <c r="C542" s="3" t="s">
        <v>1140</v>
      </c>
      <c r="D542" s="6">
        <v>15000</v>
      </c>
      <c r="E542" s="11">
        <v>1</v>
      </c>
      <c r="F542" t="s">
        <v>366</v>
      </c>
      <c r="G542" t="s">
        <v>22</v>
      </c>
      <c r="H542" t="s">
        <v>23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1141</v>
      </c>
      <c r="O542" s="9">
        <f t="shared" si="32"/>
        <v>0</v>
      </c>
      <c r="P542" s="9">
        <f t="shared" si="33"/>
        <v>1</v>
      </c>
      <c r="Q542" t="s">
        <v>1142</v>
      </c>
      <c r="R542" t="s">
        <v>1143</v>
      </c>
      <c r="S542" s="15">
        <f t="shared" si="34"/>
        <v>42009.817199074074</v>
      </c>
      <c r="T542" s="16">
        <f t="shared" si="35"/>
        <v>42039.817199074074</v>
      </c>
    </row>
    <row r="543" spans="1:21" ht="45" hidden="1">
      <c r="A543">
        <v>541</v>
      </c>
      <c r="B543" s="3" t="s">
        <v>1144</v>
      </c>
      <c r="C543" s="3" t="s">
        <v>1145</v>
      </c>
      <c r="D543" s="6">
        <v>4500</v>
      </c>
      <c r="E543" s="11">
        <v>25</v>
      </c>
      <c r="F543" t="s">
        <v>366</v>
      </c>
      <c r="G543" t="s">
        <v>22</v>
      </c>
      <c r="H543" t="s">
        <v>23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1141</v>
      </c>
      <c r="O543" s="9">
        <f t="shared" si="32"/>
        <v>1</v>
      </c>
      <c r="P543" s="9">
        <f t="shared" si="33"/>
        <v>25</v>
      </c>
      <c r="Q543" t="s">
        <v>1142</v>
      </c>
      <c r="R543" t="s">
        <v>1143</v>
      </c>
      <c r="S543" s="15">
        <f t="shared" si="34"/>
        <v>42276.046689814815</v>
      </c>
      <c r="T543" s="16">
        <f t="shared" si="35"/>
        <v>42306.046689814815</v>
      </c>
    </row>
    <row r="544" spans="1:21" ht="45" hidden="1">
      <c r="A544">
        <v>542</v>
      </c>
      <c r="B544" s="3" t="s">
        <v>1146</v>
      </c>
      <c r="C544" s="3" t="s">
        <v>1147</v>
      </c>
      <c r="D544" s="6">
        <v>250000</v>
      </c>
      <c r="E544" s="11">
        <v>1</v>
      </c>
      <c r="F544" t="s">
        <v>366</v>
      </c>
      <c r="G544" t="s">
        <v>22</v>
      </c>
      <c r="H544" t="s">
        <v>23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1141</v>
      </c>
      <c r="O544" s="9">
        <f t="shared" si="32"/>
        <v>0</v>
      </c>
      <c r="P544" s="9">
        <f t="shared" si="33"/>
        <v>1</v>
      </c>
      <c r="Q544" t="s">
        <v>1142</v>
      </c>
      <c r="R544" t="s">
        <v>1143</v>
      </c>
      <c r="S544" s="15">
        <f t="shared" si="34"/>
        <v>42433.737453703703</v>
      </c>
      <c r="T544" s="16">
        <f t="shared" si="35"/>
        <v>42493.695787037039</v>
      </c>
    </row>
    <row r="545" spans="1:20" ht="60" hidden="1">
      <c r="A545">
        <v>543</v>
      </c>
      <c r="B545" s="3" t="s">
        <v>1148</v>
      </c>
      <c r="C545" s="3" t="s">
        <v>1149</v>
      </c>
      <c r="D545" s="6">
        <v>22000</v>
      </c>
      <c r="E545" s="11">
        <v>70</v>
      </c>
      <c r="F545" t="s">
        <v>366</v>
      </c>
      <c r="G545" t="s">
        <v>57</v>
      </c>
      <c r="H545" t="s">
        <v>58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1141</v>
      </c>
      <c r="O545" s="9">
        <f t="shared" si="32"/>
        <v>0</v>
      </c>
      <c r="P545" s="9">
        <f t="shared" si="33"/>
        <v>35</v>
      </c>
      <c r="Q545" t="s">
        <v>1142</v>
      </c>
      <c r="R545" t="s">
        <v>1143</v>
      </c>
      <c r="S545" s="15">
        <f t="shared" si="34"/>
        <v>41914.092152777775</v>
      </c>
      <c r="T545" s="16">
        <f t="shared" si="35"/>
        <v>41944.092152777775</v>
      </c>
    </row>
    <row r="546" spans="1:20" ht="60" hidden="1">
      <c r="A546">
        <v>544</v>
      </c>
      <c r="B546" s="3" t="s">
        <v>1150</v>
      </c>
      <c r="C546" s="3" t="s">
        <v>1151</v>
      </c>
      <c r="D546" s="6">
        <v>500</v>
      </c>
      <c r="E546" s="11">
        <v>6</v>
      </c>
      <c r="F546" t="s">
        <v>366</v>
      </c>
      <c r="G546" t="s">
        <v>22</v>
      </c>
      <c r="H546" t="s">
        <v>23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1141</v>
      </c>
      <c r="O546" s="9">
        <f t="shared" si="32"/>
        <v>1</v>
      </c>
      <c r="P546" s="9">
        <f t="shared" si="33"/>
        <v>3</v>
      </c>
      <c r="Q546" t="s">
        <v>1142</v>
      </c>
      <c r="R546" t="s">
        <v>1143</v>
      </c>
      <c r="S546" s="15">
        <f t="shared" si="34"/>
        <v>42525.656944444447</v>
      </c>
      <c r="T546" s="16">
        <f t="shared" si="35"/>
        <v>42555.656944444447</v>
      </c>
    </row>
    <row r="547" spans="1:20" ht="60" hidden="1">
      <c r="A547">
        <v>545</v>
      </c>
      <c r="B547" s="3" t="s">
        <v>1152</v>
      </c>
      <c r="C547" s="3" t="s">
        <v>1153</v>
      </c>
      <c r="D547" s="6">
        <v>50000</v>
      </c>
      <c r="E547" s="11">
        <v>13692</v>
      </c>
      <c r="F547" t="s">
        <v>366</v>
      </c>
      <c r="G547" t="s">
        <v>187</v>
      </c>
      <c r="H547" t="s">
        <v>62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1141</v>
      </c>
      <c r="O547" s="9">
        <f t="shared" si="32"/>
        <v>27</v>
      </c>
      <c r="P547" s="9">
        <f t="shared" si="33"/>
        <v>402.71</v>
      </c>
      <c r="Q547" t="s">
        <v>1142</v>
      </c>
      <c r="R547" t="s">
        <v>1143</v>
      </c>
      <c r="S547" s="15">
        <f t="shared" si="34"/>
        <v>42283.592465277776</v>
      </c>
      <c r="T547" s="16">
        <f t="shared" si="35"/>
        <v>42323.634131944447</v>
      </c>
    </row>
    <row r="548" spans="1:20" ht="60" hidden="1">
      <c r="A548">
        <v>546</v>
      </c>
      <c r="B548" s="3" t="s">
        <v>1154</v>
      </c>
      <c r="C548" s="3" t="s">
        <v>1155</v>
      </c>
      <c r="D548" s="6">
        <v>60000</v>
      </c>
      <c r="E548" s="11">
        <v>52</v>
      </c>
      <c r="F548" t="s">
        <v>366</v>
      </c>
      <c r="G548" t="s">
        <v>22</v>
      </c>
      <c r="H548" t="s">
        <v>23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1141</v>
      </c>
      <c r="O548" s="9">
        <f t="shared" si="32"/>
        <v>0</v>
      </c>
      <c r="P548" s="9">
        <f t="shared" si="33"/>
        <v>26</v>
      </c>
      <c r="Q548" t="s">
        <v>1142</v>
      </c>
      <c r="R548" t="s">
        <v>1143</v>
      </c>
      <c r="S548" s="15">
        <f t="shared" si="34"/>
        <v>42249.667997685188</v>
      </c>
      <c r="T548" s="16">
        <f t="shared" si="35"/>
        <v>42294.667997685188</v>
      </c>
    </row>
    <row r="549" spans="1:20" ht="60" hidden="1">
      <c r="A549">
        <v>547</v>
      </c>
      <c r="B549" s="3" t="s">
        <v>1156</v>
      </c>
      <c r="C549" s="3" t="s">
        <v>1157</v>
      </c>
      <c r="D549" s="6">
        <v>7500</v>
      </c>
      <c r="E549" s="11">
        <v>0</v>
      </c>
      <c r="F549" t="s">
        <v>366</v>
      </c>
      <c r="G549" t="s">
        <v>31</v>
      </c>
      <c r="H549" t="s">
        <v>32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1141</v>
      </c>
      <c r="O549" s="9">
        <f t="shared" si="32"/>
        <v>0</v>
      </c>
      <c r="P549" s="9">
        <f t="shared" si="33"/>
        <v>0</v>
      </c>
      <c r="Q549" t="s">
        <v>1142</v>
      </c>
      <c r="R549" t="s">
        <v>1143</v>
      </c>
      <c r="S549" s="15">
        <f t="shared" si="34"/>
        <v>42380.696342592593</v>
      </c>
      <c r="T549" s="16">
        <f t="shared" si="35"/>
        <v>42410.696342592593</v>
      </c>
    </row>
    <row r="550" spans="1:20" ht="45" hidden="1">
      <c r="A550">
        <v>548</v>
      </c>
      <c r="B550" s="3" t="s">
        <v>1158</v>
      </c>
      <c r="C550" s="3" t="s">
        <v>1159</v>
      </c>
      <c r="D550" s="6">
        <v>10000</v>
      </c>
      <c r="E550" s="11">
        <v>9</v>
      </c>
      <c r="F550" t="s">
        <v>366</v>
      </c>
      <c r="G550" t="s">
        <v>31</v>
      </c>
      <c r="H550" t="s">
        <v>32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1141</v>
      </c>
      <c r="O550" s="9">
        <f t="shared" si="32"/>
        <v>0</v>
      </c>
      <c r="P550" s="9">
        <f t="shared" si="33"/>
        <v>9</v>
      </c>
      <c r="Q550" t="s">
        <v>1142</v>
      </c>
      <c r="R550" t="s">
        <v>1143</v>
      </c>
      <c r="S550" s="15">
        <f t="shared" si="34"/>
        <v>42276.903333333335</v>
      </c>
      <c r="T550" s="16">
        <f t="shared" si="35"/>
        <v>42306.903333333335</v>
      </c>
    </row>
    <row r="551" spans="1:20" ht="60" hidden="1">
      <c r="A551">
        <v>549</v>
      </c>
      <c r="B551" s="3" t="s">
        <v>1160</v>
      </c>
      <c r="C551" s="3" t="s">
        <v>1161</v>
      </c>
      <c r="D551" s="6">
        <v>2500</v>
      </c>
      <c r="E551" s="11">
        <v>68</v>
      </c>
      <c r="F551" t="s">
        <v>366</v>
      </c>
      <c r="G551" t="s">
        <v>31</v>
      </c>
      <c r="H551" t="s">
        <v>32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1141</v>
      </c>
      <c r="O551" s="9">
        <f t="shared" si="32"/>
        <v>3</v>
      </c>
      <c r="P551" s="9">
        <f t="shared" si="33"/>
        <v>8.5</v>
      </c>
      <c r="Q551" t="s">
        <v>1142</v>
      </c>
      <c r="R551" t="s">
        <v>1143</v>
      </c>
      <c r="S551" s="15">
        <f t="shared" si="34"/>
        <v>42163.636828703704</v>
      </c>
      <c r="T551" s="16">
        <f t="shared" si="35"/>
        <v>42193.636828703704</v>
      </c>
    </row>
    <row r="552" spans="1:20" ht="60" hidden="1">
      <c r="A552">
        <v>550</v>
      </c>
      <c r="B552" s="3" t="s">
        <v>1162</v>
      </c>
      <c r="C552" s="3" t="s">
        <v>1163</v>
      </c>
      <c r="D552" s="6">
        <v>5000</v>
      </c>
      <c r="E552" s="11">
        <v>35</v>
      </c>
      <c r="F552" t="s">
        <v>366</v>
      </c>
      <c r="G552" t="s">
        <v>167</v>
      </c>
      <c r="H552" t="s">
        <v>168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1141</v>
      </c>
      <c r="O552" s="9">
        <f t="shared" si="32"/>
        <v>1</v>
      </c>
      <c r="P552" s="9">
        <f t="shared" si="33"/>
        <v>8.75</v>
      </c>
      <c r="Q552" t="s">
        <v>1142</v>
      </c>
      <c r="R552" t="s">
        <v>1143</v>
      </c>
      <c r="S552" s="15">
        <f t="shared" si="34"/>
        <v>42753.678761574076</v>
      </c>
      <c r="T552" s="16">
        <f t="shared" si="35"/>
        <v>42766.208333333328</v>
      </c>
    </row>
    <row r="553" spans="1:20" ht="60" hidden="1">
      <c r="A553">
        <v>551</v>
      </c>
      <c r="B553" s="3" t="s">
        <v>1164</v>
      </c>
      <c r="C553" s="3" t="s">
        <v>1165</v>
      </c>
      <c r="D553" s="6">
        <v>75000</v>
      </c>
      <c r="E553" s="11">
        <v>3781</v>
      </c>
      <c r="F553" t="s">
        <v>366</v>
      </c>
      <c r="G553" t="s">
        <v>22</v>
      </c>
      <c r="H553" t="s">
        <v>23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1141</v>
      </c>
      <c r="O553" s="9">
        <f t="shared" si="32"/>
        <v>5</v>
      </c>
      <c r="P553" s="9">
        <f t="shared" si="33"/>
        <v>135.04</v>
      </c>
      <c r="Q553" t="s">
        <v>1142</v>
      </c>
      <c r="R553" t="s">
        <v>1143</v>
      </c>
      <c r="S553" s="15">
        <f t="shared" si="34"/>
        <v>42173.275740740741</v>
      </c>
      <c r="T553" s="16">
        <f t="shared" si="35"/>
        <v>42217.745138888888</v>
      </c>
    </row>
    <row r="554" spans="1:20" ht="45" hidden="1">
      <c r="A554">
        <v>552</v>
      </c>
      <c r="B554" s="3" t="s">
        <v>1166</v>
      </c>
      <c r="C554" s="3" t="s">
        <v>1167</v>
      </c>
      <c r="D554" s="6">
        <v>45000</v>
      </c>
      <c r="E554" s="11">
        <v>0</v>
      </c>
      <c r="F554" t="s">
        <v>366</v>
      </c>
      <c r="G554" t="s">
        <v>167</v>
      </c>
      <c r="H554" t="s">
        <v>168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1141</v>
      </c>
      <c r="O554" s="9">
        <f t="shared" si="32"/>
        <v>0</v>
      </c>
      <c r="P554" s="9">
        <f t="shared" si="33"/>
        <v>0</v>
      </c>
      <c r="Q554" t="s">
        <v>1142</v>
      </c>
      <c r="R554" t="s">
        <v>1143</v>
      </c>
      <c r="S554" s="15">
        <f t="shared" si="34"/>
        <v>42318.616851851853</v>
      </c>
      <c r="T554" s="16">
        <f t="shared" si="35"/>
        <v>42378.616851851853</v>
      </c>
    </row>
    <row r="555" spans="1:20" ht="45" hidden="1">
      <c r="A555">
        <v>553</v>
      </c>
      <c r="B555" s="3" t="s">
        <v>1168</v>
      </c>
      <c r="C555" s="3" t="s">
        <v>1169</v>
      </c>
      <c r="D555" s="6">
        <v>25000</v>
      </c>
      <c r="E555" s="11">
        <v>123</v>
      </c>
      <c r="F555" t="s">
        <v>366</v>
      </c>
      <c r="G555" t="s">
        <v>22</v>
      </c>
      <c r="H555" t="s">
        <v>23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1141</v>
      </c>
      <c r="O555" s="9">
        <f t="shared" si="32"/>
        <v>0</v>
      </c>
      <c r="P555" s="9">
        <f t="shared" si="33"/>
        <v>20.5</v>
      </c>
      <c r="Q555" t="s">
        <v>1142</v>
      </c>
      <c r="R555" t="s">
        <v>1143</v>
      </c>
      <c r="S555" s="15">
        <f t="shared" si="34"/>
        <v>41927.71980324074</v>
      </c>
      <c r="T555" s="16">
        <f t="shared" si="35"/>
        <v>41957.761469907404</v>
      </c>
    </row>
    <row r="556" spans="1:20" ht="60" hidden="1">
      <c r="A556">
        <v>554</v>
      </c>
      <c r="B556" s="3" t="s">
        <v>1170</v>
      </c>
      <c r="C556" s="3" t="s">
        <v>1171</v>
      </c>
      <c r="D556" s="6">
        <v>3870</v>
      </c>
      <c r="E556" s="11">
        <v>1416</v>
      </c>
      <c r="F556" t="s">
        <v>366</v>
      </c>
      <c r="G556" t="s">
        <v>22</v>
      </c>
      <c r="H556" t="s">
        <v>23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1141</v>
      </c>
      <c r="O556" s="9">
        <f t="shared" si="32"/>
        <v>37</v>
      </c>
      <c r="P556" s="9">
        <f t="shared" si="33"/>
        <v>64.36</v>
      </c>
      <c r="Q556" t="s">
        <v>1142</v>
      </c>
      <c r="R556" t="s">
        <v>1143</v>
      </c>
      <c r="S556" s="15">
        <f t="shared" si="34"/>
        <v>41901.684861111113</v>
      </c>
      <c r="T556" s="16">
        <f t="shared" si="35"/>
        <v>41931.684861111113</v>
      </c>
    </row>
    <row r="557" spans="1:20" ht="60" hidden="1">
      <c r="A557">
        <v>555</v>
      </c>
      <c r="B557" s="3" t="s">
        <v>1172</v>
      </c>
      <c r="C557" s="3" t="s">
        <v>1173</v>
      </c>
      <c r="D557" s="6">
        <v>7500</v>
      </c>
      <c r="E557" s="11">
        <v>0</v>
      </c>
      <c r="F557" t="s">
        <v>366</v>
      </c>
      <c r="G557" t="s">
        <v>31</v>
      </c>
      <c r="H557" t="s">
        <v>32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1141</v>
      </c>
      <c r="O557" s="9">
        <f t="shared" si="32"/>
        <v>0</v>
      </c>
      <c r="P557" s="9">
        <f t="shared" si="33"/>
        <v>0</v>
      </c>
      <c r="Q557" t="s">
        <v>1142</v>
      </c>
      <c r="R557" t="s">
        <v>1143</v>
      </c>
      <c r="S557" s="15">
        <f t="shared" si="34"/>
        <v>42503.353506944448</v>
      </c>
      <c r="T557" s="16">
        <f t="shared" si="35"/>
        <v>42533.353506944448</v>
      </c>
    </row>
    <row r="558" spans="1:20" ht="30" hidden="1">
      <c r="A558">
        <v>556</v>
      </c>
      <c r="B558" s="3" t="s">
        <v>1174</v>
      </c>
      <c r="C558" s="3" t="s">
        <v>1175</v>
      </c>
      <c r="D558" s="6">
        <v>8000</v>
      </c>
      <c r="E558" s="11">
        <v>200</v>
      </c>
      <c r="F558" t="s">
        <v>366</v>
      </c>
      <c r="G558" t="s">
        <v>22</v>
      </c>
      <c r="H558" t="s">
        <v>23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1141</v>
      </c>
      <c r="O558" s="9">
        <f t="shared" si="32"/>
        <v>3</v>
      </c>
      <c r="P558" s="9">
        <f t="shared" si="33"/>
        <v>200</v>
      </c>
      <c r="Q558" t="s">
        <v>1142</v>
      </c>
      <c r="R558" t="s">
        <v>1143</v>
      </c>
      <c r="S558" s="15">
        <f t="shared" si="34"/>
        <v>42345.860150462962</v>
      </c>
      <c r="T558" s="16">
        <f t="shared" si="35"/>
        <v>42375.860150462962</v>
      </c>
    </row>
    <row r="559" spans="1:20" ht="60" hidden="1">
      <c r="A559">
        <v>557</v>
      </c>
      <c r="B559" s="3" t="s">
        <v>1176</v>
      </c>
      <c r="C559" s="3" t="s">
        <v>1177</v>
      </c>
      <c r="D559" s="6">
        <v>150000</v>
      </c>
      <c r="E559" s="11">
        <v>1366</v>
      </c>
      <c r="F559" t="s">
        <v>366</v>
      </c>
      <c r="G559" t="s">
        <v>512</v>
      </c>
      <c r="H559" t="s">
        <v>62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1141</v>
      </c>
      <c r="O559" s="9">
        <f t="shared" si="32"/>
        <v>1</v>
      </c>
      <c r="P559" s="9">
        <f t="shared" si="33"/>
        <v>68.3</v>
      </c>
      <c r="Q559" t="s">
        <v>1142</v>
      </c>
      <c r="R559" t="s">
        <v>1143</v>
      </c>
      <c r="S559" s="15">
        <f t="shared" si="34"/>
        <v>42676.942164351851</v>
      </c>
      <c r="T559" s="16">
        <f t="shared" si="35"/>
        <v>42706.983831018515</v>
      </c>
    </row>
    <row r="560" spans="1:20" ht="60" hidden="1">
      <c r="A560">
        <v>558</v>
      </c>
      <c r="B560" s="3" t="s">
        <v>1178</v>
      </c>
      <c r="C560" s="3" t="s">
        <v>1179</v>
      </c>
      <c r="D560" s="6">
        <v>750</v>
      </c>
      <c r="E560" s="11">
        <v>0</v>
      </c>
      <c r="F560" t="s">
        <v>366</v>
      </c>
      <c r="G560" t="s">
        <v>22</v>
      </c>
      <c r="H560" t="s">
        <v>23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1141</v>
      </c>
      <c r="O560" s="9">
        <f t="shared" si="32"/>
        <v>0</v>
      </c>
      <c r="P560" s="9">
        <f t="shared" si="33"/>
        <v>0</v>
      </c>
      <c r="Q560" t="s">
        <v>1142</v>
      </c>
      <c r="R560" t="s">
        <v>1143</v>
      </c>
      <c r="S560" s="15">
        <f t="shared" si="34"/>
        <v>42057.883159722223</v>
      </c>
      <c r="T560" s="16">
        <f t="shared" si="35"/>
        <v>42087.841493055559</v>
      </c>
    </row>
    <row r="561" spans="1:20" ht="60" hidden="1">
      <c r="A561">
        <v>559</v>
      </c>
      <c r="B561" s="3" t="s">
        <v>1180</v>
      </c>
      <c r="C561" s="3" t="s">
        <v>1181</v>
      </c>
      <c r="D561" s="6">
        <v>240000</v>
      </c>
      <c r="E561" s="11">
        <v>50</v>
      </c>
      <c r="F561" t="s">
        <v>366</v>
      </c>
      <c r="G561" t="s">
        <v>22</v>
      </c>
      <c r="H561" t="s">
        <v>23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1141</v>
      </c>
      <c r="O561" s="9">
        <f t="shared" si="32"/>
        <v>0</v>
      </c>
      <c r="P561" s="9">
        <f t="shared" si="33"/>
        <v>50</v>
      </c>
      <c r="Q561" t="s">
        <v>1142</v>
      </c>
      <c r="R561" t="s">
        <v>1143</v>
      </c>
      <c r="S561" s="15">
        <f t="shared" si="34"/>
        <v>42321.283101851848</v>
      </c>
      <c r="T561" s="16">
        <f t="shared" si="35"/>
        <v>42351.283101851848</v>
      </c>
    </row>
    <row r="562" spans="1:20" ht="45" hidden="1">
      <c r="A562">
        <v>560</v>
      </c>
      <c r="B562" s="3" t="s">
        <v>1182</v>
      </c>
      <c r="C562" s="3" t="s">
        <v>1183</v>
      </c>
      <c r="D562" s="6">
        <v>100000</v>
      </c>
      <c r="E562" s="11">
        <v>12</v>
      </c>
      <c r="F562" t="s">
        <v>366</v>
      </c>
      <c r="G562" t="s">
        <v>167</v>
      </c>
      <c r="H562" t="s">
        <v>168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1141</v>
      </c>
      <c r="O562" s="9">
        <f t="shared" si="32"/>
        <v>0</v>
      </c>
      <c r="P562" s="9">
        <f t="shared" si="33"/>
        <v>4</v>
      </c>
      <c r="Q562" t="s">
        <v>1142</v>
      </c>
      <c r="R562" t="s">
        <v>1143</v>
      </c>
      <c r="S562" s="15">
        <f t="shared" si="34"/>
        <v>41960.771354166667</v>
      </c>
      <c r="T562" s="16">
        <f t="shared" si="35"/>
        <v>41990.771354166667</v>
      </c>
    </row>
    <row r="563" spans="1:20" ht="60" hidden="1">
      <c r="A563">
        <v>561</v>
      </c>
      <c r="B563" s="3" t="s">
        <v>1184</v>
      </c>
      <c r="C563" s="3" t="s">
        <v>1185</v>
      </c>
      <c r="D563" s="6">
        <v>15000</v>
      </c>
      <c r="E563" s="11">
        <v>55</v>
      </c>
      <c r="F563" t="s">
        <v>366</v>
      </c>
      <c r="G563" t="s">
        <v>22</v>
      </c>
      <c r="H563" t="s">
        <v>23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1141</v>
      </c>
      <c r="O563" s="9">
        <f t="shared" si="32"/>
        <v>0</v>
      </c>
      <c r="P563" s="9">
        <f t="shared" si="33"/>
        <v>27.5</v>
      </c>
      <c r="Q563" t="s">
        <v>1142</v>
      </c>
      <c r="R563" t="s">
        <v>1143</v>
      </c>
      <c r="S563" s="15">
        <f t="shared" si="34"/>
        <v>42268.658715277779</v>
      </c>
      <c r="T563" s="16">
        <f t="shared" si="35"/>
        <v>42303.658715277779</v>
      </c>
    </row>
    <row r="564" spans="1:20" ht="60" hidden="1">
      <c r="A564">
        <v>562</v>
      </c>
      <c r="B564" s="3" t="s">
        <v>1186</v>
      </c>
      <c r="C564" s="3" t="s">
        <v>1187</v>
      </c>
      <c r="D564" s="6">
        <v>50000</v>
      </c>
      <c r="E564" s="11">
        <v>0</v>
      </c>
      <c r="F564" t="s">
        <v>366</v>
      </c>
      <c r="G564" t="s">
        <v>397</v>
      </c>
      <c r="H564" t="s">
        <v>62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1141</v>
      </c>
      <c r="O564" s="9">
        <f t="shared" si="32"/>
        <v>0</v>
      </c>
      <c r="P564" s="9">
        <f t="shared" si="33"/>
        <v>0</v>
      </c>
      <c r="Q564" t="s">
        <v>1142</v>
      </c>
      <c r="R564" t="s">
        <v>1143</v>
      </c>
      <c r="S564" s="15">
        <f t="shared" si="34"/>
        <v>42692.389062500006</v>
      </c>
      <c r="T564" s="16">
        <f t="shared" si="35"/>
        <v>42722.389062500006</v>
      </c>
    </row>
    <row r="565" spans="1:20" ht="60" hidden="1">
      <c r="A565">
        <v>563</v>
      </c>
      <c r="B565" s="3" t="s">
        <v>1188</v>
      </c>
      <c r="C565" s="3" t="s">
        <v>1189</v>
      </c>
      <c r="D565" s="6">
        <v>75000</v>
      </c>
      <c r="E565" s="11">
        <v>68</v>
      </c>
      <c r="F565" t="s">
        <v>366</v>
      </c>
      <c r="G565" t="s">
        <v>57</v>
      </c>
      <c r="H565" t="s">
        <v>58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1141</v>
      </c>
      <c r="O565" s="9">
        <f t="shared" si="32"/>
        <v>0</v>
      </c>
      <c r="P565" s="9">
        <f t="shared" si="33"/>
        <v>34</v>
      </c>
      <c r="Q565" t="s">
        <v>1142</v>
      </c>
      <c r="R565" t="s">
        <v>1143</v>
      </c>
      <c r="S565" s="15">
        <f t="shared" si="34"/>
        <v>42022.069988425923</v>
      </c>
      <c r="T565" s="16">
        <f t="shared" si="35"/>
        <v>42052.069988425923</v>
      </c>
    </row>
    <row r="566" spans="1:20" ht="60" hidden="1">
      <c r="A566">
        <v>564</v>
      </c>
      <c r="B566" s="3" t="s">
        <v>1190</v>
      </c>
      <c r="C566" s="3" t="s">
        <v>1191</v>
      </c>
      <c r="D566" s="6">
        <v>18000</v>
      </c>
      <c r="E566" s="11">
        <v>1</v>
      </c>
      <c r="F566" t="s">
        <v>366</v>
      </c>
      <c r="G566" t="s">
        <v>187</v>
      </c>
      <c r="H566" t="s">
        <v>62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1141</v>
      </c>
      <c r="O566" s="9">
        <f t="shared" si="32"/>
        <v>0</v>
      </c>
      <c r="P566" s="9">
        <f t="shared" si="33"/>
        <v>1</v>
      </c>
      <c r="Q566" t="s">
        <v>1142</v>
      </c>
      <c r="R566" t="s">
        <v>1143</v>
      </c>
      <c r="S566" s="15">
        <f t="shared" si="34"/>
        <v>42411.942997685182</v>
      </c>
      <c r="T566" s="16">
        <f t="shared" si="35"/>
        <v>42441.942997685182</v>
      </c>
    </row>
    <row r="567" spans="1:20" ht="60" hidden="1">
      <c r="A567">
        <v>565</v>
      </c>
      <c r="B567" s="3" t="s">
        <v>1192</v>
      </c>
      <c r="C567" s="3" t="s">
        <v>1193</v>
      </c>
      <c r="D567" s="6">
        <v>25000</v>
      </c>
      <c r="E567" s="11">
        <v>0</v>
      </c>
      <c r="F567" t="s">
        <v>366</v>
      </c>
      <c r="G567" t="s">
        <v>31</v>
      </c>
      <c r="H567" t="s">
        <v>32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1141</v>
      </c>
      <c r="O567" s="9">
        <f t="shared" si="32"/>
        <v>0</v>
      </c>
      <c r="P567" s="9">
        <f t="shared" si="33"/>
        <v>0</v>
      </c>
      <c r="Q567" t="s">
        <v>1142</v>
      </c>
      <c r="R567" t="s">
        <v>1143</v>
      </c>
      <c r="S567" s="15">
        <f t="shared" si="34"/>
        <v>42165.785289351858</v>
      </c>
      <c r="T567" s="16">
        <f t="shared" si="35"/>
        <v>42195.785289351858</v>
      </c>
    </row>
    <row r="568" spans="1:20" ht="60" hidden="1">
      <c r="A568">
        <v>566</v>
      </c>
      <c r="B568" s="3" t="s">
        <v>1194</v>
      </c>
      <c r="C568" s="3" t="s">
        <v>1195</v>
      </c>
      <c r="D568" s="6">
        <v>5000</v>
      </c>
      <c r="E568" s="11">
        <v>1</v>
      </c>
      <c r="F568" t="s">
        <v>366</v>
      </c>
      <c r="G568" t="s">
        <v>22</v>
      </c>
      <c r="H568" t="s">
        <v>23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1141</v>
      </c>
      <c r="O568" s="9">
        <f t="shared" si="32"/>
        <v>0</v>
      </c>
      <c r="P568" s="9">
        <f t="shared" si="33"/>
        <v>1</v>
      </c>
      <c r="Q568" t="s">
        <v>1142</v>
      </c>
      <c r="R568" t="s">
        <v>1143</v>
      </c>
      <c r="S568" s="15">
        <f t="shared" si="34"/>
        <v>42535.68440972222</v>
      </c>
      <c r="T568" s="16">
        <f t="shared" si="35"/>
        <v>42565.68440972222</v>
      </c>
    </row>
    <row r="569" spans="1:20" ht="60" hidden="1">
      <c r="A569">
        <v>567</v>
      </c>
      <c r="B569" s="3" t="s">
        <v>1196</v>
      </c>
      <c r="C569" s="3" t="s">
        <v>1197</v>
      </c>
      <c r="D569" s="6">
        <v>10000</v>
      </c>
      <c r="E569" s="11">
        <v>0</v>
      </c>
      <c r="F569" t="s">
        <v>366</v>
      </c>
      <c r="G569" t="s">
        <v>22</v>
      </c>
      <c r="H569" t="s">
        <v>23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1141</v>
      </c>
      <c r="O569" s="9">
        <f t="shared" si="32"/>
        <v>0</v>
      </c>
      <c r="P569" s="9">
        <f t="shared" si="33"/>
        <v>0</v>
      </c>
      <c r="Q569" t="s">
        <v>1142</v>
      </c>
      <c r="R569" t="s">
        <v>1143</v>
      </c>
      <c r="S569" s="15">
        <f t="shared" si="34"/>
        <v>41975.842523148152</v>
      </c>
      <c r="T569" s="16">
        <f t="shared" si="35"/>
        <v>42005.842523148152</v>
      </c>
    </row>
    <row r="570" spans="1:20" ht="75" hidden="1">
      <c r="A570">
        <v>568</v>
      </c>
      <c r="B570" s="3" t="s">
        <v>1198</v>
      </c>
      <c r="C570" s="3" t="s">
        <v>1199</v>
      </c>
      <c r="D570" s="6">
        <v>24500</v>
      </c>
      <c r="E570" s="11">
        <v>245</v>
      </c>
      <c r="F570" t="s">
        <v>366</v>
      </c>
      <c r="G570" t="s">
        <v>87</v>
      </c>
      <c r="H570" t="s">
        <v>88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1141</v>
      </c>
      <c r="O570" s="9">
        <f t="shared" si="32"/>
        <v>1</v>
      </c>
      <c r="P570" s="9">
        <f t="shared" si="33"/>
        <v>49</v>
      </c>
      <c r="Q570" t="s">
        <v>1142</v>
      </c>
      <c r="R570" t="s">
        <v>1143</v>
      </c>
      <c r="S570" s="15">
        <f t="shared" si="34"/>
        <v>42348.9215625</v>
      </c>
      <c r="T570" s="16">
        <f t="shared" si="35"/>
        <v>42385.458333333328</v>
      </c>
    </row>
    <row r="571" spans="1:20" ht="45" hidden="1">
      <c r="A571">
        <v>569</v>
      </c>
      <c r="B571" s="3" t="s">
        <v>1200</v>
      </c>
      <c r="C571" s="3" t="s">
        <v>1201</v>
      </c>
      <c r="D571" s="6">
        <v>2500</v>
      </c>
      <c r="E571" s="11">
        <v>20</v>
      </c>
      <c r="F571" t="s">
        <v>366</v>
      </c>
      <c r="G571" t="s">
        <v>167</v>
      </c>
      <c r="H571" t="s">
        <v>168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1141</v>
      </c>
      <c r="O571" s="9">
        <f t="shared" si="32"/>
        <v>1</v>
      </c>
      <c r="P571" s="9">
        <f t="shared" si="33"/>
        <v>20</v>
      </c>
      <c r="Q571" t="s">
        <v>1142</v>
      </c>
      <c r="R571" t="s">
        <v>1143</v>
      </c>
      <c r="S571" s="15">
        <f t="shared" si="34"/>
        <v>42340.847361111111</v>
      </c>
      <c r="T571" s="16">
        <f t="shared" si="35"/>
        <v>42370.847361111111</v>
      </c>
    </row>
    <row r="572" spans="1:20" ht="30" hidden="1">
      <c r="A572">
        <v>570</v>
      </c>
      <c r="B572" s="3" t="s">
        <v>1202</v>
      </c>
      <c r="C572" s="3" t="s">
        <v>1203</v>
      </c>
      <c r="D572" s="6">
        <v>85000</v>
      </c>
      <c r="E572" s="11">
        <v>142</v>
      </c>
      <c r="F572" t="s">
        <v>366</v>
      </c>
      <c r="G572" t="s">
        <v>22</v>
      </c>
      <c r="H572" t="s">
        <v>23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1141</v>
      </c>
      <c r="O572" s="9">
        <f t="shared" si="32"/>
        <v>0</v>
      </c>
      <c r="P572" s="9">
        <f t="shared" si="33"/>
        <v>142</v>
      </c>
      <c r="Q572" t="s">
        <v>1142</v>
      </c>
      <c r="R572" t="s">
        <v>1143</v>
      </c>
      <c r="S572" s="15">
        <f t="shared" si="34"/>
        <v>42388.798252314817</v>
      </c>
      <c r="T572" s="16">
        <f t="shared" si="35"/>
        <v>42418.798252314817</v>
      </c>
    </row>
    <row r="573" spans="1:20" ht="60" hidden="1">
      <c r="A573">
        <v>571</v>
      </c>
      <c r="B573" s="3" t="s">
        <v>1204</v>
      </c>
      <c r="C573" s="3" t="s">
        <v>1205</v>
      </c>
      <c r="D573" s="6">
        <v>25000</v>
      </c>
      <c r="E573" s="11">
        <v>106</v>
      </c>
      <c r="F573" t="s">
        <v>366</v>
      </c>
      <c r="G573" t="s">
        <v>22</v>
      </c>
      <c r="H573" t="s">
        <v>23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1141</v>
      </c>
      <c r="O573" s="9">
        <f t="shared" si="32"/>
        <v>0</v>
      </c>
      <c r="P573" s="9">
        <f t="shared" si="33"/>
        <v>53</v>
      </c>
      <c r="Q573" t="s">
        <v>1142</v>
      </c>
      <c r="R573" t="s">
        <v>1143</v>
      </c>
      <c r="S573" s="15">
        <f t="shared" si="34"/>
        <v>42192.816238425927</v>
      </c>
      <c r="T573" s="16">
        <f t="shared" si="35"/>
        <v>42212.165972222225</v>
      </c>
    </row>
    <row r="574" spans="1:20" ht="60" hidden="1">
      <c r="A574">
        <v>572</v>
      </c>
      <c r="B574" s="3" t="s">
        <v>1206</v>
      </c>
      <c r="C574" s="3" t="s">
        <v>1207</v>
      </c>
      <c r="D574" s="6">
        <v>2500</v>
      </c>
      <c r="E574" s="11">
        <v>0</v>
      </c>
      <c r="F574" t="s">
        <v>366</v>
      </c>
      <c r="G574" t="s">
        <v>22</v>
      </c>
      <c r="H574" t="s">
        <v>23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1141</v>
      </c>
      <c r="O574" s="9">
        <f t="shared" si="32"/>
        <v>0</v>
      </c>
      <c r="P574" s="9">
        <f t="shared" si="33"/>
        <v>0</v>
      </c>
      <c r="Q574" t="s">
        <v>1142</v>
      </c>
      <c r="R574" t="s">
        <v>1143</v>
      </c>
      <c r="S574" s="15">
        <f t="shared" si="34"/>
        <v>42282.71629629629</v>
      </c>
      <c r="T574" s="16">
        <f t="shared" si="35"/>
        <v>42312.757962962962</v>
      </c>
    </row>
    <row r="575" spans="1:20" ht="60" hidden="1">
      <c r="A575">
        <v>573</v>
      </c>
      <c r="B575" s="3" t="s">
        <v>1208</v>
      </c>
      <c r="C575" s="3" t="s">
        <v>1209</v>
      </c>
      <c r="D575" s="6">
        <v>88888</v>
      </c>
      <c r="E575" s="11">
        <v>346</v>
      </c>
      <c r="F575" t="s">
        <v>366</v>
      </c>
      <c r="G575" t="s">
        <v>22</v>
      </c>
      <c r="H575" t="s">
        <v>23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1141</v>
      </c>
      <c r="O575" s="9">
        <f t="shared" si="32"/>
        <v>0</v>
      </c>
      <c r="P575" s="9">
        <f t="shared" si="33"/>
        <v>38.44</v>
      </c>
      <c r="Q575" t="s">
        <v>1142</v>
      </c>
      <c r="R575" t="s">
        <v>1143</v>
      </c>
      <c r="S575" s="15">
        <f t="shared" si="34"/>
        <v>41963.050127314811</v>
      </c>
      <c r="T575" s="16">
        <f t="shared" si="35"/>
        <v>42022.05</v>
      </c>
    </row>
    <row r="576" spans="1:20" ht="60" hidden="1">
      <c r="A576">
        <v>574</v>
      </c>
      <c r="B576" s="3" t="s">
        <v>1210</v>
      </c>
      <c r="C576" s="3" t="s">
        <v>1211</v>
      </c>
      <c r="D576" s="6">
        <v>11180</v>
      </c>
      <c r="E576" s="11">
        <v>80</v>
      </c>
      <c r="F576" t="s">
        <v>366</v>
      </c>
      <c r="G576" t="s">
        <v>31</v>
      </c>
      <c r="H576" t="s">
        <v>32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1141</v>
      </c>
      <c r="O576" s="9">
        <f t="shared" si="32"/>
        <v>1</v>
      </c>
      <c r="P576" s="9">
        <f t="shared" si="33"/>
        <v>20</v>
      </c>
      <c r="Q576" t="s">
        <v>1142</v>
      </c>
      <c r="R576" t="s">
        <v>1143</v>
      </c>
      <c r="S576" s="15">
        <f t="shared" si="34"/>
        <v>42632.443368055552</v>
      </c>
      <c r="T576" s="16">
        <f t="shared" si="35"/>
        <v>42662.443368055552</v>
      </c>
    </row>
    <row r="577" spans="1:20" ht="60" hidden="1">
      <c r="A577">
        <v>575</v>
      </c>
      <c r="B577" s="3" t="s">
        <v>1212</v>
      </c>
      <c r="C577" s="3" t="s">
        <v>1213</v>
      </c>
      <c r="D577" s="6">
        <v>60000</v>
      </c>
      <c r="E577" s="11">
        <v>259</v>
      </c>
      <c r="F577" t="s">
        <v>366</v>
      </c>
      <c r="G577" t="s">
        <v>512</v>
      </c>
      <c r="H577" t="s">
        <v>62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1141</v>
      </c>
      <c r="O577" s="9">
        <f t="shared" si="32"/>
        <v>0</v>
      </c>
      <c r="P577" s="9">
        <f t="shared" si="33"/>
        <v>64.75</v>
      </c>
      <c r="Q577" t="s">
        <v>1142</v>
      </c>
      <c r="R577" t="s">
        <v>1143</v>
      </c>
      <c r="S577" s="15">
        <f t="shared" si="34"/>
        <v>42138.692627314813</v>
      </c>
      <c r="T577" s="16">
        <f t="shared" si="35"/>
        <v>42168.692627314813</v>
      </c>
    </row>
    <row r="578" spans="1:20" ht="45" hidden="1">
      <c r="A578">
        <v>576</v>
      </c>
      <c r="B578" s="3" t="s">
        <v>1214</v>
      </c>
      <c r="C578" s="3" t="s">
        <v>1215</v>
      </c>
      <c r="D578" s="6">
        <v>80000</v>
      </c>
      <c r="E578" s="11">
        <v>1</v>
      </c>
      <c r="F578" t="s">
        <v>366</v>
      </c>
      <c r="G578" t="s">
        <v>22</v>
      </c>
      <c r="H578" t="s">
        <v>23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1141</v>
      </c>
      <c r="O578" s="9">
        <f t="shared" si="32"/>
        <v>0</v>
      </c>
      <c r="P578" s="9">
        <f t="shared" si="33"/>
        <v>1</v>
      </c>
      <c r="Q578" t="s">
        <v>1142</v>
      </c>
      <c r="R578" t="s">
        <v>1143</v>
      </c>
      <c r="S578" s="15">
        <f t="shared" si="34"/>
        <v>42031.471666666665</v>
      </c>
      <c r="T578" s="16">
        <f t="shared" si="35"/>
        <v>42091.43</v>
      </c>
    </row>
    <row r="579" spans="1:20" ht="60" hidden="1">
      <c r="A579">
        <v>577</v>
      </c>
      <c r="B579" s="3" t="s">
        <v>1216</v>
      </c>
      <c r="C579" s="3" t="s">
        <v>1217</v>
      </c>
      <c r="D579" s="6">
        <v>5000</v>
      </c>
      <c r="E579" s="11">
        <v>10</v>
      </c>
      <c r="F579" t="s">
        <v>366</v>
      </c>
      <c r="G579" t="s">
        <v>22</v>
      </c>
      <c r="H579" t="s">
        <v>23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1141</v>
      </c>
      <c r="O579" s="9">
        <f t="shared" ref="O579:O642" si="37">ROUND(E579/D579*100,0)</f>
        <v>0</v>
      </c>
      <c r="P579" s="9">
        <f t="shared" ref="P579:P642" si="38">IFERROR(ROUND(E579/L579,2),0)</f>
        <v>10</v>
      </c>
      <c r="Q579" t="s">
        <v>1142</v>
      </c>
      <c r="R579" t="s">
        <v>1143</v>
      </c>
      <c r="S579" s="15">
        <f t="shared" ref="S579:S642" si="39">(((J579/60)/60)/24)+DATE(1970,1,1)</f>
        <v>42450.589143518519</v>
      </c>
      <c r="T579" s="16">
        <f t="shared" ref="T579:T642" si="40">(((I579/60)/60)/24)+DATE(1970,1,1)</f>
        <v>42510.589143518519</v>
      </c>
    </row>
    <row r="580" spans="1:20" ht="30" hidden="1">
      <c r="A580">
        <v>578</v>
      </c>
      <c r="B580" s="3" t="s">
        <v>1218</v>
      </c>
      <c r="C580" s="3" t="s">
        <v>1219</v>
      </c>
      <c r="D580" s="6">
        <v>125000</v>
      </c>
      <c r="E580" s="11">
        <v>14</v>
      </c>
      <c r="F580" t="s">
        <v>366</v>
      </c>
      <c r="G580" t="s">
        <v>31</v>
      </c>
      <c r="H580" t="s">
        <v>32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1141</v>
      </c>
      <c r="O580" s="9">
        <f t="shared" si="37"/>
        <v>0</v>
      </c>
      <c r="P580" s="9">
        <f t="shared" si="38"/>
        <v>2</v>
      </c>
      <c r="Q580" t="s">
        <v>1142</v>
      </c>
      <c r="R580" t="s">
        <v>1143</v>
      </c>
      <c r="S580" s="15">
        <f t="shared" si="39"/>
        <v>42230.578622685185</v>
      </c>
      <c r="T580" s="16">
        <f t="shared" si="40"/>
        <v>42254.578622685185</v>
      </c>
    </row>
    <row r="581" spans="1:20" ht="45" hidden="1">
      <c r="A581">
        <v>579</v>
      </c>
      <c r="B581" s="3" t="s">
        <v>1220</v>
      </c>
      <c r="C581" s="3" t="s">
        <v>1221</v>
      </c>
      <c r="D581" s="6">
        <v>12000</v>
      </c>
      <c r="E581" s="11">
        <v>175</v>
      </c>
      <c r="F581" t="s">
        <v>366</v>
      </c>
      <c r="G581" t="s">
        <v>22</v>
      </c>
      <c r="H581" t="s">
        <v>23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1141</v>
      </c>
      <c r="O581" s="9">
        <f t="shared" si="37"/>
        <v>1</v>
      </c>
      <c r="P581" s="9">
        <f t="shared" si="38"/>
        <v>35</v>
      </c>
      <c r="Q581" t="s">
        <v>1142</v>
      </c>
      <c r="R581" t="s">
        <v>1143</v>
      </c>
      <c r="S581" s="15">
        <f t="shared" si="39"/>
        <v>41968.852118055554</v>
      </c>
      <c r="T581" s="16">
        <f t="shared" si="40"/>
        <v>41998.852118055554</v>
      </c>
    </row>
    <row r="582" spans="1:20" ht="60" hidden="1">
      <c r="A582">
        <v>580</v>
      </c>
      <c r="B582" s="3" t="s">
        <v>1222</v>
      </c>
      <c r="C582" s="3" t="s">
        <v>1223</v>
      </c>
      <c r="D582" s="6">
        <v>3000</v>
      </c>
      <c r="E582" s="11">
        <v>1</v>
      </c>
      <c r="F582" t="s">
        <v>366</v>
      </c>
      <c r="G582" t="s">
        <v>22</v>
      </c>
      <c r="H582" t="s">
        <v>23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1141</v>
      </c>
      <c r="O582" s="9">
        <f t="shared" si="37"/>
        <v>0</v>
      </c>
      <c r="P582" s="9">
        <f t="shared" si="38"/>
        <v>1</v>
      </c>
      <c r="Q582" t="s">
        <v>1142</v>
      </c>
      <c r="R582" t="s">
        <v>1143</v>
      </c>
      <c r="S582" s="15">
        <f t="shared" si="39"/>
        <v>42605.908182870371</v>
      </c>
      <c r="T582" s="16">
        <f t="shared" si="40"/>
        <v>42635.908182870371</v>
      </c>
    </row>
    <row r="583" spans="1:20" ht="60" hidden="1">
      <c r="A583">
        <v>581</v>
      </c>
      <c r="B583" s="3" t="s">
        <v>1224</v>
      </c>
      <c r="C583" s="3" t="s">
        <v>1225</v>
      </c>
      <c r="D583" s="6">
        <v>400</v>
      </c>
      <c r="E583" s="11">
        <v>0</v>
      </c>
      <c r="F583" t="s">
        <v>366</v>
      </c>
      <c r="G583" t="s">
        <v>22</v>
      </c>
      <c r="H583" t="s">
        <v>23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1141</v>
      </c>
      <c r="O583" s="9">
        <f t="shared" si="37"/>
        <v>0</v>
      </c>
      <c r="P583" s="9">
        <f t="shared" si="38"/>
        <v>0</v>
      </c>
      <c r="Q583" t="s">
        <v>1142</v>
      </c>
      <c r="R583" t="s">
        <v>1143</v>
      </c>
      <c r="S583" s="15">
        <f t="shared" si="39"/>
        <v>42188.012777777782</v>
      </c>
      <c r="T583" s="16">
        <f t="shared" si="40"/>
        <v>42218.012777777782</v>
      </c>
    </row>
    <row r="584" spans="1:20" ht="60" hidden="1">
      <c r="A584">
        <v>582</v>
      </c>
      <c r="B584" s="3" t="s">
        <v>1226</v>
      </c>
      <c r="C584" s="3" t="s">
        <v>1227</v>
      </c>
      <c r="D584" s="6">
        <v>100000</v>
      </c>
      <c r="E584" s="11">
        <v>0</v>
      </c>
      <c r="F584" t="s">
        <v>366</v>
      </c>
      <c r="G584" t="s">
        <v>22</v>
      </c>
      <c r="H584" t="s">
        <v>23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1141</v>
      </c>
      <c r="O584" s="9">
        <f t="shared" si="37"/>
        <v>0</v>
      </c>
      <c r="P584" s="9">
        <f t="shared" si="38"/>
        <v>0</v>
      </c>
      <c r="Q584" t="s">
        <v>1142</v>
      </c>
      <c r="R584" t="s">
        <v>1143</v>
      </c>
      <c r="S584" s="15">
        <f t="shared" si="39"/>
        <v>42055.739803240736</v>
      </c>
      <c r="T584" s="16">
        <f t="shared" si="40"/>
        <v>42078.75</v>
      </c>
    </row>
    <row r="585" spans="1:20" ht="45" hidden="1">
      <c r="A585">
        <v>583</v>
      </c>
      <c r="B585" s="3" t="s">
        <v>1228</v>
      </c>
      <c r="C585" s="3" t="s">
        <v>1229</v>
      </c>
      <c r="D585" s="6">
        <v>9000</v>
      </c>
      <c r="E585" s="11">
        <v>1</v>
      </c>
      <c r="F585" t="s">
        <v>366</v>
      </c>
      <c r="G585" t="s">
        <v>22</v>
      </c>
      <c r="H585" t="s">
        <v>23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1141</v>
      </c>
      <c r="O585" s="9">
        <f t="shared" si="37"/>
        <v>0</v>
      </c>
      <c r="P585" s="9">
        <f t="shared" si="38"/>
        <v>1</v>
      </c>
      <c r="Q585" t="s">
        <v>1142</v>
      </c>
      <c r="R585" t="s">
        <v>1143</v>
      </c>
      <c r="S585" s="15">
        <f t="shared" si="39"/>
        <v>42052.93850694444</v>
      </c>
      <c r="T585" s="16">
        <f t="shared" si="40"/>
        <v>42082.896840277783</v>
      </c>
    </row>
    <row r="586" spans="1:20" ht="45" hidden="1">
      <c r="A586">
        <v>584</v>
      </c>
      <c r="B586" s="3" t="s">
        <v>1230</v>
      </c>
      <c r="C586" s="3" t="s">
        <v>1231</v>
      </c>
      <c r="D586" s="6">
        <v>1000</v>
      </c>
      <c r="E586" s="11">
        <v>10</v>
      </c>
      <c r="F586" t="s">
        <v>366</v>
      </c>
      <c r="G586" t="s">
        <v>22</v>
      </c>
      <c r="H586" t="s">
        <v>23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1141</v>
      </c>
      <c r="O586" s="9">
        <f t="shared" si="37"/>
        <v>1</v>
      </c>
      <c r="P586" s="9">
        <f t="shared" si="38"/>
        <v>5</v>
      </c>
      <c r="Q586" t="s">
        <v>1142</v>
      </c>
      <c r="R586" t="s">
        <v>1143</v>
      </c>
      <c r="S586" s="15">
        <f t="shared" si="39"/>
        <v>42049.716620370367</v>
      </c>
      <c r="T586" s="16">
        <f t="shared" si="40"/>
        <v>42079.674953703703</v>
      </c>
    </row>
    <row r="587" spans="1:20" ht="45" hidden="1">
      <c r="A587">
        <v>585</v>
      </c>
      <c r="B587" s="3" t="s">
        <v>1232</v>
      </c>
      <c r="C587" s="3" t="s">
        <v>1233</v>
      </c>
      <c r="D587" s="6">
        <v>9000</v>
      </c>
      <c r="E587" s="11">
        <v>0</v>
      </c>
      <c r="F587" t="s">
        <v>366</v>
      </c>
      <c r="G587" t="s">
        <v>31</v>
      </c>
      <c r="H587" t="s">
        <v>32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1141</v>
      </c>
      <c r="O587" s="9">
        <f t="shared" si="37"/>
        <v>0</v>
      </c>
      <c r="P587" s="9">
        <f t="shared" si="38"/>
        <v>0</v>
      </c>
      <c r="Q587" t="s">
        <v>1142</v>
      </c>
      <c r="R587" t="s">
        <v>1143</v>
      </c>
      <c r="S587" s="15">
        <f t="shared" si="39"/>
        <v>42283.3909375</v>
      </c>
      <c r="T587" s="16">
        <f t="shared" si="40"/>
        <v>42339</v>
      </c>
    </row>
    <row r="588" spans="1:20" ht="45" hidden="1">
      <c r="A588">
        <v>586</v>
      </c>
      <c r="B588" s="3" t="s">
        <v>1234</v>
      </c>
      <c r="C588" s="3" t="s">
        <v>1235</v>
      </c>
      <c r="D588" s="6">
        <v>10000</v>
      </c>
      <c r="E588" s="11">
        <v>56</v>
      </c>
      <c r="F588" t="s">
        <v>366</v>
      </c>
      <c r="G588" t="s">
        <v>22</v>
      </c>
      <c r="H588" t="s">
        <v>23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1141</v>
      </c>
      <c r="O588" s="9">
        <f t="shared" si="37"/>
        <v>1</v>
      </c>
      <c r="P588" s="9">
        <f t="shared" si="38"/>
        <v>14</v>
      </c>
      <c r="Q588" t="s">
        <v>1142</v>
      </c>
      <c r="R588" t="s">
        <v>1143</v>
      </c>
      <c r="S588" s="15">
        <f t="shared" si="39"/>
        <v>42020.854247685187</v>
      </c>
      <c r="T588" s="16">
        <f t="shared" si="40"/>
        <v>42050.854247685187</v>
      </c>
    </row>
    <row r="589" spans="1:20" ht="75" hidden="1">
      <c r="A589">
        <v>587</v>
      </c>
      <c r="B589" s="3" t="s">
        <v>1236</v>
      </c>
      <c r="C589" s="3" t="s">
        <v>1237</v>
      </c>
      <c r="D589" s="6">
        <v>30000</v>
      </c>
      <c r="E589" s="11">
        <v>2725</v>
      </c>
      <c r="F589" t="s">
        <v>366</v>
      </c>
      <c r="G589" t="s">
        <v>167</v>
      </c>
      <c r="H589" t="s">
        <v>168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1141</v>
      </c>
      <c r="O589" s="9">
        <f t="shared" si="37"/>
        <v>9</v>
      </c>
      <c r="P589" s="9">
        <f t="shared" si="38"/>
        <v>389.29</v>
      </c>
      <c r="Q589" t="s">
        <v>1142</v>
      </c>
      <c r="R589" t="s">
        <v>1143</v>
      </c>
      <c r="S589" s="15">
        <f t="shared" si="39"/>
        <v>42080.757326388892</v>
      </c>
      <c r="T589" s="16">
        <f t="shared" si="40"/>
        <v>42110.757326388892</v>
      </c>
    </row>
    <row r="590" spans="1:20" ht="60" hidden="1">
      <c r="A590">
        <v>588</v>
      </c>
      <c r="B590" s="3" t="s">
        <v>1238</v>
      </c>
      <c r="C590" s="3" t="s">
        <v>1239</v>
      </c>
      <c r="D590" s="6">
        <v>9000</v>
      </c>
      <c r="E590" s="11">
        <v>301</v>
      </c>
      <c r="F590" t="s">
        <v>366</v>
      </c>
      <c r="G590" t="s">
        <v>1240</v>
      </c>
      <c r="H590" t="s">
        <v>62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1141</v>
      </c>
      <c r="O590" s="9">
        <f t="shared" si="37"/>
        <v>3</v>
      </c>
      <c r="P590" s="9">
        <f t="shared" si="38"/>
        <v>150.5</v>
      </c>
      <c r="Q590" t="s">
        <v>1142</v>
      </c>
      <c r="R590" t="s">
        <v>1143</v>
      </c>
      <c r="S590" s="15">
        <f t="shared" si="39"/>
        <v>42631.769513888896</v>
      </c>
      <c r="T590" s="16">
        <f t="shared" si="40"/>
        <v>42691.811180555553</v>
      </c>
    </row>
    <row r="591" spans="1:20" ht="18.75" hidden="1">
      <c r="A591">
        <v>589</v>
      </c>
      <c r="B591" s="3" t="s">
        <v>1241</v>
      </c>
      <c r="C591" s="3" t="s">
        <v>1242</v>
      </c>
      <c r="D591" s="6">
        <v>7500</v>
      </c>
      <c r="E591" s="11">
        <v>1</v>
      </c>
      <c r="F591" t="s">
        <v>366</v>
      </c>
      <c r="G591" t="s">
        <v>22</v>
      </c>
      <c r="H591" t="s">
        <v>23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1141</v>
      </c>
      <c r="O591" s="9">
        <f t="shared" si="37"/>
        <v>0</v>
      </c>
      <c r="P591" s="9">
        <f t="shared" si="38"/>
        <v>1</v>
      </c>
      <c r="Q591" t="s">
        <v>1142</v>
      </c>
      <c r="R591" t="s">
        <v>1143</v>
      </c>
      <c r="S591" s="15">
        <f t="shared" si="39"/>
        <v>42178.614571759259</v>
      </c>
      <c r="T591" s="16">
        <f t="shared" si="40"/>
        <v>42193.614571759259</v>
      </c>
    </row>
    <row r="592" spans="1:20" ht="60" hidden="1">
      <c r="A592">
        <v>590</v>
      </c>
      <c r="B592" s="3" t="s">
        <v>1243</v>
      </c>
      <c r="C592" s="3" t="s">
        <v>1244</v>
      </c>
      <c r="D592" s="6">
        <v>5000</v>
      </c>
      <c r="E592" s="11">
        <v>223</v>
      </c>
      <c r="F592" t="s">
        <v>366</v>
      </c>
      <c r="G592" t="s">
        <v>31</v>
      </c>
      <c r="H592" t="s">
        <v>32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1141</v>
      </c>
      <c r="O592" s="9">
        <f t="shared" si="37"/>
        <v>4</v>
      </c>
      <c r="P592" s="9">
        <f t="shared" si="38"/>
        <v>24.78</v>
      </c>
      <c r="Q592" t="s">
        <v>1142</v>
      </c>
      <c r="R592" t="s">
        <v>1143</v>
      </c>
      <c r="S592" s="15">
        <f t="shared" si="39"/>
        <v>42377.554756944446</v>
      </c>
      <c r="T592" s="16">
        <f t="shared" si="40"/>
        <v>42408.542361111111</v>
      </c>
    </row>
    <row r="593" spans="1:20" ht="45" hidden="1">
      <c r="A593">
        <v>591</v>
      </c>
      <c r="B593" s="3" t="s">
        <v>1245</v>
      </c>
      <c r="C593" s="3" t="s">
        <v>1246</v>
      </c>
      <c r="D593" s="6">
        <v>100000</v>
      </c>
      <c r="E593" s="11">
        <v>61</v>
      </c>
      <c r="F593" t="s">
        <v>366</v>
      </c>
      <c r="G593" t="s">
        <v>22</v>
      </c>
      <c r="H593" t="s">
        <v>23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1141</v>
      </c>
      <c r="O593" s="9">
        <f t="shared" si="37"/>
        <v>0</v>
      </c>
      <c r="P593" s="9">
        <f t="shared" si="38"/>
        <v>30.5</v>
      </c>
      <c r="Q593" t="s">
        <v>1142</v>
      </c>
      <c r="R593" t="s">
        <v>1143</v>
      </c>
      <c r="S593" s="15">
        <f t="shared" si="39"/>
        <v>42177.543171296296</v>
      </c>
      <c r="T593" s="16">
        <f t="shared" si="40"/>
        <v>42207.543171296296</v>
      </c>
    </row>
    <row r="594" spans="1:20" ht="60" hidden="1">
      <c r="A594">
        <v>592</v>
      </c>
      <c r="B594" s="3" t="s">
        <v>1247</v>
      </c>
      <c r="C594" s="3" t="s">
        <v>1248</v>
      </c>
      <c r="D594" s="6">
        <v>7500</v>
      </c>
      <c r="E594" s="11">
        <v>250</v>
      </c>
      <c r="F594" t="s">
        <v>366</v>
      </c>
      <c r="G594" t="s">
        <v>22</v>
      </c>
      <c r="H594" t="s">
        <v>23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1141</v>
      </c>
      <c r="O594" s="9">
        <f t="shared" si="37"/>
        <v>3</v>
      </c>
      <c r="P594" s="9">
        <f t="shared" si="38"/>
        <v>250</v>
      </c>
      <c r="Q594" t="s">
        <v>1142</v>
      </c>
      <c r="R594" t="s">
        <v>1143</v>
      </c>
      <c r="S594" s="15">
        <f t="shared" si="39"/>
        <v>41946.232175925928</v>
      </c>
      <c r="T594" s="16">
        <f t="shared" si="40"/>
        <v>41976.232175925921</v>
      </c>
    </row>
    <row r="595" spans="1:20" ht="60" hidden="1">
      <c r="A595">
        <v>593</v>
      </c>
      <c r="B595" s="3" t="s">
        <v>1249</v>
      </c>
      <c r="C595" s="3" t="s">
        <v>1250</v>
      </c>
      <c r="D595" s="6">
        <v>500</v>
      </c>
      <c r="E595" s="11">
        <v>115</v>
      </c>
      <c r="F595" t="s">
        <v>366</v>
      </c>
      <c r="G595" t="s">
        <v>31</v>
      </c>
      <c r="H595" t="s">
        <v>32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1141</v>
      </c>
      <c r="O595" s="9">
        <f t="shared" si="37"/>
        <v>23</v>
      </c>
      <c r="P595" s="9">
        <f t="shared" si="38"/>
        <v>16.43</v>
      </c>
      <c r="Q595" t="s">
        <v>1142</v>
      </c>
      <c r="R595" t="s">
        <v>1143</v>
      </c>
      <c r="S595" s="15">
        <f t="shared" si="39"/>
        <v>42070.677604166667</v>
      </c>
      <c r="T595" s="16">
        <f t="shared" si="40"/>
        <v>42100.635937500003</v>
      </c>
    </row>
    <row r="596" spans="1:20" ht="30" hidden="1">
      <c r="A596">
        <v>594</v>
      </c>
      <c r="B596" s="3" t="s">
        <v>1251</v>
      </c>
      <c r="C596" s="3" t="s">
        <v>1252</v>
      </c>
      <c r="D596" s="6">
        <v>25000</v>
      </c>
      <c r="E596" s="11">
        <v>26</v>
      </c>
      <c r="F596" t="s">
        <v>366</v>
      </c>
      <c r="G596" t="s">
        <v>22</v>
      </c>
      <c r="H596" t="s">
        <v>23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1141</v>
      </c>
      <c r="O596" s="9">
        <f t="shared" si="37"/>
        <v>0</v>
      </c>
      <c r="P596" s="9">
        <f t="shared" si="38"/>
        <v>13</v>
      </c>
      <c r="Q596" t="s">
        <v>1142</v>
      </c>
      <c r="R596" t="s">
        <v>1143</v>
      </c>
      <c r="S596" s="15">
        <f t="shared" si="39"/>
        <v>42446.780162037037</v>
      </c>
      <c r="T596" s="16">
        <f t="shared" si="40"/>
        <v>42476.780162037037</v>
      </c>
    </row>
    <row r="597" spans="1:20" ht="60" hidden="1">
      <c r="A597">
        <v>595</v>
      </c>
      <c r="B597" s="3" t="s">
        <v>1253</v>
      </c>
      <c r="C597" s="3" t="s">
        <v>1254</v>
      </c>
      <c r="D597" s="6">
        <v>100000</v>
      </c>
      <c r="E597" s="11">
        <v>426</v>
      </c>
      <c r="F597" t="s">
        <v>366</v>
      </c>
      <c r="G597" t="s">
        <v>22</v>
      </c>
      <c r="H597" t="s">
        <v>23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1141</v>
      </c>
      <c r="O597" s="9">
        <f t="shared" si="37"/>
        <v>0</v>
      </c>
      <c r="P597" s="9">
        <f t="shared" si="38"/>
        <v>53.25</v>
      </c>
      <c r="Q597" t="s">
        <v>1142</v>
      </c>
      <c r="R597" t="s">
        <v>1143</v>
      </c>
      <c r="S597" s="15">
        <f t="shared" si="39"/>
        <v>42083.069884259254</v>
      </c>
      <c r="T597" s="16">
        <f t="shared" si="40"/>
        <v>42128.069884259254</v>
      </c>
    </row>
    <row r="598" spans="1:20" ht="45" hidden="1">
      <c r="A598">
        <v>596</v>
      </c>
      <c r="B598" s="3" t="s">
        <v>1255</v>
      </c>
      <c r="C598" s="3" t="s">
        <v>1256</v>
      </c>
      <c r="D598" s="6">
        <v>20000</v>
      </c>
      <c r="E598" s="11">
        <v>6</v>
      </c>
      <c r="F598" t="s">
        <v>366</v>
      </c>
      <c r="G598" t="s">
        <v>22</v>
      </c>
      <c r="H598" t="s">
        <v>23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1141</v>
      </c>
      <c r="O598" s="9">
        <f t="shared" si="37"/>
        <v>0</v>
      </c>
      <c r="P598" s="9">
        <f t="shared" si="38"/>
        <v>3</v>
      </c>
      <c r="Q598" t="s">
        <v>1142</v>
      </c>
      <c r="R598" t="s">
        <v>1143</v>
      </c>
      <c r="S598" s="15">
        <f t="shared" si="39"/>
        <v>42646.896898148145</v>
      </c>
      <c r="T598" s="16">
        <f t="shared" si="40"/>
        <v>42676.896898148145</v>
      </c>
    </row>
    <row r="599" spans="1:20" ht="45" hidden="1">
      <c r="A599">
        <v>597</v>
      </c>
      <c r="B599" s="3" t="s">
        <v>1257</v>
      </c>
      <c r="C599" s="3" t="s">
        <v>1258</v>
      </c>
      <c r="D599" s="6">
        <v>7500</v>
      </c>
      <c r="E599" s="11">
        <v>20</v>
      </c>
      <c r="F599" t="s">
        <v>366</v>
      </c>
      <c r="G599" t="s">
        <v>22</v>
      </c>
      <c r="H599" t="s">
        <v>23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1141</v>
      </c>
      <c r="O599" s="9">
        <f t="shared" si="37"/>
        <v>0</v>
      </c>
      <c r="P599" s="9">
        <f t="shared" si="38"/>
        <v>10</v>
      </c>
      <c r="Q599" t="s">
        <v>1142</v>
      </c>
      <c r="R599" t="s">
        <v>1143</v>
      </c>
      <c r="S599" s="15">
        <f t="shared" si="39"/>
        <v>42545.705266203702</v>
      </c>
      <c r="T599" s="16">
        <f t="shared" si="40"/>
        <v>42582.666666666672</v>
      </c>
    </row>
    <row r="600" spans="1:20" ht="30" hidden="1">
      <c r="A600">
        <v>598</v>
      </c>
      <c r="B600" s="3" t="s">
        <v>1259</v>
      </c>
      <c r="C600" s="3" t="s">
        <v>1260</v>
      </c>
      <c r="D600" s="6">
        <v>2500</v>
      </c>
      <c r="E600" s="11">
        <v>850</v>
      </c>
      <c r="F600" t="s">
        <v>366</v>
      </c>
      <c r="G600" t="s">
        <v>22</v>
      </c>
      <c r="H600" t="s">
        <v>23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1141</v>
      </c>
      <c r="O600" s="9">
        <f t="shared" si="37"/>
        <v>34</v>
      </c>
      <c r="P600" s="9">
        <f t="shared" si="38"/>
        <v>121.43</v>
      </c>
      <c r="Q600" t="s">
        <v>1142</v>
      </c>
      <c r="R600" t="s">
        <v>1143</v>
      </c>
      <c r="S600" s="15">
        <f t="shared" si="39"/>
        <v>41948.00209490741</v>
      </c>
      <c r="T600" s="16">
        <f t="shared" si="40"/>
        <v>41978.00209490741</v>
      </c>
    </row>
    <row r="601" spans="1:20" ht="60" hidden="1">
      <c r="A601">
        <v>599</v>
      </c>
      <c r="B601" s="3" t="s">
        <v>1261</v>
      </c>
      <c r="C601" s="3" t="s">
        <v>1262</v>
      </c>
      <c r="D601" s="6">
        <v>50000</v>
      </c>
      <c r="E601" s="11">
        <v>31</v>
      </c>
      <c r="F601" t="s">
        <v>366</v>
      </c>
      <c r="G601" t="s">
        <v>22</v>
      </c>
      <c r="H601" t="s">
        <v>23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1141</v>
      </c>
      <c r="O601" s="9">
        <f t="shared" si="37"/>
        <v>0</v>
      </c>
      <c r="P601" s="9">
        <f t="shared" si="38"/>
        <v>15.5</v>
      </c>
      <c r="Q601" t="s">
        <v>1142</v>
      </c>
      <c r="R601" t="s">
        <v>1143</v>
      </c>
      <c r="S601" s="15">
        <f t="shared" si="39"/>
        <v>42047.812523148154</v>
      </c>
      <c r="T601" s="16">
        <f t="shared" si="40"/>
        <v>42071.636111111111</v>
      </c>
    </row>
    <row r="602" spans="1:20" ht="30" hidden="1">
      <c r="A602">
        <v>600</v>
      </c>
      <c r="B602" s="3" t="s">
        <v>1263</v>
      </c>
      <c r="C602" s="3" t="s">
        <v>1264</v>
      </c>
      <c r="D602" s="6">
        <v>5000</v>
      </c>
      <c r="E602" s="11">
        <v>100</v>
      </c>
      <c r="F602" t="s">
        <v>280</v>
      </c>
      <c r="G602" t="s">
        <v>22</v>
      </c>
      <c r="H602" t="s">
        <v>23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1141</v>
      </c>
      <c r="O602" s="9">
        <f t="shared" si="37"/>
        <v>2</v>
      </c>
      <c r="P602" s="9">
        <f t="shared" si="38"/>
        <v>100</v>
      </c>
      <c r="Q602" t="s">
        <v>1142</v>
      </c>
      <c r="R602" t="s">
        <v>1143</v>
      </c>
      <c r="S602" s="15">
        <f t="shared" si="39"/>
        <v>42073.798171296294</v>
      </c>
      <c r="T602" s="16">
        <f t="shared" si="40"/>
        <v>42133.798171296294</v>
      </c>
    </row>
    <row r="603" spans="1:20" ht="60" hidden="1">
      <c r="A603">
        <v>601</v>
      </c>
      <c r="B603" s="3" t="s">
        <v>1265</v>
      </c>
      <c r="C603" s="3" t="s">
        <v>1266</v>
      </c>
      <c r="D603" s="6">
        <v>10000</v>
      </c>
      <c r="E603" s="11">
        <v>140</v>
      </c>
      <c r="F603" t="s">
        <v>280</v>
      </c>
      <c r="G603" t="s">
        <v>167</v>
      </c>
      <c r="H603" t="s">
        <v>168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1141</v>
      </c>
      <c r="O603" s="9">
        <f t="shared" si="37"/>
        <v>1</v>
      </c>
      <c r="P603" s="9">
        <f t="shared" si="38"/>
        <v>23.33</v>
      </c>
      <c r="Q603" t="s">
        <v>1142</v>
      </c>
      <c r="R603" t="s">
        <v>1143</v>
      </c>
      <c r="S603" s="15">
        <f t="shared" si="39"/>
        <v>41969.858090277776</v>
      </c>
      <c r="T603" s="16">
        <f t="shared" si="40"/>
        <v>41999.858090277776</v>
      </c>
    </row>
    <row r="604" spans="1:20" ht="45" hidden="1">
      <c r="A604">
        <v>602</v>
      </c>
      <c r="B604" s="3" t="s">
        <v>1267</v>
      </c>
      <c r="C604" s="3" t="s">
        <v>1268</v>
      </c>
      <c r="D604" s="6">
        <v>70000</v>
      </c>
      <c r="E604" s="11">
        <v>0</v>
      </c>
      <c r="F604" t="s">
        <v>280</v>
      </c>
      <c r="G604" t="s">
        <v>22</v>
      </c>
      <c r="H604" t="s">
        <v>23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1141</v>
      </c>
      <c r="O604" s="9">
        <f t="shared" si="37"/>
        <v>0</v>
      </c>
      <c r="P604" s="9">
        <f t="shared" si="38"/>
        <v>0</v>
      </c>
      <c r="Q604" t="s">
        <v>1142</v>
      </c>
      <c r="R604" t="s">
        <v>1143</v>
      </c>
      <c r="S604" s="15">
        <f t="shared" si="39"/>
        <v>42143.79415509259</v>
      </c>
      <c r="T604" s="16">
        <f t="shared" si="40"/>
        <v>42173.79415509259</v>
      </c>
    </row>
    <row r="605" spans="1:20" ht="45" hidden="1">
      <c r="A605">
        <v>603</v>
      </c>
      <c r="B605" s="3" t="s">
        <v>1269</v>
      </c>
      <c r="C605" s="3" t="s">
        <v>1270</v>
      </c>
      <c r="D605" s="6">
        <v>15000</v>
      </c>
      <c r="E605" s="11">
        <v>590.02</v>
      </c>
      <c r="F605" t="s">
        <v>280</v>
      </c>
      <c r="G605" t="s">
        <v>22</v>
      </c>
      <c r="H605" t="s">
        <v>23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1141</v>
      </c>
      <c r="O605" s="9">
        <f t="shared" si="37"/>
        <v>4</v>
      </c>
      <c r="P605" s="9">
        <f t="shared" si="38"/>
        <v>45.39</v>
      </c>
      <c r="Q605" t="s">
        <v>1142</v>
      </c>
      <c r="R605" t="s">
        <v>1143</v>
      </c>
      <c r="S605" s="15">
        <f t="shared" si="39"/>
        <v>41835.639155092591</v>
      </c>
      <c r="T605" s="16">
        <f t="shared" si="40"/>
        <v>41865.639155092591</v>
      </c>
    </row>
    <row r="606" spans="1:20" ht="60" hidden="1">
      <c r="A606">
        <v>604</v>
      </c>
      <c r="B606" s="3" t="s">
        <v>1271</v>
      </c>
      <c r="C606" s="3" t="s">
        <v>1272</v>
      </c>
      <c r="D606" s="6">
        <v>1500</v>
      </c>
      <c r="E606" s="11">
        <v>0</v>
      </c>
      <c r="F606" t="s">
        <v>280</v>
      </c>
      <c r="G606" t="s">
        <v>22</v>
      </c>
      <c r="H606" t="s">
        <v>23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1141</v>
      </c>
      <c r="O606" s="9">
        <f t="shared" si="37"/>
        <v>0</v>
      </c>
      <c r="P606" s="9">
        <f t="shared" si="38"/>
        <v>0</v>
      </c>
      <c r="Q606" t="s">
        <v>1142</v>
      </c>
      <c r="R606" t="s">
        <v>1143</v>
      </c>
      <c r="S606" s="15">
        <f t="shared" si="39"/>
        <v>41849.035370370373</v>
      </c>
      <c r="T606" s="16">
        <f t="shared" si="40"/>
        <v>41879.035370370373</v>
      </c>
    </row>
    <row r="607" spans="1:20" ht="30" hidden="1">
      <c r="A607">
        <v>605</v>
      </c>
      <c r="B607" s="3" t="s">
        <v>1273</v>
      </c>
      <c r="C607" s="3" t="s">
        <v>1274</v>
      </c>
      <c r="D607" s="6">
        <v>5000</v>
      </c>
      <c r="E607" s="11">
        <v>131</v>
      </c>
      <c r="F607" t="s">
        <v>280</v>
      </c>
      <c r="G607" t="s">
        <v>22</v>
      </c>
      <c r="H607" t="s">
        <v>23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1141</v>
      </c>
      <c r="O607" s="9">
        <f t="shared" si="37"/>
        <v>3</v>
      </c>
      <c r="P607" s="9">
        <f t="shared" si="38"/>
        <v>16.38</v>
      </c>
      <c r="Q607" t="s">
        <v>1142</v>
      </c>
      <c r="R607" t="s">
        <v>1143</v>
      </c>
      <c r="S607" s="15">
        <f t="shared" si="39"/>
        <v>42194.357731481476</v>
      </c>
      <c r="T607" s="16">
        <f t="shared" si="40"/>
        <v>42239.357731481476</v>
      </c>
    </row>
    <row r="608" spans="1:20" ht="60" hidden="1">
      <c r="A608">
        <v>606</v>
      </c>
      <c r="B608" s="3" t="s">
        <v>1275</v>
      </c>
      <c r="C608" s="3" t="s">
        <v>1276</v>
      </c>
      <c r="D608" s="6">
        <v>5000</v>
      </c>
      <c r="E608" s="11">
        <v>10</v>
      </c>
      <c r="F608" t="s">
        <v>280</v>
      </c>
      <c r="G608" t="s">
        <v>397</v>
      </c>
      <c r="H608" t="s">
        <v>62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1141</v>
      </c>
      <c r="O608" s="9">
        <f t="shared" si="37"/>
        <v>0</v>
      </c>
      <c r="P608" s="9">
        <f t="shared" si="38"/>
        <v>10</v>
      </c>
      <c r="Q608" t="s">
        <v>1142</v>
      </c>
      <c r="R608" t="s">
        <v>1143</v>
      </c>
      <c r="S608" s="15">
        <f t="shared" si="39"/>
        <v>42102.650567129633</v>
      </c>
      <c r="T608" s="16">
        <f t="shared" si="40"/>
        <v>42148.625</v>
      </c>
    </row>
    <row r="609" spans="1:20" ht="60" hidden="1">
      <c r="A609">
        <v>607</v>
      </c>
      <c r="B609" s="3" t="s">
        <v>1277</v>
      </c>
      <c r="C609" s="3" t="s">
        <v>1278</v>
      </c>
      <c r="D609" s="6">
        <v>250</v>
      </c>
      <c r="E609" s="11">
        <v>0</v>
      </c>
      <c r="F609" t="s">
        <v>280</v>
      </c>
      <c r="G609" t="s">
        <v>22</v>
      </c>
      <c r="H609" t="s">
        <v>23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1141</v>
      </c>
      <c r="O609" s="9">
        <f t="shared" si="37"/>
        <v>0</v>
      </c>
      <c r="P609" s="9">
        <f t="shared" si="38"/>
        <v>0</v>
      </c>
      <c r="Q609" t="s">
        <v>1142</v>
      </c>
      <c r="R609" t="s">
        <v>1143</v>
      </c>
      <c r="S609" s="15">
        <f t="shared" si="39"/>
        <v>42300.825648148151</v>
      </c>
      <c r="T609" s="16">
        <f t="shared" si="40"/>
        <v>42330.867314814815</v>
      </c>
    </row>
    <row r="610" spans="1:20" ht="60" hidden="1">
      <c r="A610">
        <v>608</v>
      </c>
      <c r="B610" s="3" t="s">
        <v>1279</v>
      </c>
      <c r="C610" s="3" t="s">
        <v>1280</v>
      </c>
      <c r="D610" s="6">
        <v>150000</v>
      </c>
      <c r="E610" s="11">
        <v>1461</v>
      </c>
      <c r="F610" t="s">
        <v>280</v>
      </c>
      <c r="G610" t="s">
        <v>22</v>
      </c>
      <c r="H610" t="s">
        <v>23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1141</v>
      </c>
      <c r="O610" s="9">
        <f t="shared" si="37"/>
        <v>1</v>
      </c>
      <c r="P610" s="9">
        <f t="shared" si="38"/>
        <v>292.2</v>
      </c>
      <c r="Q610" t="s">
        <v>1142</v>
      </c>
      <c r="R610" t="s">
        <v>1143</v>
      </c>
      <c r="S610" s="15">
        <f t="shared" si="39"/>
        <v>42140.921064814815</v>
      </c>
      <c r="T610" s="16">
        <f t="shared" si="40"/>
        <v>42170.921064814815</v>
      </c>
    </row>
    <row r="611" spans="1:20" ht="60" hidden="1">
      <c r="A611">
        <v>609</v>
      </c>
      <c r="B611" s="3" t="s">
        <v>1281</v>
      </c>
      <c r="C611" s="3" t="s">
        <v>1282</v>
      </c>
      <c r="D611" s="6">
        <v>780</v>
      </c>
      <c r="E611" s="11">
        <v>5</v>
      </c>
      <c r="F611" t="s">
        <v>280</v>
      </c>
      <c r="G611" t="s">
        <v>31</v>
      </c>
      <c r="H611" t="s">
        <v>32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1141</v>
      </c>
      <c r="O611" s="9">
        <f t="shared" si="37"/>
        <v>1</v>
      </c>
      <c r="P611" s="9">
        <f t="shared" si="38"/>
        <v>5</v>
      </c>
      <c r="Q611" t="s">
        <v>1142</v>
      </c>
      <c r="R611" t="s">
        <v>1143</v>
      </c>
      <c r="S611" s="15">
        <f t="shared" si="39"/>
        <v>42307.034074074079</v>
      </c>
      <c r="T611" s="16">
        <f t="shared" si="40"/>
        <v>42337.075740740736</v>
      </c>
    </row>
    <row r="612" spans="1:20" ht="45" hidden="1">
      <c r="A612">
        <v>610</v>
      </c>
      <c r="B612" s="3" t="s">
        <v>1283</v>
      </c>
      <c r="C612" s="3" t="s">
        <v>1284</v>
      </c>
      <c r="D612" s="6">
        <v>13803</v>
      </c>
      <c r="E612" s="11">
        <v>0</v>
      </c>
      <c r="F612" t="s">
        <v>280</v>
      </c>
      <c r="G612" t="s">
        <v>22</v>
      </c>
      <c r="H612" t="s">
        <v>23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1141</v>
      </c>
      <c r="O612" s="9">
        <f t="shared" si="37"/>
        <v>0</v>
      </c>
      <c r="P612" s="9">
        <f t="shared" si="38"/>
        <v>0</v>
      </c>
      <c r="Q612" t="s">
        <v>1142</v>
      </c>
      <c r="R612" t="s">
        <v>1143</v>
      </c>
      <c r="S612" s="15">
        <f t="shared" si="39"/>
        <v>42086.83085648148</v>
      </c>
      <c r="T612" s="16">
        <f t="shared" si="40"/>
        <v>42116.83085648148</v>
      </c>
    </row>
    <row r="613" spans="1:20" ht="60" hidden="1">
      <c r="A613">
        <v>611</v>
      </c>
      <c r="B613" s="3" t="s">
        <v>1285</v>
      </c>
      <c r="C613" s="3" t="s">
        <v>1286</v>
      </c>
      <c r="D613" s="6">
        <v>80000</v>
      </c>
      <c r="E613" s="11">
        <v>0</v>
      </c>
      <c r="F613" t="s">
        <v>280</v>
      </c>
      <c r="G613" t="s">
        <v>187</v>
      </c>
      <c r="H613" t="s">
        <v>62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1141</v>
      </c>
      <c r="O613" s="9">
        <f t="shared" si="37"/>
        <v>0</v>
      </c>
      <c r="P613" s="9">
        <f t="shared" si="38"/>
        <v>0</v>
      </c>
      <c r="Q613" t="s">
        <v>1142</v>
      </c>
      <c r="R613" t="s">
        <v>1143</v>
      </c>
      <c r="S613" s="15">
        <f t="shared" si="39"/>
        <v>42328.560613425929</v>
      </c>
      <c r="T613" s="16">
        <f t="shared" si="40"/>
        <v>42388.560613425929</v>
      </c>
    </row>
    <row r="614" spans="1:20" ht="30" hidden="1">
      <c r="A614">
        <v>612</v>
      </c>
      <c r="B614" s="3" t="s">
        <v>1287</v>
      </c>
      <c r="C614" s="3" t="s">
        <v>1288</v>
      </c>
      <c r="D614" s="6">
        <v>10000</v>
      </c>
      <c r="E614" s="11">
        <v>0</v>
      </c>
      <c r="F614" t="s">
        <v>280</v>
      </c>
      <c r="G614" t="s">
        <v>1240</v>
      </c>
      <c r="H614" t="s">
        <v>62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1141</v>
      </c>
      <c r="O614" s="9">
        <f t="shared" si="37"/>
        <v>0</v>
      </c>
      <c r="P614" s="9">
        <f t="shared" si="38"/>
        <v>0</v>
      </c>
      <c r="Q614" t="s">
        <v>1142</v>
      </c>
      <c r="R614" t="s">
        <v>1143</v>
      </c>
      <c r="S614" s="15">
        <f t="shared" si="39"/>
        <v>42585.031782407401</v>
      </c>
      <c r="T614" s="16">
        <f t="shared" si="40"/>
        <v>42615.031782407401</v>
      </c>
    </row>
    <row r="615" spans="1:20" ht="60" hidden="1">
      <c r="A615">
        <v>613</v>
      </c>
      <c r="B615" s="3" t="s">
        <v>1289</v>
      </c>
      <c r="C615" s="3" t="s">
        <v>1290</v>
      </c>
      <c r="D615" s="6">
        <v>60000</v>
      </c>
      <c r="E615" s="11">
        <v>12818</v>
      </c>
      <c r="F615" t="s">
        <v>280</v>
      </c>
      <c r="G615" t="s">
        <v>22</v>
      </c>
      <c r="H615" t="s">
        <v>23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1141</v>
      </c>
      <c r="O615" s="9">
        <f t="shared" si="37"/>
        <v>21</v>
      </c>
      <c r="P615" s="9">
        <f t="shared" si="38"/>
        <v>105.93</v>
      </c>
      <c r="Q615" t="s">
        <v>1142</v>
      </c>
      <c r="R615" t="s">
        <v>1143</v>
      </c>
      <c r="S615" s="15">
        <f t="shared" si="39"/>
        <v>42247.496759259258</v>
      </c>
      <c r="T615" s="16">
        <f t="shared" si="40"/>
        <v>42278.207638888889</v>
      </c>
    </row>
    <row r="616" spans="1:20" ht="45" hidden="1">
      <c r="A616">
        <v>614</v>
      </c>
      <c r="B616" s="3" t="s">
        <v>1291</v>
      </c>
      <c r="C616" s="3" t="s">
        <v>1292</v>
      </c>
      <c r="D616" s="6">
        <v>10000</v>
      </c>
      <c r="E616" s="11">
        <v>0</v>
      </c>
      <c r="F616" t="s">
        <v>280</v>
      </c>
      <c r="G616" t="s">
        <v>22</v>
      </c>
      <c r="H616" t="s">
        <v>23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1141</v>
      </c>
      <c r="O616" s="9">
        <f t="shared" si="37"/>
        <v>0</v>
      </c>
      <c r="P616" s="9">
        <f t="shared" si="38"/>
        <v>0</v>
      </c>
      <c r="Q616" t="s">
        <v>1142</v>
      </c>
      <c r="R616" t="s">
        <v>1143</v>
      </c>
      <c r="S616" s="15">
        <f t="shared" si="39"/>
        <v>42515.061805555553</v>
      </c>
      <c r="T616" s="16">
        <f t="shared" si="40"/>
        <v>42545.061805555553</v>
      </c>
    </row>
    <row r="617" spans="1:20" ht="45" hidden="1">
      <c r="A617">
        <v>615</v>
      </c>
      <c r="B617" s="3" t="s">
        <v>1293</v>
      </c>
      <c r="C617" s="3" t="s">
        <v>1294</v>
      </c>
      <c r="D617" s="6">
        <v>515</v>
      </c>
      <c r="E617" s="11">
        <v>0</v>
      </c>
      <c r="F617" t="s">
        <v>280</v>
      </c>
      <c r="G617" t="s">
        <v>87</v>
      </c>
      <c r="H617" t="s">
        <v>88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1141</v>
      </c>
      <c r="O617" s="9">
        <f t="shared" si="37"/>
        <v>0</v>
      </c>
      <c r="P617" s="9">
        <f t="shared" si="38"/>
        <v>0</v>
      </c>
      <c r="Q617" t="s">
        <v>1142</v>
      </c>
      <c r="R617" t="s">
        <v>1143</v>
      </c>
      <c r="S617" s="15">
        <f t="shared" si="39"/>
        <v>42242.122210648144</v>
      </c>
      <c r="T617" s="16">
        <f t="shared" si="40"/>
        <v>42272.122210648144</v>
      </c>
    </row>
    <row r="618" spans="1:20" ht="60" hidden="1">
      <c r="A618">
        <v>616</v>
      </c>
      <c r="B618" s="3" t="s">
        <v>1295</v>
      </c>
      <c r="C618" s="3" t="s">
        <v>1296</v>
      </c>
      <c r="D618" s="6">
        <v>5000</v>
      </c>
      <c r="E618" s="11">
        <v>0</v>
      </c>
      <c r="F618" t="s">
        <v>280</v>
      </c>
      <c r="G618" t="s">
        <v>187</v>
      </c>
      <c r="H618" t="s">
        <v>62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1141</v>
      </c>
      <c r="O618" s="9">
        <f t="shared" si="37"/>
        <v>0</v>
      </c>
      <c r="P618" s="9">
        <f t="shared" si="38"/>
        <v>0</v>
      </c>
      <c r="Q618" t="s">
        <v>1142</v>
      </c>
      <c r="R618" t="s">
        <v>1143</v>
      </c>
      <c r="S618" s="15">
        <f t="shared" si="39"/>
        <v>42761.376238425932</v>
      </c>
      <c r="T618" s="16">
        <f t="shared" si="40"/>
        <v>42791.376238425932</v>
      </c>
    </row>
    <row r="619" spans="1:20" ht="60" hidden="1">
      <c r="A619">
        <v>617</v>
      </c>
      <c r="B619" s="3" t="s">
        <v>1297</v>
      </c>
      <c r="C619" s="3" t="s">
        <v>1298</v>
      </c>
      <c r="D619" s="6">
        <v>2000</v>
      </c>
      <c r="E619" s="11">
        <v>60</v>
      </c>
      <c r="F619" t="s">
        <v>280</v>
      </c>
      <c r="G619" t="s">
        <v>31</v>
      </c>
      <c r="H619" t="s">
        <v>32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1141</v>
      </c>
      <c r="O619" s="9">
        <f t="shared" si="37"/>
        <v>3</v>
      </c>
      <c r="P619" s="9">
        <f t="shared" si="38"/>
        <v>20</v>
      </c>
      <c r="Q619" t="s">
        <v>1142</v>
      </c>
      <c r="R619" t="s">
        <v>1143</v>
      </c>
      <c r="S619" s="15">
        <f t="shared" si="39"/>
        <v>42087.343090277776</v>
      </c>
      <c r="T619" s="16">
        <f t="shared" si="40"/>
        <v>42132.343090277776</v>
      </c>
    </row>
    <row r="620" spans="1:20" ht="60" hidden="1">
      <c r="A620">
        <v>618</v>
      </c>
      <c r="B620" s="3" t="s">
        <v>1299</v>
      </c>
      <c r="C620" s="3" t="s">
        <v>1300</v>
      </c>
      <c r="D620" s="6">
        <v>400</v>
      </c>
      <c r="E620" s="11">
        <v>0</v>
      </c>
      <c r="F620" t="s">
        <v>280</v>
      </c>
      <c r="G620" t="s">
        <v>22</v>
      </c>
      <c r="H620" t="s">
        <v>23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1141</v>
      </c>
      <c r="O620" s="9">
        <f t="shared" si="37"/>
        <v>0</v>
      </c>
      <c r="P620" s="9">
        <f t="shared" si="38"/>
        <v>0</v>
      </c>
      <c r="Q620" t="s">
        <v>1142</v>
      </c>
      <c r="R620" t="s">
        <v>1143</v>
      </c>
      <c r="S620" s="15">
        <f t="shared" si="39"/>
        <v>42317.810219907406</v>
      </c>
      <c r="T620" s="16">
        <f t="shared" si="40"/>
        <v>42347.810219907406</v>
      </c>
    </row>
    <row r="621" spans="1:20" ht="30" hidden="1">
      <c r="A621">
        <v>619</v>
      </c>
      <c r="B621" s="3" t="s">
        <v>1301</v>
      </c>
      <c r="C621" s="3" t="s">
        <v>1302</v>
      </c>
      <c r="D621" s="6">
        <v>2500000</v>
      </c>
      <c r="E621" s="11">
        <v>1</v>
      </c>
      <c r="F621" t="s">
        <v>280</v>
      </c>
      <c r="G621" t="s">
        <v>22</v>
      </c>
      <c r="H621" t="s">
        <v>23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1141</v>
      </c>
      <c r="O621" s="9">
        <f t="shared" si="37"/>
        <v>0</v>
      </c>
      <c r="P621" s="9">
        <f t="shared" si="38"/>
        <v>1</v>
      </c>
      <c r="Q621" t="s">
        <v>1142</v>
      </c>
      <c r="R621" t="s">
        <v>1143</v>
      </c>
      <c r="S621" s="15">
        <f t="shared" si="39"/>
        <v>41908.650347222225</v>
      </c>
      <c r="T621" s="16">
        <f t="shared" si="40"/>
        <v>41968.692013888889</v>
      </c>
    </row>
    <row r="622" spans="1:20" ht="45" hidden="1">
      <c r="A622">
        <v>620</v>
      </c>
      <c r="B622" s="3" t="s">
        <v>1303</v>
      </c>
      <c r="C622" s="3" t="s">
        <v>1304</v>
      </c>
      <c r="D622" s="6">
        <v>30000</v>
      </c>
      <c r="E622" s="11">
        <v>300</v>
      </c>
      <c r="F622" t="s">
        <v>280</v>
      </c>
      <c r="G622" t="s">
        <v>167</v>
      </c>
      <c r="H622" t="s">
        <v>168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1141</v>
      </c>
      <c r="O622" s="9">
        <f t="shared" si="37"/>
        <v>1</v>
      </c>
      <c r="P622" s="9">
        <f t="shared" si="38"/>
        <v>300</v>
      </c>
      <c r="Q622" t="s">
        <v>1142</v>
      </c>
      <c r="R622" t="s">
        <v>1143</v>
      </c>
      <c r="S622" s="15">
        <f t="shared" si="39"/>
        <v>41831.716874999998</v>
      </c>
      <c r="T622" s="16">
        <f t="shared" si="40"/>
        <v>41876.716874999998</v>
      </c>
    </row>
    <row r="623" spans="1:20" ht="60" hidden="1">
      <c r="A623">
        <v>621</v>
      </c>
      <c r="B623" s="3" t="s">
        <v>1305</v>
      </c>
      <c r="C623" s="3" t="s">
        <v>1306</v>
      </c>
      <c r="D623" s="6">
        <v>25000</v>
      </c>
      <c r="E623" s="11">
        <v>261</v>
      </c>
      <c r="F623" t="s">
        <v>280</v>
      </c>
      <c r="G623" t="s">
        <v>22</v>
      </c>
      <c r="H623" t="s">
        <v>23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1141</v>
      </c>
      <c r="O623" s="9">
        <f t="shared" si="37"/>
        <v>1</v>
      </c>
      <c r="P623" s="9">
        <f t="shared" si="38"/>
        <v>87</v>
      </c>
      <c r="Q623" t="s">
        <v>1142</v>
      </c>
      <c r="R623" t="s">
        <v>1143</v>
      </c>
      <c r="S623" s="15">
        <f t="shared" si="39"/>
        <v>42528.987696759257</v>
      </c>
      <c r="T623" s="16">
        <f t="shared" si="40"/>
        <v>42558.987696759257</v>
      </c>
    </row>
    <row r="624" spans="1:20" ht="60" hidden="1">
      <c r="A624">
        <v>622</v>
      </c>
      <c r="B624" s="3" t="s">
        <v>1307</v>
      </c>
      <c r="C624" s="3" t="s">
        <v>1308</v>
      </c>
      <c r="D624" s="6">
        <v>6000</v>
      </c>
      <c r="E624" s="11">
        <v>341</v>
      </c>
      <c r="F624" t="s">
        <v>280</v>
      </c>
      <c r="G624" t="s">
        <v>22</v>
      </c>
      <c r="H624" t="s">
        <v>23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1141</v>
      </c>
      <c r="O624" s="9">
        <f t="shared" si="37"/>
        <v>6</v>
      </c>
      <c r="P624" s="9">
        <f t="shared" si="38"/>
        <v>37.89</v>
      </c>
      <c r="Q624" t="s">
        <v>1142</v>
      </c>
      <c r="R624" t="s">
        <v>1143</v>
      </c>
      <c r="S624" s="15">
        <f t="shared" si="39"/>
        <v>42532.774745370371</v>
      </c>
      <c r="T624" s="16">
        <f t="shared" si="40"/>
        <v>42552.774745370371</v>
      </c>
    </row>
    <row r="625" spans="1:20" ht="60" hidden="1">
      <c r="A625">
        <v>623</v>
      </c>
      <c r="B625" s="3" t="s">
        <v>1309</v>
      </c>
      <c r="C625" s="3" t="s">
        <v>1310</v>
      </c>
      <c r="D625" s="6">
        <v>75000</v>
      </c>
      <c r="E625" s="11">
        <v>0</v>
      </c>
      <c r="F625" t="s">
        <v>280</v>
      </c>
      <c r="G625" t="s">
        <v>57</v>
      </c>
      <c r="H625" t="s">
        <v>58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1141</v>
      </c>
      <c r="O625" s="9">
        <f t="shared" si="37"/>
        <v>0</v>
      </c>
      <c r="P625" s="9">
        <f t="shared" si="38"/>
        <v>0</v>
      </c>
      <c r="Q625" t="s">
        <v>1142</v>
      </c>
      <c r="R625" t="s">
        <v>1143</v>
      </c>
      <c r="S625" s="15">
        <f t="shared" si="39"/>
        <v>42122.009224537032</v>
      </c>
      <c r="T625" s="16">
        <f t="shared" si="40"/>
        <v>42152.009224537032</v>
      </c>
    </row>
    <row r="626" spans="1:20" ht="45" hidden="1">
      <c r="A626">
        <v>624</v>
      </c>
      <c r="B626" s="3" t="s">
        <v>1311</v>
      </c>
      <c r="C626" s="3" t="s">
        <v>1312</v>
      </c>
      <c r="D626" s="6">
        <v>5000</v>
      </c>
      <c r="E626" s="11">
        <v>0</v>
      </c>
      <c r="F626" t="s">
        <v>280</v>
      </c>
      <c r="G626" t="s">
        <v>22</v>
      </c>
      <c r="H626" t="s">
        <v>23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1141</v>
      </c>
      <c r="O626" s="9">
        <f t="shared" si="37"/>
        <v>0</v>
      </c>
      <c r="P626" s="9">
        <f t="shared" si="38"/>
        <v>0</v>
      </c>
      <c r="Q626" t="s">
        <v>1142</v>
      </c>
      <c r="R626" t="s">
        <v>1143</v>
      </c>
      <c r="S626" s="15">
        <f t="shared" si="39"/>
        <v>42108.988900462966</v>
      </c>
      <c r="T626" s="16">
        <f t="shared" si="40"/>
        <v>42138.988900462966</v>
      </c>
    </row>
    <row r="627" spans="1:20" ht="60" hidden="1">
      <c r="A627">
        <v>625</v>
      </c>
      <c r="B627" s="3" t="s">
        <v>1313</v>
      </c>
      <c r="C627" s="3" t="s">
        <v>1314</v>
      </c>
      <c r="D627" s="6">
        <v>25000</v>
      </c>
      <c r="E627" s="11">
        <v>0</v>
      </c>
      <c r="F627" t="s">
        <v>280</v>
      </c>
      <c r="G627" t="s">
        <v>167</v>
      </c>
      <c r="H627" t="s">
        <v>168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1141</v>
      </c>
      <c r="O627" s="9">
        <f t="shared" si="37"/>
        <v>0</v>
      </c>
      <c r="P627" s="9">
        <f t="shared" si="38"/>
        <v>0</v>
      </c>
      <c r="Q627" t="s">
        <v>1142</v>
      </c>
      <c r="R627" t="s">
        <v>1143</v>
      </c>
      <c r="S627" s="15">
        <f t="shared" si="39"/>
        <v>42790.895567129628</v>
      </c>
      <c r="T627" s="16">
        <f t="shared" si="40"/>
        <v>42820.853900462964</v>
      </c>
    </row>
    <row r="628" spans="1:20" ht="60" hidden="1">
      <c r="A628">
        <v>626</v>
      </c>
      <c r="B628" s="3" t="s">
        <v>1315</v>
      </c>
      <c r="C628" s="3" t="s">
        <v>1316</v>
      </c>
      <c r="D628" s="6">
        <v>25000</v>
      </c>
      <c r="E628" s="11">
        <v>4345</v>
      </c>
      <c r="F628" t="s">
        <v>280</v>
      </c>
      <c r="G628" t="s">
        <v>22</v>
      </c>
      <c r="H628" t="s">
        <v>23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1141</v>
      </c>
      <c r="O628" s="9">
        <f t="shared" si="37"/>
        <v>17</v>
      </c>
      <c r="P628" s="9">
        <f t="shared" si="38"/>
        <v>111.41</v>
      </c>
      <c r="Q628" t="s">
        <v>1142</v>
      </c>
      <c r="R628" t="s">
        <v>1143</v>
      </c>
      <c r="S628" s="15">
        <f t="shared" si="39"/>
        <v>42198.559479166666</v>
      </c>
      <c r="T628" s="16">
        <f t="shared" si="40"/>
        <v>42231.556944444441</v>
      </c>
    </row>
    <row r="629" spans="1:20" ht="60" hidden="1">
      <c r="A629">
        <v>627</v>
      </c>
      <c r="B629" s="3" t="s">
        <v>1317</v>
      </c>
      <c r="C629" s="3" t="s">
        <v>1318</v>
      </c>
      <c r="D629" s="6">
        <v>450000</v>
      </c>
      <c r="E629" s="11">
        <v>90</v>
      </c>
      <c r="F629" t="s">
        <v>280</v>
      </c>
      <c r="G629" t="s">
        <v>486</v>
      </c>
      <c r="H629" t="s">
        <v>487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1141</v>
      </c>
      <c r="O629" s="9">
        <f t="shared" si="37"/>
        <v>0</v>
      </c>
      <c r="P629" s="9">
        <f t="shared" si="38"/>
        <v>90</v>
      </c>
      <c r="Q629" t="s">
        <v>1142</v>
      </c>
      <c r="R629" t="s">
        <v>1143</v>
      </c>
      <c r="S629" s="15">
        <f t="shared" si="39"/>
        <v>42384.306840277779</v>
      </c>
      <c r="T629" s="16">
        <f t="shared" si="40"/>
        <v>42443.958333333328</v>
      </c>
    </row>
    <row r="630" spans="1:20" ht="45" hidden="1">
      <c r="A630">
        <v>628</v>
      </c>
      <c r="B630" s="3" t="s">
        <v>1319</v>
      </c>
      <c r="C630" s="3" t="s">
        <v>1320</v>
      </c>
      <c r="D630" s="6">
        <v>5000</v>
      </c>
      <c r="E630" s="11">
        <v>0</v>
      </c>
      <c r="F630" t="s">
        <v>280</v>
      </c>
      <c r="G630" t="s">
        <v>22</v>
      </c>
      <c r="H630" t="s">
        <v>23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1141</v>
      </c>
      <c r="O630" s="9">
        <f t="shared" si="37"/>
        <v>0</v>
      </c>
      <c r="P630" s="9">
        <f t="shared" si="38"/>
        <v>0</v>
      </c>
      <c r="Q630" t="s">
        <v>1142</v>
      </c>
      <c r="R630" t="s">
        <v>1143</v>
      </c>
      <c r="S630" s="15">
        <f t="shared" si="39"/>
        <v>41803.692789351851</v>
      </c>
      <c r="T630" s="16">
        <f t="shared" si="40"/>
        <v>41833.692789351851</v>
      </c>
    </row>
    <row r="631" spans="1:20" ht="60" hidden="1">
      <c r="A631">
        <v>629</v>
      </c>
      <c r="B631" s="3" t="s">
        <v>1321</v>
      </c>
      <c r="C631" s="3" t="s">
        <v>1322</v>
      </c>
      <c r="D631" s="6">
        <v>200000</v>
      </c>
      <c r="E631" s="11">
        <v>350</v>
      </c>
      <c r="F631" t="s">
        <v>280</v>
      </c>
      <c r="G631" t="s">
        <v>57</v>
      </c>
      <c r="H631" t="s">
        <v>58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1141</v>
      </c>
      <c r="O631" s="9">
        <f t="shared" si="37"/>
        <v>0</v>
      </c>
      <c r="P631" s="9">
        <f t="shared" si="38"/>
        <v>116.67</v>
      </c>
      <c r="Q631" t="s">
        <v>1142</v>
      </c>
      <c r="R631" t="s">
        <v>1143</v>
      </c>
      <c r="S631" s="15">
        <f t="shared" si="39"/>
        <v>42474.637824074074</v>
      </c>
      <c r="T631" s="16">
        <f t="shared" si="40"/>
        <v>42504.637824074074</v>
      </c>
    </row>
    <row r="632" spans="1:20" ht="60" hidden="1">
      <c r="A632">
        <v>630</v>
      </c>
      <c r="B632" s="3" t="s">
        <v>1323</v>
      </c>
      <c r="C632" s="3" t="s">
        <v>1324</v>
      </c>
      <c r="D632" s="6">
        <v>11999</v>
      </c>
      <c r="E632" s="11">
        <v>10</v>
      </c>
      <c r="F632" t="s">
        <v>280</v>
      </c>
      <c r="G632" t="s">
        <v>22</v>
      </c>
      <c r="H632" t="s">
        <v>23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1141</v>
      </c>
      <c r="O632" s="9">
        <f t="shared" si="37"/>
        <v>0</v>
      </c>
      <c r="P632" s="9">
        <f t="shared" si="38"/>
        <v>10</v>
      </c>
      <c r="Q632" t="s">
        <v>1142</v>
      </c>
      <c r="R632" t="s">
        <v>1143</v>
      </c>
      <c r="S632" s="15">
        <f t="shared" si="39"/>
        <v>42223.619456018518</v>
      </c>
      <c r="T632" s="16">
        <f t="shared" si="40"/>
        <v>42253.215277777781</v>
      </c>
    </row>
    <row r="633" spans="1:20" ht="45" hidden="1">
      <c r="A633">
        <v>631</v>
      </c>
      <c r="B633" s="3" t="s">
        <v>1325</v>
      </c>
      <c r="C633" s="3" t="s">
        <v>1326</v>
      </c>
      <c r="D633" s="6">
        <v>50000</v>
      </c>
      <c r="E633" s="11">
        <v>690</v>
      </c>
      <c r="F633" t="s">
        <v>280</v>
      </c>
      <c r="G633" t="s">
        <v>167</v>
      </c>
      <c r="H633" t="s">
        <v>168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1141</v>
      </c>
      <c r="O633" s="9">
        <f t="shared" si="37"/>
        <v>1</v>
      </c>
      <c r="P633" s="9">
        <f t="shared" si="38"/>
        <v>76.67</v>
      </c>
      <c r="Q633" t="s">
        <v>1142</v>
      </c>
      <c r="R633" t="s">
        <v>1143</v>
      </c>
      <c r="S633" s="15">
        <f t="shared" si="39"/>
        <v>42489.772326388891</v>
      </c>
      <c r="T633" s="16">
        <f t="shared" si="40"/>
        <v>42518.772326388891</v>
      </c>
    </row>
    <row r="634" spans="1:20" ht="45" hidden="1">
      <c r="A634">
        <v>632</v>
      </c>
      <c r="B634" s="3" t="s">
        <v>1327</v>
      </c>
      <c r="C634" s="3" t="s">
        <v>1328</v>
      </c>
      <c r="D634" s="6">
        <v>20000</v>
      </c>
      <c r="E634" s="11">
        <v>0</v>
      </c>
      <c r="F634" t="s">
        <v>280</v>
      </c>
      <c r="G634" t="s">
        <v>397</v>
      </c>
      <c r="H634" t="s">
        <v>62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1141</v>
      </c>
      <c r="O634" s="9">
        <f t="shared" si="37"/>
        <v>0</v>
      </c>
      <c r="P634" s="9">
        <f t="shared" si="38"/>
        <v>0</v>
      </c>
      <c r="Q634" t="s">
        <v>1142</v>
      </c>
      <c r="R634" t="s">
        <v>1143</v>
      </c>
      <c r="S634" s="15">
        <f t="shared" si="39"/>
        <v>42303.659317129626</v>
      </c>
      <c r="T634" s="16">
        <f t="shared" si="40"/>
        <v>42333.700983796298</v>
      </c>
    </row>
    <row r="635" spans="1:20" ht="45" hidden="1">
      <c r="A635">
        <v>633</v>
      </c>
      <c r="B635" s="3" t="s">
        <v>1329</v>
      </c>
      <c r="C635" s="3" t="s">
        <v>1330</v>
      </c>
      <c r="D635" s="6">
        <v>10000</v>
      </c>
      <c r="E635" s="11">
        <v>1245</v>
      </c>
      <c r="F635" t="s">
        <v>280</v>
      </c>
      <c r="G635" t="s">
        <v>22</v>
      </c>
      <c r="H635" t="s">
        <v>23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1141</v>
      </c>
      <c r="O635" s="9">
        <f t="shared" si="37"/>
        <v>12</v>
      </c>
      <c r="P635" s="9">
        <f t="shared" si="38"/>
        <v>49.8</v>
      </c>
      <c r="Q635" t="s">
        <v>1142</v>
      </c>
      <c r="R635" t="s">
        <v>1143</v>
      </c>
      <c r="S635" s="15">
        <f t="shared" si="39"/>
        <v>42507.29932870371</v>
      </c>
      <c r="T635" s="16">
        <f t="shared" si="40"/>
        <v>42538.958333333328</v>
      </c>
    </row>
    <row r="636" spans="1:20" ht="45" hidden="1">
      <c r="A636">
        <v>634</v>
      </c>
      <c r="B636" s="3" t="s">
        <v>1331</v>
      </c>
      <c r="C636" s="3" t="s">
        <v>1332</v>
      </c>
      <c r="D636" s="6">
        <v>5000</v>
      </c>
      <c r="E636" s="11">
        <v>1</v>
      </c>
      <c r="F636" t="s">
        <v>280</v>
      </c>
      <c r="G636" t="s">
        <v>22</v>
      </c>
      <c r="H636" t="s">
        <v>23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1141</v>
      </c>
      <c r="O636" s="9">
        <f t="shared" si="37"/>
        <v>0</v>
      </c>
      <c r="P636" s="9">
        <f t="shared" si="38"/>
        <v>1</v>
      </c>
      <c r="Q636" t="s">
        <v>1142</v>
      </c>
      <c r="R636" t="s">
        <v>1143</v>
      </c>
      <c r="S636" s="15">
        <f t="shared" si="39"/>
        <v>42031.928576388891</v>
      </c>
      <c r="T636" s="16">
        <f t="shared" si="40"/>
        <v>42061.928576388891</v>
      </c>
    </row>
    <row r="637" spans="1:20" ht="30" hidden="1">
      <c r="A637">
        <v>635</v>
      </c>
      <c r="B637" s="3" t="s">
        <v>1333</v>
      </c>
      <c r="C637" s="3" t="s">
        <v>1334</v>
      </c>
      <c r="D637" s="6">
        <v>25000</v>
      </c>
      <c r="E637" s="11">
        <v>2</v>
      </c>
      <c r="F637" t="s">
        <v>280</v>
      </c>
      <c r="G637" t="s">
        <v>22</v>
      </c>
      <c r="H637" t="s">
        <v>23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1141</v>
      </c>
      <c r="O637" s="9">
        <f t="shared" si="37"/>
        <v>0</v>
      </c>
      <c r="P637" s="9">
        <f t="shared" si="38"/>
        <v>2</v>
      </c>
      <c r="Q637" t="s">
        <v>1142</v>
      </c>
      <c r="R637" t="s">
        <v>1143</v>
      </c>
      <c r="S637" s="15">
        <f t="shared" si="39"/>
        <v>42076.092152777783</v>
      </c>
      <c r="T637" s="16">
        <f t="shared" si="40"/>
        <v>42106.092152777783</v>
      </c>
    </row>
    <row r="638" spans="1:20" ht="45" hidden="1">
      <c r="A638">
        <v>636</v>
      </c>
      <c r="B638" s="3" t="s">
        <v>1335</v>
      </c>
      <c r="C638" s="3" t="s">
        <v>1336</v>
      </c>
      <c r="D638" s="6">
        <v>2000</v>
      </c>
      <c r="E638" s="11">
        <v>4</v>
      </c>
      <c r="F638" t="s">
        <v>280</v>
      </c>
      <c r="G638" t="s">
        <v>31</v>
      </c>
      <c r="H638" t="s">
        <v>32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1141</v>
      </c>
      <c r="O638" s="9">
        <f t="shared" si="37"/>
        <v>0</v>
      </c>
      <c r="P638" s="9">
        <f t="shared" si="38"/>
        <v>4</v>
      </c>
      <c r="Q638" t="s">
        <v>1142</v>
      </c>
      <c r="R638" t="s">
        <v>1143</v>
      </c>
      <c r="S638" s="15">
        <f t="shared" si="39"/>
        <v>42131.455439814818</v>
      </c>
      <c r="T638" s="16">
        <f t="shared" si="40"/>
        <v>42161.44930555555</v>
      </c>
    </row>
    <row r="639" spans="1:20" ht="60" hidden="1">
      <c r="A639">
        <v>637</v>
      </c>
      <c r="B639" s="3" t="s">
        <v>1337</v>
      </c>
      <c r="C639" s="3" t="s">
        <v>1338</v>
      </c>
      <c r="D639" s="6">
        <v>100000</v>
      </c>
      <c r="E639" s="11">
        <v>0</v>
      </c>
      <c r="F639" t="s">
        <v>280</v>
      </c>
      <c r="G639" t="s">
        <v>31</v>
      </c>
      <c r="H639" t="s">
        <v>32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1141</v>
      </c>
      <c r="O639" s="9">
        <f t="shared" si="37"/>
        <v>0</v>
      </c>
      <c r="P639" s="9">
        <f t="shared" si="38"/>
        <v>0</v>
      </c>
      <c r="Q639" t="s">
        <v>1142</v>
      </c>
      <c r="R639" t="s">
        <v>1143</v>
      </c>
      <c r="S639" s="15">
        <f t="shared" si="39"/>
        <v>42762.962013888886</v>
      </c>
      <c r="T639" s="16">
        <f t="shared" si="40"/>
        <v>42791.961111111115</v>
      </c>
    </row>
    <row r="640" spans="1:20" ht="18.75" hidden="1">
      <c r="A640">
        <v>638</v>
      </c>
      <c r="B640" s="3" t="s">
        <v>1339</v>
      </c>
      <c r="C640" s="3" t="s">
        <v>1340</v>
      </c>
      <c r="D640" s="6">
        <v>200000</v>
      </c>
      <c r="E640" s="11">
        <v>18</v>
      </c>
      <c r="F640" t="s">
        <v>280</v>
      </c>
      <c r="G640" t="s">
        <v>512</v>
      </c>
      <c r="H640" t="s">
        <v>62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1141</v>
      </c>
      <c r="O640" s="9">
        <f t="shared" si="37"/>
        <v>0</v>
      </c>
      <c r="P640" s="9">
        <f t="shared" si="38"/>
        <v>3</v>
      </c>
      <c r="Q640" t="s">
        <v>1142</v>
      </c>
      <c r="R640" t="s">
        <v>1143</v>
      </c>
      <c r="S640" s="15">
        <f t="shared" si="39"/>
        <v>42759.593310185184</v>
      </c>
      <c r="T640" s="16">
        <f t="shared" si="40"/>
        <v>42819.55164351852</v>
      </c>
    </row>
    <row r="641" spans="1:20" ht="30" hidden="1">
      <c r="A641">
        <v>639</v>
      </c>
      <c r="B641" s="3" t="s">
        <v>1341</v>
      </c>
      <c r="C641" s="3" t="s">
        <v>1342</v>
      </c>
      <c r="D641" s="6">
        <v>1000000</v>
      </c>
      <c r="E641" s="11">
        <v>1</v>
      </c>
      <c r="F641" t="s">
        <v>280</v>
      </c>
      <c r="G641" t="s">
        <v>22</v>
      </c>
      <c r="H641" t="s">
        <v>23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1141</v>
      </c>
      <c r="O641" s="9">
        <f t="shared" si="37"/>
        <v>0</v>
      </c>
      <c r="P641" s="9">
        <f t="shared" si="38"/>
        <v>1</v>
      </c>
      <c r="Q641" t="s">
        <v>1142</v>
      </c>
      <c r="R641" t="s">
        <v>1143</v>
      </c>
      <c r="S641" s="15">
        <f t="shared" si="39"/>
        <v>41865.583275462966</v>
      </c>
      <c r="T641" s="16">
        <f t="shared" si="40"/>
        <v>41925.583275462966</v>
      </c>
    </row>
    <row r="642" spans="1:20" ht="60" hidden="1">
      <c r="A642">
        <v>640</v>
      </c>
      <c r="B642" s="3" t="s">
        <v>1343</v>
      </c>
      <c r="C642" s="3" t="s">
        <v>1344</v>
      </c>
      <c r="D642" s="6">
        <v>70</v>
      </c>
      <c r="E642" s="11">
        <v>101</v>
      </c>
      <c r="F642" t="s">
        <v>21</v>
      </c>
      <c r="G642" t="s">
        <v>187</v>
      </c>
      <c r="H642" t="s">
        <v>62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1345</v>
      </c>
      <c r="O642" s="9">
        <f t="shared" si="37"/>
        <v>144</v>
      </c>
      <c r="P642" s="9">
        <f t="shared" si="38"/>
        <v>50.5</v>
      </c>
      <c r="Q642" t="s">
        <v>1142</v>
      </c>
      <c r="R642" t="s">
        <v>1346</v>
      </c>
      <c r="S642" s="15">
        <f t="shared" si="39"/>
        <v>42683.420312500006</v>
      </c>
      <c r="T642" s="16">
        <f t="shared" si="40"/>
        <v>42698.958333333328</v>
      </c>
    </row>
    <row r="643" spans="1:20" ht="60" hidden="1">
      <c r="A643">
        <v>641</v>
      </c>
      <c r="B643" s="3" t="s">
        <v>1347</v>
      </c>
      <c r="C643" s="3" t="s">
        <v>1348</v>
      </c>
      <c r="D643" s="6">
        <v>40000</v>
      </c>
      <c r="E643" s="11">
        <v>47665</v>
      </c>
      <c r="F643" t="s">
        <v>21</v>
      </c>
      <c r="G643" t="s">
        <v>22</v>
      </c>
      <c r="H643" t="s">
        <v>23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1345</v>
      </c>
      <c r="O643" s="9">
        <f t="shared" ref="O643:O706" si="41">ROUND(E643/D643*100,0)</f>
        <v>119</v>
      </c>
      <c r="P643" s="9">
        <f t="shared" ref="P643:P706" si="42">IFERROR(ROUND(E643/L643,2),0)</f>
        <v>151.32</v>
      </c>
      <c r="Q643" t="s">
        <v>1142</v>
      </c>
      <c r="R643" t="s">
        <v>1346</v>
      </c>
      <c r="S643" s="15">
        <f t="shared" ref="S643:S706" si="43">(((J643/60)/60)/24)+DATE(1970,1,1)</f>
        <v>42199.57</v>
      </c>
      <c r="T643" s="16">
        <f t="shared" ref="T643:T706" si="44">(((I643/60)/60)/24)+DATE(1970,1,1)</f>
        <v>42229.57</v>
      </c>
    </row>
    <row r="644" spans="1:20" ht="60" hidden="1">
      <c r="A644">
        <v>642</v>
      </c>
      <c r="B644" s="3" t="s">
        <v>1349</v>
      </c>
      <c r="C644" s="3" t="s">
        <v>1350</v>
      </c>
      <c r="D644" s="6">
        <v>20000</v>
      </c>
      <c r="E644" s="11">
        <v>292097</v>
      </c>
      <c r="F644" t="s">
        <v>21</v>
      </c>
      <c r="G644" t="s">
        <v>512</v>
      </c>
      <c r="H644" t="s">
        <v>62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1345</v>
      </c>
      <c r="O644" s="9">
        <f t="shared" si="41"/>
        <v>1460</v>
      </c>
      <c r="P644" s="9">
        <f t="shared" si="42"/>
        <v>134.36000000000001</v>
      </c>
      <c r="Q644" t="s">
        <v>1142</v>
      </c>
      <c r="R644" t="s">
        <v>1346</v>
      </c>
      <c r="S644" s="15">
        <f t="shared" si="43"/>
        <v>42199.651319444441</v>
      </c>
      <c r="T644" s="16">
        <f t="shared" si="44"/>
        <v>42235.651319444441</v>
      </c>
    </row>
    <row r="645" spans="1:20" ht="45" hidden="1">
      <c r="A645">
        <v>643</v>
      </c>
      <c r="B645" s="3" t="s">
        <v>1351</v>
      </c>
      <c r="C645" s="3" t="s">
        <v>1352</v>
      </c>
      <c r="D645" s="6">
        <v>25000</v>
      </c>
      <c r="E645" s="11">
        <v>26452</v>
      </c>
      <c r="F645" t="s">
        <v>21</v>
      </c>
      <c r="G645" t="s">
        <v>22</v>
      </c>
      <c r="H645" t="s">
        <v>23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1345</v>
      </c>
      <c r="O645" s="9">
        <f t="shared" si="41"/>
        <v>106</v>
      </c>
      <c r="P645" s="9">
        <f t="shared" si="42"/>
        <v>174.03</v>
      </c>
      <c r="Q645" t="s">
        <v>1142</v>
      </c>
      <c r="R645" t="s">
        <v>1346</v>
      </c>
      <c r="S645" s="15">
        <f t="shared" si="43"/>
        <v>42100.642071759255</v>
      </c>
      <c r="T645" s="16">
        <f t="shared" si="44"/>
        <v>42155.642071759255</v>
      </c>
    </row>
    <row r="646" spans="1:20" ht="60" hidden="1">
      <c r="A646">
        <v>644</v>
      </c>
      <c r="B646" s="3" t="s">
        <v>1353</v>
      </c>
      <c r="C646" s="3" t="s">
        <v>1354</v>
      </c>
      <c r="D646" s="6">
        <v>25000</v>
      </c>
      <c r="E646" s="11">
        <v>75029.48</v>
      </c>
      <c r="F646" t="s">
        <v>21</v>
      </c>
      <c r="G646" t="s">
        <v>22</v>
      </c>
      <c r="H646" t="s">
        <v>23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1345</v>
      </c>
      <c r="O646" s="9">
        <f t="shared" si="41"/>
        <v>300</v>
      </c>
      <c r="P646" s="9">
        <f t="shared" si="42"/>
        <v>73.489999999999995</v>
      </c>
      <c r="Q646" t="s">
        <v>1142</v>
      </c>
      <c r="R646" t="s">
        <v>1346</v>
      </c>
      <c r="S646" s="15">
        <f t="shared" si="43"/>
        <v>41898.665960648148</v>
      </c>
      <c r="T646" s="16">
        <f t="shared" si="44"/>
        <v>41941.041666666664</v>
      </c>
    </row>
    <row r="647" spans="1:20" ht="30" hidden="1">
      <c r="A647">
        <v>645</v>
      </c>
      <c r="B647" s="3" t="s">
        <v>1355</v>
      </c>
      <c r="C647" s="3" t="s">
        <v>1356</v>
      </c>
      <c r="D647" s="6">
        <v>2000</v>
      </c>
      <c r="E647" s="11">
        <v>5574</v>
      </c>
      <c r="F647" t="s">
        <v>21</v>
      </c>
      <c r="G647" t="s">
        <v>22</v>
      </c>
      <c r="H647" t="s">
        <v>23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1345</v>
      </c>
      <c r="O647" s="9">
        <f t="shared" si="41"/>
        <v>279</v>
      </c>
      <c r="P647" s="9">
        <f t="shared" si="42"/>
        <v>23.52</v>
      </c>
      <c r="Q647" t="s">
        <v>1142</v>
      </c>
      <c r="R647" t="s">
        <v>1346</v>
      </c>
      <c r="S647" s="15">
        <f t="shared" si="43"/>
        <v>42564.026319444441</v>
      </c>
      <c r="T647" s="16">
        <f t="shared" si="44"/>
        <v>42594.026319444441</v>
      </c>
    </row>
    <row r="648" spans="1:20" ht="60" hidden="1">
      <c r="A648">
        <v>646</v>
      </c>
      <c r="B648" s="3" t="s">
        <v>1357</v>
      </c>
      <c r="C648" s="3" t="s">
        <v>1358</v>
      </c>
      <c r="D648" s="6">
        <v>800</v>
      </c>
      <c r="E648" s="11">
        <v>1055.01</v>
      </c>
      <c r="F648" t="s">
        <v>21</v>
      </c>
      <c r="G648" t="s">
        <v>22</v>
      </c>
      <c r="H648" t="s">
        <v>23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1345</v>
      </c>
      <c r="O648" s="9">
        <f t="shared" si="41"/>
        <v>132</v>
      </c>
      <c r="P648" s="9">
        <f t="shared" si="42"/>
        <v>39.07</v>
      </c>
      <c r="Q648" t="s">
        <v>1142</v>
      </c>
      <c r="R648" t="s">
        <v>1346</v>
      </c>
      <c r="S648" s="15">
        <f t="shared" si="43"/>
        <v>41832.852627314816</v>
      </c>
      <c r="T648" s="16">
        <f t="shared" si="44"/>
        <v>41862.852627314816</v>
      </c>
    </row>
    <row r="649" spans="1:20" ht="60" hidden="1">
      <c r="A649">
        <v>647</v>
      </c>
      <c r="B649" s="3" t="s">
        <v>1359</v>
      </c>
      <c r="C649" s="3" t="s">
        <v>1360</v>
      </c>
      <c r="D649" s="6">
        <v>2000</v>
      </c>
      <c r="E649" s="11">
        <v>2141</v>
      </c>
      <c r="F649" t="s">
        <v>21</v>
      </c>
      <c r="G649" t="s">
        <v>167</v>
      </c>
      <c r="H649" t="s">
        <v>168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1345</v>
      </c>
      <c r="O649" s="9">
        <f t="shared" si="41"/>
        <v>107</v>
      </c>
      <c r="P649" s="9">
        <f t="shared" si="42"/>
        <v>125.94</v>
      </c>
      <c r="Q649" t="s">
        <v>1142</v>
      </c>
      <c r="R649" t="s">
        <v>1346</v>
      </c>
      <c r="S649" s="15">
        <f t="shared" si="43"/>
        <v>42416.767928240741</v>
      </c>
      <c r="T649" s="16">
        <f t="shared" si="44"/>
        <v>42446.726261574076</v>
      </c>
    </row>
    <row r="650" spans="1:20" ht="30" hidden="1">
      <c r="A650">
        <v>648</v>
      </c>
      <c r="B650" s="3" t="s">
        <v>1361</v>
      </c>
      <c r="C650" s="3" t="s">
        <v>1362</v>
      </c>
      <c r="D650" s="6">
        <v>35000</v>
      </c>
      <c r="E650" s="11">
        <v>44388</v>
      </c>
      <c r="F650" t="s">
        <v>21</v>
      </c>
      <c r="G650" t="s">
        <v>22</v>
      </c>
      <c r="H650" t="s">
        <v>23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1345</v>
      </c>
      <c r="O650" s="9">
        <f t="shared" si="41"/>
        <v>127</v>
      </c>
      <c r="P650" s="9">
        <f t="shared" si="42"/>
        <v>1644</v>
      </c>
      <c r="Q650" t="s">
        <v>1142</v>
      </c>
      <c r="R650" t="s">
        <v>1346</v>
      </c>
      <c r="S650" s="15">
        <f t="shared" si="43"/>
        <v>41891.693379629629</v>
      </c>
      <c r="T650" s="16">
        <f t="shared" si="44"/>
        <v>41926.693379629629</v>
      </c>
    </row>
    <row r="651" spans="1:20" ht="60" hidden="1">
      <c r="A651">
        <v>649</v>
      </c>
      <c r="B651" s="3" t="s">
        <v>1363</v>
      </c>
      <c r="C651" s="3" t="s">
        <v>1364</v>
      </c>
      <c r="D651" s="6">
        <v>2500</v>
      </c>
      <c r="E651" s="11">
        <v>3499</v>
      </c>
      <c r="F651" t="s">
        <v>21</v>
      </c>
      <c r="G651" t="s">
        <v>22</v>
      </c>
      <c r="H651" t="s">
        <v>23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1345</v>
      </c>
      <c r="O651" s="9">
        <f t="shared" si="41"/>
        <v>140</v>
      </c>
      <c r="P651" s="9">
        <f t="shared" si="42"/>
        <v>42.67</v>
      </c>
      <c r="Q651" t="s">
        <v>1142</v>
      </c>
      <c r="R651" t="s">
        <v>1346</v>
      </c>
      <c r="S651" s="15">
        <f t="shared" si="43"/>
        <v>41877.912187499998</v>
      </c>
      <c r="T651" s="16">
        <f t="shared" si="44"/>
        <v>41898.912187499998</v>
      </c>
    </row>
    <row r="652" spans="1:20" ht="60" hidden="1">
      <c r="A652">
        <v>650</v>
      </c>
      <c r="B652" s="3" t="s">
        <v>1365</v>
      </c>
      <c r="C652" s="3" t="s">
        <v>1366</v>
      </c>
      <c r="D652" s="6">
        <v>1500</v>
      </c>
      <c r="E652" s="11">
        <v>1686</v>
      </c>
      <c r="F652" t="s">
        <v>21</v>
      </c>
      <c r="G652" t="s">
        <v>22</v>
      </c>
      <c r="H652" t="s">
        <v>23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1345</v>
      </c>
      <c r="O652" s="9">
        <f t="shared" si="41"/>
        <v>112</v>
      </c>
      <c r="P652" s="9">
        <f t="shared" si="42"/>
        <v>35.130000000000003</v>
      </c>
      <c r="Q652" t="s">
        <v>1142</v>
      </c>
      <c r="R652" t="s">
        <v>1346</v>
      </c>
      <c r="S652" s="15">
        <f t="shared" si="43"/>
        <v>41932.036851851852</v>
      </c>
      <c r="T652" s="16">
        <f t="shared" si="44"/>
        <v>41992.078518518523</v>
      </c>
    </row>
    <row r="653" spans="1:20" ht="60" hidden="1">
      <c r="A653">
        <v>651</v>
      </c>
      <c r="B653" s="3" t="s">
        <v>1367</v>
      </c>
      <c r="C653" s="3" t="s">
        <v>1368</v>
      </c>
      <c r="D653" s="6">
        <v>25000</v>
      </c>
      <c r="E653" s="11">
        <v>25132</v>
      </c>
      <c r="F653" t="s">
        <v>21</v>
      </c>
      <c r="G653" t="s">
        <v>22</v>
      </c>
      <c r="H653" t="s">
        <v>23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1345</v>
      </c>
      <c r="O653" s="9">
        <f t="shared" si="41"/>
        <v>101</v>
      </c>
      <c r="P653" s="9">
        <f t="shared" si="42"/>
        <v>239.35</v>
      </c>
      <c r="Q653" t="s">
        <v>1142</v>
      </c>
      <c r="R653" t="s">
        <v>1346</v>
      </c>
      <c r="S653" s="15">
        <f t="shared" si="43"/>
        <v>41956.017488425925</v>
      </c>
      <c r="T653" s="16">
        <f t="shared" si="44"/>
        <v>41986.017488425925</v>
      </c>
    </row>
    <row r="654" spans="1:20" ht="60" hidden="1">
      <c r="A654">
        <v>652</v>
      </c>
      <c r="B654" s="3" t="s">
        <v>1369</v>
      </c>
      <c r="C654" s="3" t="s">
        <v>1370</v>
      </c>
      <c r="D654" s="6">
        <v>3000</v>
      </c>
      <c r="E654" s="11">
        <v>3014</v>
      </c>
      <c r="F654" t="s">
        <v>21</v>
      </c>
      <c r="G654" t="s">
        <v>22</v>
      </c>
      <c r="H654" t="s">
        <v>23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1345</v>
      </c>
      <c r="O654" s="9">
        <f t="shared" si="41"/>
        <v>100</v>
      </c>
      <c r="P654" s="9">
        <f t="shared" si="42"/>
        <v>107.64</v>
      </c>
      <c r="Q654" t="s">
        <v>1142</v>
      </c>
      <c r="R654" t="s">
        <v>1346</v>
      </c>
      <c r="S654" s="15">
        <f t="shared" si="43"/>
        <v>42675.690393518518</v>
      </c>
      <c r="T654" s="16">
        <f t="shared" si="44"/>
        <v>42705.732060185182</v>
      </c>
    </row>
    <row r="655" spans="1:20" ht="60" hidden="1">
      <c r="A655">
        <v>653</v>
      </c>
      <c r="B655" s="3" t="s">
        <v>1371</v>
      </c>
      <c r="C655" s="3" t="s">
        <v>1372</v>
      </c>
      <c r="D655" s="6">
        <v>75000</v>
      </c>
      <c r="E655" s="11">
        <v>106084.5</v>
      </c>
      <c r="F655" t="s">
        <v>21</v>
      </c>
      <c r="G655" t="s">
        <v>22</v>
      </c>
      <c r="H655" t="s">
        <v>23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1345</v>
      </c>
      <c r="O655" s="9">
        <f t="shared" si="41"/>
        <v>141</v>
      </c>
      <c r="P655" s="9">
        <f t="shared" si="42"/>
        <v>95.83</v>
      </c>
      <c r="Q655" t="s">
        <v>1142</v>
      </c>
      <c r="R655" t="s">
        <v>1346</v>
      </c>
      <c r="S655" s="15">
        <f t="shared" si="43"/>
        <v>42199.618518518517</v>
      </c>
      <c r="T655" s="16">
        <f t="shared" si="44"/>
        <v>42236.618518518517</v>
      </c>
    </row>
    <row r="656" spans="1:20" ht="60" hidden="1">
      <c r="A656">
        <v>654</v>
      </c>
      <c r="B656" s="3" t="s">
        <v>1373</v>
      </c>
      <c r="C656" s="3" t="s">
        <v>1374</v>
      </c>
      <c r="D656" s="6">
        <v>12000</v>
      </c>
      <c r="E656" s="11">
        <v>32075</v>
      </c>
      <c r="F656" t="s">
        <v>21</v>
      </c>
      <c r="G656" t="s">
        <v>22</v>
      </c>
      <c r="H656" t="s">
        <v>23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1345</v>
      </c>
      <c r="O656" s="9">
        <f t="shared" si="41"/>
        <v>267</v>
      </c>
      <c r="P656" s="9">
        <f t="shared" si="42"/>
        <v>31.66</v>
      </c>
      <c r="Q656" t="s">
        <v>1142</v>
      </c>
      <c r="R656" t="s">
        <v>1346</v>
      </c>
      <c r="S656" s="15">
        <f t="shared" si="43"/>
        <v>42163.957326388889</v>
      </c>
      <c r="T656" s="16">
        <f t="shared" si="44"/>
        <v>42193.957326388889</v>
      </c>
    </row>
    <row r="657" spans="1:20" ht="45" hidden="1">
      <c r="A657">
        <v>655</v>
      </c>
      <c r="B657" s="3" t="s">
        <v>1375</v>
      </c>
      <c r="C657" s="3" t="s">
        <v>1376</v>
      </c>
      <c r="D657" s="6">
        <v>8000</v>
      </c>
      <c r="E657" s="11">
        <v>11751</v>
      </c>
      <c r="F657" t="s">
        <v>21</v>
      </c>
      <c r="G657" t="s">
        <v>22</v>
      </c>
      <c r="H657" t="s">
        <v>23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1345</v>
      </c>
      <c r="O657" s="9">
        <f t="shared" si="41"/>
        <v>147</v>
      </c>
      <c r="P657" s="9">
        <f t="shared" si="42"/>
        <v>42.89</v>
      </c>
      <c r="Q657" t="s">
        <v>1142</v>
      </c>
      <c r="R657" t="s">
        <v>1346</v>
      </c>
      <c r="S657" s="15">
        <f t="shared" si="43"/>
        <v>42045.957314814819</v>
      </c>
      <c r="T657" s="16">
        <f t="shared" si="44"/>
        <v>42075.915648148148</v>
      </c>
    </row>
    <row r="658" spans="1:20" ht="60" hidden="1">
      <c r="A658">
        <v>656</v>
      </c>
      <c r="B658" s="3" t="s">
        <v>1377</v>
      </c>
      <c r="C658" s="3" t="s">
        <v>1378</v>
      </c>
      <c r="D658" s="6">
        <v>5000</v>
      </c>
      <c r="E658" s="11">
        <v>10678</v>
      </c>
      <c r="F658" t="s">
        <v>21</v>
      </c>
      <c r="G658" t="s">
        <v>22</v>
      </c>
      <c r="H658" t="s">
        <v>23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1345</v>
      </c>
      <c r="O658" s="9">
        <f t="shared" si="41"/>
        <v>214</v>
      </c>
      <c r="P658" s="9">
        <f t="shared" si="42"/>
        <v>122.74</v>
      </c>
      <c r="Q658" t="s">
        <v>1142</v>
      </c>
      <c r="R658" t="s">
        <v>1346</v>
      </c>
      <c r="S658" s="15">
        <f t="shared" si="43"/>
        <v>42417.804618055554</v>
      </c>
      <c r="T658" s="16">
        <f t="shared" si="44"/>
        <v>42477.762951388882</v>
      </c>
    </row>
    <row r="659" spans="1:20" ht="60" hidden="1">
      <c r="A659">
        <v>657</v>
      </c>
      <c r="B659" s="3" t="s">
        <v>1379</v>
      </c>
      <c r="C659" s="3" t="s">
        <v>1380</v>
      </c>
      <c r="D659" s="6">
        <v>15000</v>
      </c>
      <c r="E659" s="11">
        <v>18855</v>
      </c>
      <c r="F659" t="s">
        <v>21</v>
      </c>
      <c r="G659" t="s">
        <v>22</v>
      </c>
      <c r="H659" t="s">
        <v>23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1345</v>
      </c>
      <c r="O659" s="9">
        <f t="shared" si="41"/>
        <v>126</v>
      </c>
      <c r="P659" s="9">
        <f t="shared" si="42"/>
        <v>190.45</v>
      </c>
      <c r="Q659" t="s">
        <v>1142</v>
      </c>
      <c r="R659" t="s">
        <v>1346</v>
      </c>
      <c r="S659" s="15">
        <f t="shared" si="43"/>
        <v>42331.84574074074</v>
      </c>
      <c r="T659" s="16">
        <f t="shared" si="44"/>
        <v>42361.84574074074</v>
      </c>
    </row>
    <row r="660" spans="1:20" ht="60" hidden="1">
      <c r="A660">
        <v>658</v>
      </c>
      <c r="B660" s="3" t="s">
        <v>1381</v>
      </c>
      <c r="C660" s="3" t="s">
        <v>1382</v>
      </c>
      <c r="D660" s="6">
        <v>28888</v>
      </c>
      <c r="E660" s="11">
        <v>30177</v>
      </c>
      <c r="F660" t="s">
        <v>21</v>
      </c>
      <c r="G660" t="s">
        <v>22</v>
      </c>
      <c r="H660" t="s">
        <v>23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1345</v>
      </c>
      <c r="O660" s="9">
        <f t="shared" si="41"/>
        <v>104</v>
      </c>
      <c r="P660" s="9">
        <f t="shared" si="42"/>
        <v>109.34</v>
      </c>
      <c r="Q660" t="s">
        <v>1142</v>
      </c>
      <c r="R660" t="s">
        <v>1346</v>
      </c>
      <c r="S660" s="15">
        <f t="shared" si="43"/>
        <v>42179.160752314812</v>
      </c>
      <c r="T660" s="16">
        <f t="shared" si="44"/>
        <v>42211.75</v>
      </c>
    </row>
    <row r="661" spans="1:20" ht="18.75" hidden="1">
      <c r="A661">
        <v>659</v>
      </c>
      <c r="B661" s="3" t="s">
        <v>1383</v>
      </c>
      <c r="C661" s="3" t="s">
        <v>1384</v>
      </c>
      <c r="D661" s="6">
        <v>3000</v>
      </c>
      <c r="E661" s="11">
        <v>3017</v>
      </c>
      <c r="F661" t="s">
        <v>21</v>
      </c>
      <c r="G661" t="s">
        <v>22</v>
      </c>
      <c r="H661" t="s">
        <v>23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1345</v>
      </c>
      <c r="O661" s="9">
        <f t="shared" si="41"/>
        <v>101</v>
      </c>
      <c r="P661" s="9">
        <f t="shared" si="42"/>
        <v>143.66999999999999</v>
      </c>
      <c r="Q661" t="s">
        <v>1142</v>
      </c>
      <c r="R661" t="s">
        <v>1346</v>
      </c>
      <c r="S661" s="15">
        <f t="shared" si="43"/>
        <v>42209.593692129631</v>
      </c>
      <c r="T661" s="16">
        <f t="shared" si="44"/>
        <v>42239.593692129631</v>
      </c>
    </row>
    <row r="662" spans="1:20" ht="60" hidden="1">
      <c r="A662">
        <v>660</v>
      </c>
      <c r="B662" s="3" t="s">
        <v>1385</v>
      </c>
      <c r="C662" s="3" t="s">
        <v>1386</v>
      </c>
      <c r="D662" s="6">
        <v>50000</v>
      </c>
      <c r="E662" s="11">
        <v>1529</v>
      </c>
      <c r="F662" t="s">
        <v>366</v>
      </c>
      <c r="G662" t="s">
        <v>22</v>
      </c>
      <c r="H662" t="s">
        <v>23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1345</v>
      </c>
      <c r="O662" s="9">
        <f t="shared" si="41"/>
        <v>3</v>
      </c>
      <c r="P662" s="9">
        <f t="shared" si="42"/>
        <v>84.94</v>
      </c>
      <c r="Q662" t="s">
        <v>1142</v>
      </c>
      <c r="R662" t="s">
        <v>1346</v>
      </c>
      <c r="S662" s="15">
        <f t="shared" si="43"/>
        <v>41922.741655092592</v>
      </c>
      <c r="T662" s="16">
        <f t="shared" si="44"/>
        <v>41952.783321759263</v>
      </c>
    </row>
    <row r="663" spans="1:20" ht="45" hidden="1">
      <c r="A663">
        <v>661</v>
      </c>
      <c r="B663" s="3" t="s">
        <v>1387</v>
      </c>
      <c r="C663" s="3" t="s">
        <v>1388</v>
      </c>
      <c r="D663" s="6">
        <v>10000</v>
      </c>
      <c r="E663" s="11">
        <v>95</v>
      </c>
      <c r="F663" t="s">
        <v>366</v>
      </c>
      <c r="G663" t="s">
        <v>22</v>
      </c>
      <c r="H663" t="s">
        <v>23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1345</v>
      </c>
      <c r="O663" s="9">
        <f t="shared" si="41"/>
        <v>1</v>
      </c>
      <c r="P663" s="9">
        <f t="shared" si="42"/>
        <v>10.56</v>
      </c>
      <c r="Q663" t="s">
        <v>1142</v>
      </c>
      <c r="R663" t="s">
        <v>1346</v>
      </c>
      <c r="S663" s="15">
        <f t="shared" si="43"/>
        <v>42636.645358796297</v>
      </c>
      <c r="T663" s="16">
        <f t="shared" si="44"/>
        <v>42666.645358796297</v>
      </c>
    </row>
    <row r="664" spans="1:20" ht="45" hidden="1">
      <c r="A664">
        <v>662</v>
      </c>
      <c r="B664" s="3" t="s">
        <v>1389</v>
      </c>
      <c r="C664" s="3" t="s">
        <v>1390</v>
      </c>
      <c r="D664" s="6">
        <v>39000</v>
      </c>
      <c r="E664" s="11">
        <v>156</v>
      </c>
      <c r="F664" t="s">
        <v>366</v>
      </c>
      <c r="G664" t="s">
        <v>22</v>
      </c>
      <c r="H664" t="s">
        <v>23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1345</v>
      </c>
      <c r="O664" s="9">
        <f t="shared" si="41"/>
        <v>0</v>
      </c>
      <c r="P664" s="9">
        <f t="shared" si="42"/>
        <v>39</v>
      </c>
      <c r="Q664" t="s">
        <v>1142</v>
      </c>
      <c r="R664" t="s">
        <v>1346</v>
      </c>
      <c r="S664" s="15">
        <f t="shared" si="43"/>
        <v>41990.438043981485</v>
      </c>
      <c r="T664" s="16">
        <f t="shared" si="44"/>
        <v>42020.438043981485</v>
      </c>
    </row>
    <row r="665" spans="1:20" ht="60" hidden="1">
      <c r="A665">
        <v>663</v>
      </c>
      <c r="B665" s="3" t="s">
        <v>1391</v>
      </c>
      <c r="C665" s="3" t="s">
        <v>1392</v>
      </c>
      <c r="D665" s="6">
        <v>200000</v>
      </c>
      <c r="E665" s="11">
        <v>700</v>
      </c>
      <c r="F665" t="s">
        <v>366</v>
      </c>
      <c r="G665" t="s">
        <v>318</v>
      </c>
      <c r="H665" t="s">
        <v>319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1345</v>
      </c>
      <c r="O665" s="9">
        <f t="shared" si="41"/>
        <v>0</v>
      </c>
      <c r="P665" s="9">
        <f t="shared" si="42"/>
        <v>100</v>
      </c>
      <c r="Q665" t="s">
        <v>1142</v>
      </c>
      <c r="R665" t="s">
        <v>1346</v>
      </c>
      <c r="S665" s="15">
        <f t="shared" si="43"/>
        <v>42173.843240740738</v>
      </c>
      <c r="T665" s="16">
        <f t="shared" si="44"/>
        <v>42203.843240740738</v>
      </c>
    </row>
    <row r="666" spans="1:20" ht="60" hidden="1">
      <c r="A666">
        <v>664</v>
      </c>
      <c r="B666" s="3" t="s">
        <v>1393</v>
      </c>
      <c r="C666" s="3" t="s">
        <v>1394</v>
      </c>
      <c r="D666" s="6">
        <v>12000</v>
      </c>
      <c r="E666" s="11">
        <v>904</v>
      </c>
      <c r="F666" t="s">
        <v>366</v>
      </c>
      <c r="G666" t="s">
        <v>22</v>
      </c>
      <c r="H666" t="s">
        <v>23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1345</v>
      </c>
      <c r="O666" s="9">
        <f t="shared" si="41"/>
        <v>8</v>
      </c>
      <c r="P666" s="9">
        <f t="shared" si="42"/>
        <v>31.17</v>
      </c>
      <c r="Q666" t="s">
        <v>1142</v>
      </c>
      <c r="R666" t="s">
        <v>1346</v>
      </c>
      <c r="S666" s="15">
        <f t="shared" si="43"/>
        <v>42077.666377314818</v>
      </c>
      <c r="T666" s="16">
        <f t="shared" si="44"/>
        <v>42107.666377314818</v>
      </c>
    </row>
    <row r="667" spans="1:20" ht="60" hidden="1">
      <c r="A667">
        <v>665</v>
      </c>
      <c r="B667" s="3" t="s">
        <v>1395</v>
      </c>
      <c r="C667" s="3" t="s">
        <v>1396</v>
      </c>
      <c r="D667" s="6">
        <v>10000</v>
      </c>
      <c r="E667" s="11">
        <v>1864</v>
      </c>
      <c r="F667" t="s">
        <v>366</v>
      </c>
      <c r="G667" t="s">
        <v>22</v>
      </c>
      <c r="H667" t="s">
        <v>23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1345</v>
      </c>
      <c r="O667" s="9">
        <f t="shared" si="41"/>
        <v>19</v>
      </c>
      <c r="P667" s="9">
        <f t="shared" si="42"/>
        <v>155.33000000000001</v>
      </c>
      <c r="Q667" t="s">
        <v>1142</v>
      </c>
      <c r="R667" t="s">
        <v>1346</v>
      </c>
      <c r="S667" s="15">
        <f t="shared" si="43"/>
        <v>42688.711354166662</v>
      </c>
      <c r="T667" s="16">
        <f t="shared" si="44"/>
        <v>42748.711354166662</v>
      </c>
    </row>
    <row r="668" spans="1:20" ht="60" hidden="1">
      <c r="A668">
        <v>666</v>
      </c>
      <c r="B668" s="3" t="s">
        <v>1397</v>
      </c>
      <c r="C668" s="3" t="s">
        <v>1398</v>
      </c>
      <c r="D668" s="6">
        <v>200000</v>
      </c>
      <c r="E668" s="11">
        <v>8</v>
      </c>
      <c r="F668" t="s">
        <v>366</v>
      </c>
      <c r="G668" t="s">
        <v>22</v>
      </c>
      <c r="H668" t="s">
        <v>23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1345</v>
      </c>
      <c r="O668" s="9">
        <f t="shared" si="41"/>
        <v>0</v>
      </c>
      <c r="P668" s="9">
        <f t="shared" si="42"/>
        <v>2</v>
      </c>
      <c r="Q668" t="s">
        <v>1142</v>
      </c>
      <c r="R668" t="s">
        <v>1346</v>
      </c>
      <c r="S668" s="15">
        <f t="shared" si="43"/>
        <v>41838.832152777781</v>
      </c>
      <c r="T668" s="16">
        <f t="shared" si="44"/>
        <v>41868.832152777781</v>
      </c>
    </row>
    <row r="669" spans="1:20" ht="60" hidden="1">
      <c r="A669">
        <v>667</v>
      </c>
      <c r="B669" s="3" t="s">
        <v>1399</v>
      </c>
      <c r="C669" s="3" t="s">
        <v>1400</v>
      </c>
      <c r="D669" s="6">
        <v>50000</v>
      </c>
      <c r="E669" s="11">
        <v>5010</v>
      </c>
      <c r="F669" t="s">
        <v>366</v>
      </c>
      <c r="G669" t="s">
        <v>1240</v>
      </c>
      <c r="H669" t="s">
        <v>62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1345</v>
      </c>
      <c r="O669" s="9">
        <f t="shared" si="41"/>
        <v>10</v>
      </c>
      <c r="P669" s="9">
        <f t="shared" si="42"/>
        <v>178.93</v>
      </c>
      <c r="Q669" t="s">
        <v>1142</v>
      </c>
      <c r="R669" t="s">
        <v>1346</v>
      </c>
      <c r="S669" s="15">
        <f t="shared" si="43"/>
        <v>42632.373414351852</v>
      </c>
      <c r="T669" s="16">
        <f t="shared" si="44"/>
        <v>42672.373414351852</v>
      </c>
    </row>
    <row r="670" spans="1:20" ht="45" hidden="1">
      <c r="A670">
        <v>668</v>
      </c>
      <c r="B670" s="3" t="s">
        <v>1401</v>
      </c>
      <c r="C670" s="3" t="s">
        <v>1402</v>
      </c>
      <c r="D670" s="6">
        <v>15000</v>
      </c>
      <c r="E670" s="11">
        <v>684</v>
      </c>
      <c r="F670" t="s">
        <v>366</v>
      </c>
      <c r="G670" t="s">
        <v>22</v>
      </c>
      <c r="H670" t="s">
        <v>23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1345</v>
      </c>
      <c r="O670" s="9">
        <f t="shared" si="41"/>
        <v>5</v>
      </c>
      <c r="P670" s="9">
        <f t="shared" si="42"/>
        <v>27.36</v>
      </c>
      <c r="Q670" t="s">
        <v>1142</v>
      </c>
      <c r="R670" t="s">
        <v>1346</v>
      </c>
      <c r="S670" s="15">
        <f t="shared" si="43"/>
        <v>42090.831273148149</v>
      </c>
      <c r="T670" s="16">
        <f t="shared" si="44"/>
        <v>42135.831273148149</v>
      </c>
    </row>
    <row r="671" spans="1:20" ht="60" hidden="1">
      <c r="A671">
        <v>669</v>
      </c>
      <c r="B671" s="3" t="s">
        <v>1403</v>
      </c>
      <c r="C671" s="3" t="s">
        <v>1404</v>
      </c>
      <c r="D671" s="6">
        <v>200000</v>
      </c>
      <c r="E671" s="11">
        <v>43015</v>
      </c>
      <c r="F671" t="s">
        <v>366</v>
      </c>
      <c r="G671" t="s">
        <v>486</v>
      </c>
      <c r="H671" t="s">
        <v>487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1345</v>
      </c>
      <c r="O671" s="9">
        <f t="shared" si="41"/>
        <v>22</v>
      </c>
      <c r="P671" s="9">
        <f t="shared" si="42"/>
        <v>1536.25</v>
      </c>
      <c r="Q671" t="s">
        <v>1142</v>
      </c>
      <c r="R671" t="s">
        <v>1346</v>
      </c>
      <c r="S671" s="15">
        <f t="shared" si="43"/>
        <v>42527.625671296293</v>
      </c>
      <c r="T671" s="16">
        <f t="shared" si="44"/>
        <v>42557.625671296293</v>
      </c>
    </row>
    <row r="672" spans="1:20" ht="60" hidden="1">
      <c r="A672">
        <v>670</v>
      </c>
      <c r="B672" s="3" t="s">
        <v>1405</v>
      </c>
      <c r="C672" s="3" t="s">
        <v>1406</v>
      </c>
      <c r="D672" s="6">
        <v>90000</v>
      </c>
      <c r="E672" s="11">
        <v>26349</v>
      </c>
      <c r="F672" t="s">
        <v>366</v>
      </c>
      <c r="G672" t="s">
        <v>1240</v>
      </c>
      <c r="H672" t="s">
        <v>62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1345</v>
      </c>
      <c r="O672" s="9">
        <f t="shared" si="41"/>
        <v>29</v>
      </c>
      <c r="P672" s="9">
        <f t="shared" si="42"/>
        <v>85</v>
      </c>
      <c r="Q672" t="s">
        <v>1142</v>
      </c>
      <c r="R672" t="s">
        <v>1346</v>
      </c>
      <c r="S672" s="15">
        <f t="shared" si="43"/>
        <v>42506.709722222222</v>
      </c>
      <c r="T672" s="16">
        <f t="shared" si="44"/>
        <v>42540.340277777781</v>
      </c>
    </row>
    <row r="673" spans="1:20" ht="60" hidden="1">
      <c r="A673">
        <v>671</v>
      </c>
      <c r="B673" s="3" t="s">
        <v>1407</v>
      </c>
      <c r="C673" s="3" t="s">
        <v>1408</v>
      </c>
      <c r="D673" s="6">
        <v>30000</v>
      </c>
      <c r="E673" s="11">
        <v>11828</v>
      </c>
      <c r="F673" t="s">
        <v>366</v>
      </c>
      <c r="G673" t="s">
        <v>22</v>
      </c>
      <c r="H673" t="s">
        <v>23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1345</v>
      </c>
      <c r="O673" s="9">
        <f t="shared" si="41"/>
        <v>39</v>
      </c>
      <c r="P673" s="9">
        <f t="shared" si="42"/>
        <v>788.53</v>
      </c>
      <c r="Q673" t="s">
        <v>1142</v>
      </c>
      <c r="R673" t="s">
        <v>1346</v>
      </c>
      <c r="S673" s="15">
        <f t="shared" si="43"/>
        <v>41984.692731481482</v>
      </c>
      <c r="T673" s="16">
        <f t="shared" si="44"/>
        <v>42018.166666666672</v>
      </c>
    </row>
    <row r="674" spans="1:20" ht="60" hidden="1">
      <c r="A674">
        <v>672</v>
      </c>
      <c r="B674" s="3" t="s">
        <v>1409</v>
      </c>
      <c r="C674" s="3" t="s">
        <v>1410</v>
      </c>
      <c r="D674" s="6">
        <v>50000</v>
      </c>
      <c r="E674" s="11">
        <v>10814</v>
      </c>
      <c r="F674" t="s">
        <v>366</v>
      </c>
      <c r="G674" t="s">
        <v>22</v>
      </c>
      <c r="H674" t="s">
        <v>23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1345</v>
      </c>
      <c r="O674" s="9">
        <f t="shared" si="41"/>
        <v>22</v>
      </c>
      <c r="P674" s="9">
        <f t="shared" si="42"/>
        <v>50.3</v>
      </c>
      <c r="Q674" t="s">
        <v>1142</v>
      </c>
      <c r="R674" t="s">
        <v>1346</v>
      </c>
      <c r="S674" s="15">
        <f t="shared" si="43"/>
        <v>41974.219490740739</v>
      </c>
      <c r="T674" s="16">
        <f t="shared" si="44"/>
        <v>42005.207638888889</v>
      </c>
    </row>
    <row r="675" spans="1:20" ht="60" hidden="1">
      <c r="A675">
        <v>673</v>
      </c>
      <c r="B675" s="3" t="s">
        <v>1411</v>
      </c>
      <c r="C675" s="3" t="s">
        <v>1412</v>
      </c>
      <c r="D675" s="6">
        <v>100000</v>
      </c>
      <c r="E675" s="11">
        <v>205</v>
      </c>
      <c r="F675" t="s">
        <v>366</v>
      </c>
      <c r="G675" t="s">
        <v>22</v>
      </c>
      <c r="H675" t="s">
        <v>23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1345</v>
      </c>
      <c r="O675" s="9">
        <f t="shared" si="41"/>
        <v>0</v>
      </c>
      <c r="P675" s="9">
        <f t="shared" si="42"/>
        <v>68.33</v>
      </c>
      <c r="Q675" t="s">
        <v>1142</v>
      </c>
      <c r="R675" t="s">
        <v>1346</v>
      </c>
      <c r="S675" s="15">
        <f t="shared" si="43"/>
        <v>41838.840474537035</v>
      </c>
      <c r="T675" s="16">
        <f t="shared" si="44"/>
        <v>41883.840474537035</v>
      </c>
    </row>
    <row r="676" spans="1:20" ht="30" hidden="1">
      <c r="A676">
        <v>674</v>
      </c>
      <c r="B676" s="3" t="s">
        <v>1413</v>
      </c>
      <c r="C676" s="3" t="s">
        <v>1414</v>
      </c>
      <c r="D676" s="6">
        <v>50000</v>
      </c>
      <c r="E676" s="11">
        <v>15</v>
      </c>
      <c r="F676" t="s">
        <v>366</v>
      </c>
      <c r="G676" t="s">
        <v>22</v>
      </c>
      <c r="H676" t="s">
        <v>23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1345</v>
      </c>
      <c r="O676" s="9">
        <f t="shared" si="41"/>
        <v>0</v>
      </c>
      <c r="P676" s="9">
        <f t="shared" si="42"/>
        <v>7.5</v>
      </c>
      <c r="Q676" t="s">
        <v>1142</v>
      </c>
      <c r="R676" t="s">
        <v>1346</v>
      </c>
      <c r="S676" s="15">
        <f t="shared" si="43"/>
        <v>41803.116053240738</v>
      </c>
      <c r="T676" s="16">
        <f t="shared" si="44"/>
        <v>41863.116053240738</v>
      </c>
    </row>
    <row r="677" spans="1:20" ht="60" hidden="1">
      <c r="A677">
        <v>675</v>
      </c>
      <c r="B677" s="3" t="s">
        <v>1415</v>
      </c>
      <c r="C677" s="3" t="s">
        <v>1416</v>
      </c>
      <c r="D677" s="6">
        <v>6000</v>
      </c>
      <c r="E677" s="11">
        <v>891</v>
      </c>
      <c r="F677" t="s">
        <v>366</v>
      </c>
      <c r="G677" t="s">
        <v>22</v>
      </c>
      <c r="H677" t="s">
        <v>23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1345</v>
      </c>
      <c r="O677" s="9">
        <f t="shared" si="41"/>
        <v>15</v>
      </c>
      <c r="P677" s="9">
        <f t="shared" si="42"/>
        <v>34.270000000000003</v>
      </c>
      <c r="Q677" t="s">
        <v>1142</v>
      </c>
      <c r="R677" t="s">
        <v>1346</v>
      </c>
      <c r="S677" s="15">
        <f t="shared" si="43"/>
        <v>41975.930601851855</v>
      </c>
      <c r="T677" s="16">
        <f t="shared" si="44"/>
        <v>42005.290972222225</v>
      </c>
    </row>
    <row r="678" spans="1:20" ht="60" hidden="1">
      <c r="A678">
        <v>676</v>
      </c>
      <c r="B678" s="3" t="s">
        <v>1417</v>
      </c>
      <c r="C678" s="3" t="s">
        <v>1418</v>
      </c>
      <c r="D678" s="6">
        <v>100000</v>
      </c>
      <c r="E678" s="11">
        <v>1471</v>
      </c>
      <c r="F678" t="s">
        <v>366</v>
      </c>
      <c r="G678" t="s">
        <v>167</v>
      </c>
      <c r="H678" t="s">
        <v>168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1345</v>
      </c>
      <c r="O678" s="9">
        <f t="shared" si="41"/>
        <v>1</v>
      </c>
      <c r="P678" s="9">
        <f t="shared" si="42"/>
        <v>61.29</v>
      </c>
      <c r="Q678" t="s">
        <v>1142</v>
      </c>
      <c r="R678" t="s">
        <v>1346</v>
      </c>
      <c r="S678" s="15">
        <f t="shared" si="43"/>
        <v>42012.768298611118</v>
      </c>
      <c r="T678" s="16">
        <f t="shared" si="44"/>
        <v>42042.768298611118</v>
      </c>
    </row>
    <row r="679" spans="1:20" ht="75" hidden="1">
      <c r="A679">
        <v>677</v>
      </c>
      <c r="B679" s="3" t="s">
        <v>1419</v>
      </c>
      <c r="C679" s="3" t="s">
        <v>1420</v>
      </c>
      <c r="D679" s="6">
        <v>50000</v>
      </c>
      <c r="E679" s="11">
        <v>12792</v>
      </c>
      <c r="F679" t="s">
        <v>366</v>
      </c>
      <c r="G679" t="s">
        <v>1240</v>
      </c>
      <c r="H679" t="s">
        <v>62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1345</v>
      </c>
      <c r="O679" s="9">
        <f t="shared" si="41"/>
        <v>26</v>
      </c>
      <c r="P679" s="9">
        <f t="shared" si="42"/>
        <v>133.25</v>
      </c>
      <c r="Q679" t="s">
        <v>1142</v>
      </c>
      <c r="R679" t="s">
        <v>1346</v>
      </c>
      <c r="S679" s="15">
        <f t="shared" si="43"/>
        <v>42504.403877314813</v>
      </c>
      <c r="T679" s="16">
        <f t="shared" si="44"/>
        <v>42549.403877314813</v>
      </c>
    </row>
    <row r="680" spans="1:20" ht="60" hidden="1">
      <c r="A680">
        <v>678</v>
      </c>
      <c r="B680" s="3" t="s">
        <v>1421</v>
      </c>
      <c r="C680" s="3" t="s">
        <v>1422</v>
      </c>
      <c r="D680" s="6">
        <v>29000</v>
      </c>
      <c r="E680" s="11">
        <v>1108</v>
      </c>
      <c r="F680" t="s">
        <v>366</v>
      </c>
      <c r="G680" t="s">
        <v>22</v>
      </c>
      <c r="H680" t="s">
        <v>23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1345</v>
      </c>
      <c r="O680" s="9">
        <f t="shared" si="41"/>
        <v>4</v>
      </c>
      <c r="P680" s="9">
        <f t="shared" si="42"/>
        <v>65.180000000000007</v>
      </c>
      <c r="Q680" t="s">
        <v>1142</v>
      </c>
      <c r="R680" t="s">
        <v>1346</v>
      </c>
      <c r="S680" s="15">
        <f t="shared" si="43"/>
        <v>42481.376597222217</v>
      </c>
      <c r="T680" s="16">
        <f t="shared" si="44"/>
        <v>42511.376597222217</v>
      </c>
    </row>
    <row r="681" spans="1:20" ht="60" hidden="1">
      <c r="A681">
        <v>679</v>
      </c>
      <c r="B681" s="3" t="s">
        <v>1423</v>
      </c>
      <c r="C681" s="3" t="s">
        <v>1424</v>
      </c>
      <c r="D681" s="6">
        <v>57000</v>
      </c>
      <c r="E681" s="11">
        <v>8827</v>
      </c>
      <c r="F681" t="s">
        <v>366</v>
      </c>
      <c r="G681" t="s">
        <v>22</v>
      </c>
      <c r="H681" t="s">
        <v>23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1345</v>
      </c>
      <c r="O681" s="9">
        <f t="shared" si="41"/>
        <v>15</v>
      </c>
      <c r="P681" s="9">
        <f t="shared" si="42"/>
        <v>93.9</v>
      </c>
      <c r="Q681" t="s">
        <v>1142</v>
      </c>
      <c r="R681" t="s">
        <v>1346</v>
      </c>
      <c r="S681" s="15">
        <f t="shared" si="43"/>
        <v>42556.695706018523</v>
      </c>
      <c r="T681" s="16">
        <f t="shared" si="44"/>
        <v>42616.695706018523</v>
      </c>
    </row>
    <row r="682" spans="1:20" ht="60" hidden="1">
      <c r="A682">
        <v>680</v>
      </c>
      <c r="B682" s="3" t="s">
        <v>1425</v>
      </c>
      <c r="C682" s="3" t="s">
        <v>1426</v>
      </c>
      <c r="D682" s="6">
        <v>75000</v>
      </c>
      <c r="E682" s="11">
        <v>19434</v>
      </c>
      <c r="F682" t="s">
        <v>366</v>
      </c>
      <c r="G682" t="s">
        <v>22</v>
      </c>
      <c r="H682" t="s">
        <v>23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1345</v>
      </c>
      <c r="O682" s="9">
        <f t="shared" si="41"/>
        <v>26</v>
      </c>
      <c r="P682" s="9">
        <f t="shared" si="42"/>
        <v>150.65</v>
      </c>
      <c r="Q682" t="s">
        <v>1142</v>
      </c>
      <c r="R682" t="s">
        <v>1346</v>
      </c>
      <c r="S682" s="15">
        <f t="shared" si="43"/>
        <v>41864.501516203702</v>
      </c>
      <c r="T682" s="16">
        <f t="shared" si="44"/>
        <v>41899.501516203702</v>
      </c>
    </row>
    <row r="683" spans="1:20" ht="60" hidden="1">
      <c r="A683">
        <v>681</v>
      </c>
      <c r="B683" s="3" t="s">
        <v>1427</v>
      </c>
      <c r="C683" s="3" t="s">
        <v>1428</v>
      </c>
      <c r="D683" s="6">
        <v>2500</v>
      </c>
      <c r="E683" s="11">
        <v>1</v>
      </c>
      <c r="F683" t="s">
        <v>366</v>
      </c>
      <c r="G683" t="s">
        <v>22</v>
      </c>
      <c r="H683" t="s">
        <v>23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1345</v>
      </c>
      <c r="O683" s="9">
        <f t="shared" si="41"/>
        <v>0</v>
      </c>
      <c r="P683" s="9">
        <f t="shared" si="42"/>
        <v>1</v>
      </c>
      <c r="Q683" t="s">
        <v>1142</v>
      </c>
      <c r="R683" t="s">
        <v>1346</v>
      </c>
      <c r="S683" s="15">
        <f t="shared" si="43"/>
        <v>42639.805601851855</v>
      </c>
      <c r="T683" s="16">
        <f t="shared" si="44"/>
        <v>42669.805601851855</v>
      </c>
    </row>
    <row r="684" spans="1:20" ht="45" hidden="1">
      <c r="A684">
        <v>682</v>
      </c>
      <c r="B684" s="3" t="s">
        <v>1429</v>
      </c>
      <c r="C684" s="3" t="s">
        <v>1430</v>
      </c>
      <c r="D684" s="6">
        <v>50000</v>
      </c>
      <c r="E684" s="11">
        <v>53</v>
      </c>
      <c r="F684" t="s">
        <v>366</v>
      </c>
      <c r="G684" t="s">
        <v>22</v>
      </c>
      <c r="H684" t="s">
        <v>23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1345</v>
      </c>
      <c r="O684" s="9">
        <f t="shared" si="41"/>
        <v>0</v>
      </c>
      <c r="P684" s="9">
        <f t="shared" si="42"/>
        <v>13.25</v>
      </c>
      <c r="Q684" t="s">
        <v>1142</v>
      </c>
      <c r="R684" t="s">
        <v>1346</v>
      </c>
      <c r="S684" s="15">
        <f t="shared" si="43"/>
        <v>42778.765300925923</v>
      </c>
      <c r="T684" s="16">
        <f t="shared" si="44"/>
        <v>42808.723634259266</v>
      </c>
    </row>
    <row r="685" spans="1:20" ht="60" hidden="1">
      <c r="A685">
        <v>683</v>
      </c>
      <c r="B685" s="3" t="s">
        <v>1431</v>
      </c>
      <c r="C685" s="3" t="s">
        <v>1432</v>
      </c>
      <c r="D685" s="6">
        <v>35000</v>
      </c>
      <c r="E685" s="11">
        <v>298</v>
      </c>
      <c r="F685" t="s">
        <v>366</v>
      </c>
      <c r="G685" t="s">
        <v>22</v>
      </c>
      <c r="H685" t="s">
        <v>23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1345</v>
      </c>
      <c r="O685" s="9">
        <f t="shared" si="41"/>
        <v>1</v>
      </c>
      <c r="P685" s="9">
        <f t="shared" si="42"/>
        <v>99.33</v>
      </c>
      <c r="Q685" t="s">
        <v>1142</v>
      </c>
      <c r="R685" t="s">
        <v>1346</v>
      </c>
      <c r="S685" s="15">
        <f t="shared" si="43"/>
        <v>42634.900046296301</v>
      </c>
      <c r="T685" s="16">
        <f t="shared" si="44"/>
        <v>42674.900046296301</v>
      </c>
    </row>
    <row r="686" spans="1:20" ht="30" hidden="1">
      <c r="A686">
        <v>684</v>
      </c>
      <c r="B686" s="3" t="s">
        <v>1433</v>
      </c>
      <c r="C686" s="3" t="s">
        <v>1434</v>
      </c>
      <c r="D686" s="6">
        <v>320000</v>
      </c>
      <c r="E686" s="11">
        <v>23948</v>
      </c>
      <c r="F686" t="s">
        <v>366</v>
      </c>
      <c r="G686" t="s">
        <v>22</v>
      </c>
      <c r="H686" t="s">
        <v>23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1345</v>
      </c>
      <c r="O686" s="9">
        <f t="shared" si="41"/>
        <v>7</v>
      </c>
      <c r="P686" s="9">
        <f t="shared" si="42"/>
        <v>177.39</v>
      </c>
      <c r="Q686" t="s">
        <v>1142</v>
      </c>
      <c r="R686" t="s">
        <v>1346</v>
      </c>
      <c r="S686" s="15">
        <f t="shared" si="43"/>
        <v>41809.473275462966</v>
      </c>
      <c r="T686" s="16">
        <f t="shared" si="44"/>
        <v>41845.125</v>
      </c>
    </row>
    <row r="687" spans="1:20" ht="60" hidden="1">
      <c r="A687">
        <v>685</v>
      </c>
      <c r="B687" s="3" t="s">
        <v>1435</v>
      </c>
      <c r="C687" s="3" t="s">
        <v>1436</v>
      </c>
      <c r="D687" s="6">
        <v>2000</v>
      </c>
      <c r="E687" s="11">
        <v>553</v>
      </c>
      <c r="F687" t="s">
        <v>366</v>
      </c>
      <c r="G687" t="s">
        <v>22</v>
      </c>
      <c r="H687" t="s">
        <v>23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1345</v>
      </c>
      <c r="O687" s="9">
        <f t="shared" si="41"/>
        <v>28</v>
      </c>
      <c r="P687" s="9">
        <f t="shared" si="42"/>
        <v>55.3</v>
      </c>
      <c r="Q687" t="s">
        <v>1142</v>
      </c>
      <c r="R687" t="s">
        <v>1346</v>
      </c>
      <c r="S687" s="15">
        <f t="shared" si="43"/>
        <v>41971.866574074069</v>
      </c>
      <c r="T687" s="16">
        <f t="shared" si="44"/>
        <v>42016.866574074069</v>
      </c>
    </row>
    <row r="688" spans="1:20" ht="60" hidden="1">
      <c r="A688">
        <v>686</v>
      </c>
      <c r="B688" s="3" t="s">
        <v>1437</v>
      </c>
      <c r="C688" s="3" t="s">
        <v>1438</v>
      </c>
      <c r="D688" s="6">
        <v>500000</v>
      </c>
      <c r="E688" s="11">
        <v>0</v>
      </c>
      <c r="F688" t="s">
        <v>366</v>
      </c>
      <c r="G688" t="s">
        <v>1240</v>
      </c>
      <c r="H688" t="s">
        <v>62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1345</v>
      </c>
      <c r="O688" s="9">
        <f t="shared" si="41"/>
        <v>0</v>
      </c>
      <c r="P688" s="9">
        <f t="shared" si="42"/>
        <v>0</v>
      </c>
      <c r="Q688" t="s">
        <v>1142</v>
      </c>
      <c r="R688" t="s">
        <v>1346</v>
      </c>
      <c r="S688" s="15">
        <f t="shared" si="43"/>
        <v>42189.673263888893</v>
      </c>
      <c r="T688" s="16">
        <f t="shared" si="44"/>
        <v>42219.673263888893</v>
      </c>
    </row>
    <row r="689" spans="1:20" ht="60" hidden="1">
      <c r="A689">
        <v>687</v>
      </c>
      <c r="B689" s="3" t="s">
        <v>1439</v>
      </c>
      <c r="C689" s="3" t="s">
        <v>1440</v>
      </c>
      <c r="D689" s="6">
        <v>100000</v>
      </c>
      <c r="E689" s="11">
        <v>3550</v>
      </c>
      <c r="F689" t="s">
        <v>366</v>
      </c>
      <c r="G689" t="s">
        <v>1441</v>
      </c>
      <c r="H689" t="s">
        <v>1442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1345</v>
      </c>
      <c r="O689" s="9">
        <f t="shared" si="41"/>
        <v>4</v>
      </c>
      <c r="P689" s="9">
        <f t="shared" si="42"/>
        <v>591.66999999999996</v>
      </c>
      <c r="Q689" t="s">
        <v>1142</v>
      </c>
      <c r="R689" t="s">
        <v>1346</v>
      </c>
      <c r="S689" s="15">
        <f t="shared" si="43"/>
        <v>42711.750613425931</v>
      </c>
      <c r="T689" s="16">
        <f t="shared" si="44"/>
        <v>42771.750613425931</v>
      </c>
    </row>
    <row r="690" spans="1:20" ht="60" hidden="1">
      <c r="A690">
        <v>688</v>
      </c>
      <c r="B690" s="3" t="s">
        <v>1443</v>
      </c>
      <c r="C690" s="3" t="s">
        <v>1444</v>
      </c>
      <c r="D690" s="6">
        <v>20000</v>
      </c>
      <c r="E690" s="11">
        <v>14598</v>
      </c>
      <c r="F690" t="s">
        <v>366</v>
      </c>
      <c r="G690" t="s">
        <v>22</v>
      </c>
      <c r="H690" t="s">
        <v>23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1345</v>
      </c>
      <c r="O690" s="9">
        <f t="shared" si="41"/>
        <v>73</v>
      </c>
      <c r="P690" s="9">
        <f t="shared" si="42"/>
        <v>405.5</v>
      </c>
      <c r="Q690" t="s">
        <v>1142</v>
      </c>
      <c r="R690" t="s">
        <v>1346</v>
      </c>
      <c r="S690" s="15">
        <f t="shared" si="43"/>
        <v>42262.104780092588</v>
      </c>
      <c r="T690" s="16">
        <f t="shared" si="44"/>
        <v>42292.104780092588</v>
      </c>
    </row>
    <row r="691" spans="1:20" ht="60" hidden="1">
      <c r="A691">
        <v>689</v>
      </c>
      <c r="B691" s="3" t="s">
        <v>1445</v>
      </c>
      <c r="C691" s="3" t="s">
        <v>1446</v>
      </c>
      <c r="D691" s="6">
        <v>200000</v>
      </c>
      <c r="E691" s="11">
        <v>115297.5</v>
      </c>
      <c r="F691" t="s">
        <v>366</v>
      </c>
      <c r="G691" t="s">
        <v>22</v>
      </c>
      <c r="H691" t="s">
        <v>23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1345</v>
      </c>
      <c r="O691" s="9">
        <f t="shared" si="41"/>
        <v>58</v>
      </c>
      <c r="P691" s="9">
        <f t="shared" si="42"/>
        <v>343.15</v>
      </c>
      <c r="Q691" t="s">
        <v>1142</v>
      </c>
      <c r="R691" t="s">
        <v>1346</v>
      </c>
      <c r="S691" s="15">
        <f t="shared" si="43"/>
        <v>42675.66778935185</v>
      </c>
      <c r="T691" s="16">
        <f t="shared" si="44"/>
        <v>42712.207638888889</v>
      </c>
    </row>
    <row r="692" spans="1:20" ht="30" hidden="1">
      <c r="A692">
        <v>690</v>
      </c>
      <c r="B692" s="3" t="s">
        <v>1447</v>
      </c>
      <c r="C692" s="3" t="s">
        <v>1448</v>
      </c>
      <c r="D692" s="6">
        <v>20000</v>
      </c>
      <c r="E692" s="11">
        <v>2468</v>
      </c>
      <c r="F692" t="s">
        <v>366</v>
      </c>
      <c r="G692" t="s">
        <v>22</v>
      </c>
      <c r="H692" t="s">
        <v>23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1345</v>
      </c>
      <c r="O692" s="9">
        <f t="shared" si="41"/>
        <v>12</v>
      </c>
      <c r="P692" s="9">
        <f t="shared" si="42"/>
        <v>72.59</v>
      </c>
      <c r="Q692" t="s">
        <v>1142</v>
      </c>
      <c r="R692" t="s">
        <v>1346</v>
      </c>
      <c r="S692" s="15">
        <f t="shared" si="43"/>
        <v>42579.634733796294</v>
      </c>
      <c r="T692" s="16">
        <f t="shared" si="44"/>
        <v>42622.25</v>
      </c>
    </row>
    <row r="693" spans="1:20" ht="45" hidden="1">
      <c r="A693">
        <v>691</v>
      </c>
      <c r="B693" s="3" t="s">
        <v>1449</v>
      </c>
      <c r="C693" s="3" t="s">
        <v>1450</v>
      </c>
      <c r="D693" s="6">
        <v>50000</v>
      </c>
      <c r="E693" s="11">
        <v>260</v>
      </c>
      <c r="F693" t="s">
        <v>366</v>
      </c>
      <c r="G693" t="s">
        <v>22</v>
      </c>
      <c r="H693" t="s">
        <v>23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1345</v>
      </c>
      <c r="O693" s="9">
        <f t="shared" si="41"/>
        <v>1</v>
      </c>
      <c r="P693" s="9">
        <f t="shared" si="42"/>
        <v>26</v>
      </c>
      <c r="Q693" t="s">
        <v>1142</v>
      </c>
      <c r="R693" t="s">
        <v>1346</v>
      </c>
      <c r="S693" s="15">
        <f t="shared" si="43"/>
        <v>42158.028310185182</v>
      </c>
      <c r="T693" s="16">
        <f t="shared" si="44"/>
        <v>42186.028310185182</v>
      </c>
    </row>
    <row r="694" spans="1:20" ht="60" hidden="1">
      <c r="A694">
        <v>692</v>
      </c>
      <c r="B694" s="3" t="s">
        <v>1451</v>
      </c>
      <c r="C694" s="3" t="s">
        <v>1452</v>
      </c>
      <c r="D694" s="6">
        <v>20000</v>
      </c>
      <c r="E694" s="11">
        <v>1306</v>
      </c>
      <c r="F694" t="s">
        <v>366</v>
      </c>
      <c r="G694" t="s">
        <v>31</v>
      </c>
      <c r="H694" t="s">
        <v>32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1345</v>
      </c>
      <c r="O694" s="9">
        <f t="shared" si="41"/>
        <v>7</v>
      </c>
      <c r="P694" s="9">
        <f t="shared" si="42"/>
        <v>6.5</v>
      </c>
      <c r="Q694" t="s">
        <v>1142</v>
      </c>
      <c r="R694" t="s">
        <v>1346</v>
      </c>
      <c r="S694" s="15">
        <f t="shared" si="43"/>
        <v>42696.37572916667</v>
      </c>
      <c r="T694" s="16">
        <f t="shared" si="44"/>
        <v>42726.37572916667</v>
      </c>
    </row>
    <row r="695" spans="1:20" ht="45" hidden="1">
      <c r="A695">
        <v>693</v>
      </c>
      <c r="B695" s="3" t="s">
        <v>1453</v>
      </c>
      <c r="C695" s="3" t="s">
        <v>1454</v>
      </c>
      <c r="D695" s="6">
        <v>100000</v>
      </c>
      <c r="E695" s="11">
        <v>35338</v>
      </c>
      <c r="F695" t="s">
        <v>366</v>
      </c>
      <c r="G695" t="s">
        <v>22</v>
      </c>
      <c r="H695" t="s">
        <v>23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1345</v>
      </c>
      <c r="O695" s="9">
        <f t="shared" si="41"/>
        <v>35</v>
      </c>
      <c r="P695" s="9">
        <f t="shared" si="42"/>
        <v>119.39</v>
      </c>
      <c r="Q695" t="s">
        <v>1142</v>
      </c>
      <c r="R695" t="s">
        <v>1346</v>
      </c>
      <c r="S695" s="15">
        <f t="shared" si="43"/>
        <v>42094.808182870373</v>
      </c>
      <c r="T695" s="16">
        <f t="shared" si="44"/>
        <v>42124.808182870373</v>
      </c>
    </row>
    <row r="696" spans="1:20" ht="60" hidden="1">
      <c r="A696">
        <v>694</v>
      </c>
      <c r="B696" s="3" t="s">
        <v>1455</v>
      </c>
      <c r="C696" s="3" t="s">
        <v>1456</v>
      </c>
      <c r="D696" s="6">
        <v>150000</v>
      </c>
      <c r="E696" s="11">
        <v>590</v>
      </c>
      <c r="F696" t="s">
        <v>366</v>
      </c>
      <c r="G696" t="s">
        <v>22</v>
      </c>
      <c r="H696" t="s">
        <v>23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1345</v>
      </c>
      <c r="O696" s="9">
        <f t="shared" si="41"/>
        <v>0</v>
      </c>
      <c r="P696" s="9">
        <f t="shared" si="42"/>
        <v>84.29</v>
      </c>
      <c r="Q696" t="s">
        <v>1142</v>
      </c>
      <c r="R696" t="s">
        <v>1346</v>
      </c>
      <c r="S696" s="15">
        <f t="shared" si="43"/>
        <v>42737.663877314815</v>
      </c>
      <c r="T696" s="16">
        <f t="shared" si="44"/>
        <v>42767.663877314815</v>
      </c>
    </row>
    <row r="697" spans="1:20" ht="60" hidden="1">
      <c r="A697">
        <v>695</v>
      </c>
      <c r="B697" s="3" t="s">
        <v>1457</v>
      </c>
      <c r="C697" s="3" t="s">
        <v>1458</v>
      </c>
      <c r="D697" s="6">
        <v>60000</v>
      </c>
      <c r="E697" s="11">
        <v>636</v>
      </c>
      <c r="F697" t="s">
        <v>366</v>
      </c>
      <c r="G697" t="s">
        <v>22</v>
      </c>
      <c r="H697" t="s">
        <v>23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1345</v>
      </c>
      <c r="O697" s="9">
        <f t="shared" si="41"/>
        <v>1</v>
      </c>
      <c r="P697" s="9">
        <f t="shared" si="42"/>
        <v>90.86</v>
      </c>
      <c r="Q697" t="s">
        <v>1142</v>
      </c>
      <c r="R697" t="s">
        <v>1346</v>
      </c>
      <c r="S697" s="15">
        <f t="shared" si="43"/>
        <v>41913.521064814813</v>
      </c>
      <c r="T697" s="16">
        <f t="shared" si="44"/>
        <v>41943.521064814813</v>
      </c>
    </row>
    <row r="698" spans="1:20" ht="30" hidden="1">
      <c r="A698">
        <v>696</v>
      </c>
      <c r="B698" s="3" t="s">
        <v>1459</v>
      </c>
      <c r="C698" s="3" t="s">
        <v>1460</v>
      </c>
      <c r="D698" s="6">
        <v>175000</v>
      </c>
      <c r="E698" s="11">
        <v>1</v>
      </c>
      <c r="F698" t="s">
        <v>366</v>
      </c>
      <c r="G698" t="s">
        <v>397</v>
      </c>
      <c r="H698" t="s">
        <v>62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1345</v>
      </c>
      <c r="O698" s="9">
        <f t="shared" si="41"/>
        <v>0</v>
      </c>
      <c r="P698" s="9">
        <f t="shared" si="42"/>
        <v>1</v>
      </c>
      <c r="Q698" t="s">
        <v>1142</v>
      </c>
      <c r="R698" t="s">
        <v>1346</v>
      </c>
      <c r="S698" s="15">
        <f t="shared" si="43"/>
        <v>41815.927106481482</v>
      </c>
      <c r="T698" s="16">
        <f t="shared" si="44"/>
        <v>41845.927106481482</v>
      </c>
    </row>
    <row r="699" spans="1:20" ht="60" hidden="1">
      <c r="A699">
        <v>697</v>
      </c>
      <c r="B699" s="3" t="s">
        <v>1461</v>
      </c>
      <c r="C699" s="3" t="s">
        <v>1462</v>
      </c>
      <c r="D699" s="6">
        <v>5000</v>
      </c>
      <c r="E699" s="11">
        <v>2319</v>
      </c>
      <c r="F699" t="s">
        <v>366</v>
      </c>
      <c r="G699" t="s">
        <v>512</v>
      </c>
      <c r="H699" t="s">
        <v>62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1345</v>
      </c>
      <c r="O699" s="9">
        <f t="shared" si="41"/>
        <v>46</v>
      </c>
      <c r="P699" s="9">
        <f t="shared" si="42"/>
        <v>20.34</v>
      </c>
      <c r="Q699" t="s">
        <v>1142</v>
      </c>
      <c r="R699" t="s">
        <v>1346</v>
      </c>
      <c r="S699" s="15">
        <f t="shared" si="43"/>
        <v>42388.523020833338</v>
      </c>
      <c r="T699" s="16">
        <f t="shared" si="44"/>
        <v>42403.523020833338</v>
      </c>
    </row>
    <row r="700" spans="1:20" ht="60" hidden="1">
      <c r="A700">
        <v>698</v>
      </c>
      <c r="B700" s="3" t="s">
        <v>1463</v>
      </c>
      <c r="C700" s="3" t="s">
        <v>1464</v>
      </c>
      <c r="D700" s="6">
        <v>100000</v>
      </c>
      <c r="E700" s="11">
        <v>15390</v>
      </c>
      <c r="F700" t="s">
        <v>366</v>
      </c>
      <c r="G700" t="s">
        <v>22</v>
      </c>
      <c r="H700" t="s">
        <v>23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1345</v>
      </c>
      <c r="O700" s="9">
        <f t="shared" si="41"/>
        <v>15</v>
      </c>
      <c r="P700" s="9">
        <f t="shared" si="42"/>
        <v>530.69000000000005</v>
      </c>
      <c r="Q700" t="s">
        <v>1142</v>
      </c>
      <c r="R700" t="s">
        <v>1346</v>
      </c>
      <c r="S700" s="15">
        <f t="shared" si="43"/>
        <v>41866.931076388886</v>
      </c>
      <c r="T700" s="16">
        <f t="shared" si="44"/>
        <v>41900.083333333336</v>
      </c>
    </row>
    <row r="701" spans="1:20" ht="60" hidden="1">
      <c r="A701">
        <v>699</v>
      </c>
      <c r="B701" s="3" t="s">
        <v>1465</v>
      </c>
      <c r="C701" s="3" t="s">
        <v>1466</v>
      </c>
      <c r="D701" s="6">
        <v>130000</v>
      </c>
      <c r="E701" s="11">
        <v>107148.74</v>
      </c>
      <c r="F701" t="s">
        <v>366</v>
      </c>
      <c r="G701" t="s">
        <v>22</v>
      </c>
      <c r="H701" t="s">
        <v>23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1345</v>
      </c>
      <c r="O701" s="9">
        <f t="shared" si="41"/>
        <v>82</v>
      </c>
      <c r="P701" s="9">
        <f t="shared" si="42"/>
        <v>120.39</v>
      </c>
      <c r="Q701" t="s">
        <v>1142</v>
      </c>
      <c r="R701" t="s">
        <v>1346</v>
      </c>
      <c r="S701" s="15">
        <f t="shared" si="43"/>
        <v>41563.485509259262</v>
      </c>
      <c r="T701" s="16">
        <f t="shared" si="44"/>
        <v>41600.666666666664</v>
      </c>
    </row>
    <row r="702" spans="1:20" ht="60" hidden="1">
      <c r="A702">
        <v>700</v>
      </c>
      <c r="B702" s="3" t="s">
        <v>1467</v>
      </c>
      <c r="C702" s="3" t="s">
        <v>1468</v>
      </c>
      <c r="D702" s="6">
        <v>15000</v>
      </c>
      <c r="E702" s="11">
        <v>403</v>
      </c>
      <c r="F702" t="s">
        <v>366</v>
      </c>
      <c r="G702" t="s">
        <v>61</v>
      </c>
      <c r="H702" t="s">
        <v>62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1345</v>
      </c>
      <c r="O702" s="9">
        <f t="shared" si="41"/>
        <v>3</v>
      </c>
      <c r="P702" s="9">
        <f t="shared" si="42"/>
        <v>13</v>
      </c>
      <c r="Q702" t="s">
        <v>1142</v>
      </c>
      <c r="R702" t="s">
        <v>1346</v>
      </c>
      <c r="S702" s="15">
        <f t="shared" si="43"/>
        <v>42715.688437500001</v>
      </c>
      <c r="T702" s="16">
        <f t="shared" si="44"/>
        <v>42745.688437500001</v>
      </c>
    </row>
    <row r="703" spans="1:20" ht="60" hidden="1">
      <c r="A703">
        <v>701</v>
      </c>
      <c r="B703" s="3" t="s">
        <v>1469</v>
      </c>
      <c r="C703" s="3" t="s">
        <v>1470</v>
      </c>
      <c r="D703" s="6">
        <v>23000</v>
      </c>
      <c r="E703" s="11">
        <v>6118</v>
      </c>
      <c r="F703" t="s">
        <v>366</v>
      </c>
      <c r="G703" t="s">
        <v>31</v>
      </c>
      <c r="H703" t="s">
        <v>32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1345</v>
      </c>
      <c r="O703" s="9">
        <f t="shared" si="41"/>
        <v>27</v>
      </c>
      <c r="P703" s="9">
        <f t="shared" si="42"/>
        <v>291.33</v>
      </c>
      <c r="Q703" t="s">
        <v>1142</v>
      </c>
      <c r="R703" t="s">
        <v>1346</v>
      </c>
      <c r="S703" s="15">
        <f t="shared" si="43"/>
        <v>41813.662962962961</v>
      </c>
      <c r="T703" s="16">
        <f t="shared" si="44"/>
        <v>41843.662962962961</v>
      </c>
    </row>
    <row r="704" spans="1:20" ht="60" hidden="1">
      <c r="A704">
        <v>702</v>
      </c>
      <c r="B704" s="3" t="s">
        <v>1471</v>
      </c>
      <c r="C704" s="3" t="s">
        <v>1472</v>
      </c>
      <c r="D704" s="6">
        <v>15000</v>
      </c>
      <c r="E704" s="11">
        <v>4622.01</v>
      </c>
      <c r="F704" t="s">
        <v>366</v>
      </c>
      <c r="G704" t="s">
        <v>22</v>
      </c>
      <c r="H704" t="s">
        <v>23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1345</v>
      </c>
      <c r="O704" s="9">
        <f t="shared" si="41"/>
        <v>31</v>
      </c>
      <c r="P704" s="9">
        <f t="shared" si="42"/>
        <v>124.92</v>
      </c>
      <c r="Q704" t="s">
        <v>1142</v>
      </c>
      <c r="R704" t="s">
        <v>1346</v>
      </c>
      <c r="S704" s="15">
        <f t="shared" si="43"/>
        <v>42668.726701388892</v>
      </c>
      <c r="T704" s="16">
        <f t="shared" si="44"/>
        <v>42698.768368055549</v>
      </c>
    </row>
    <row r="705" spans="1:20" ht="45" hidden="1">
      <c r="A705">
        <v>703</v>
      </c>
      <c r="B705" s="3" t="s">
        <v>1473</v>
      </c>
      <c r="C705" s="3" t="s">
        <v>1474</v>
      </c>
      <c r="D705" s="6">
        <v>15000</v>
      </c>
      <c r="E705" s="11">
        <v>837</v>
      </c>
      <c r="F705" t="s">
        <v>366</v>
      </c>
      <c r="G705" t="s">
        <v>22</v>
      </c>
      <c r="H705" t="s">
        <v>23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1345</v>
      </c>
      <c r="O705" s="9">
        <f t="shared" si="41"/>
        <v>6</v>
      </c>
      <c r="P705" s="9">
        <f t="shared" si="42"/>
        <v>119.57</v>
      </c>
      <c r="Q705" t="s">
        <v>1142</v>
      </c>
      <c r="R705" t="s">
        <v>1346</v>
      </c>
      <c r="S705" s="15">
        <f t="shared" si="43"/>
        <v>42711.950798611113</v>
      </c>
      <c r="T705" s="16">
        <f t="shared" si="44"/>
        <v>42766.98055555555</v>
      </c>
    </row>
    <row r="706" spans="1:20" ht="45" hidden="1">
      <c r="A706">
        <v>704</v>
      </c>
      <c r="B706" s="3" t="s">
        <v>1475</v>
      </c>
      <c r="C706" s="3" t="s">
        <v>1476</v>
      </c>
      <c r="D706" s="6">
        <v>55000</v>
      </c>
      <c r="E706" s="11">
        <v>481</v>
      </c>
      <c r="F706" t="s">
        <v>366</v>
      </c>
      <c r="G706" t="s">
        <v>167</v>
      </c>
      <c r="H706" t="s">
        <v>168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1345</v>
      </c>
      <c r="O706" s="9">
        <f t="shared" si="41"/>
        <v>1</v>
      </c>
      <c r="P706" s="9">
        <f t="shared" si="42"/>
        <v>120.25</v>
      </c>
      <c r="Q706" t="s">
        <v>1142</v>
      </c>
      <c r="R706" t="s">
        <v>1346</v>
      </c>
      <c r="S706" s="15">
        <f t="shared" si="43"/>
        <v>42726.192916666667</v>
      </c>
      <c r="T706" s="16">
        <f t="shared" si="44"/>
        <v>42786.192916666667</v>
      </c>
    </row>
    <row r="707" spans="1:20" ht="30" hidden="1">
      <c r="A707">
        <v>705</v>
      </c>
      <c r="B707" s="3" t="s">
        <v>1477</v>
      </c>
      <c r="C707" s="3" t="s">
        <v>1478</v>
      </c>
      <c r="D707" s="6">
        <v>100000</v>
      </c>
      <c r="E707" s="11">
        <v>977</v>
      </c>
      <c r="F707" t="s">
        <v>366</v>
      </c>
      <c r="G707" t="s">
        <v>397</v>
      </c>
      <c r="H707" t="s">
        <v>62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1345</v>
      </c>
      <c r="O707" s="9">
        <f t="shared" ref="O707:O770" si="45">ROUND(E707/D707*100,0)</f>
        <v>1</v>
      </c>
      <c r="P707" s="9">
        <f t="shared" ref="P707:P770" si="46">IFERROR(ROUND(E707/L707,2),0)</f>
        <v>195.4</v>
      </c>
      <c r="Q707" t="s">
        <v>1142</v>
      </c>
      <c r="R707" t="s">
        <v>1346</v>
      </c>
      <c r="S707" s="15">
        <f t="shared" ref="S707:S770" si="47">(((J707/60)/60)/24)+DATE(1970,1,1)</f>
        <v>42726.491643518515</v>
      </c>
      <c r="T707" s="16">
        <f t="shared" ref="T707:T770" si="48">(((I707/60)/60)/24)+DATE(1970,1,1)</f>
        <v>42756.491643518515</v>
      </c>
    </row>
    <row r="708" spans="1:20" ht="60" hidden="1">
      <c r="A708">
        <v>706</v>
      </c>
      <c r="B708" s="3" t="s">
        <v>1479</v>
      </c>
      <c r="C708" s="3" t="s">
        <v>1480</v>
      </c>
      <c r="D708" s="6">
        <v>100000</v>
      </c>
      <c r="E708" s="11">
        <v>0</v>
      </c>
      <c r="F708" t="s">
        <v>366</v>
      </c>
      <c r="G708" t="s">
        <v>61</v>
      </c>
      <c r="H708" t="s">
        <v>62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1345</v>
      </c>
      <c r="O708" s="9">
        <f t="shared" si="45"/>
        <v>0</v>
      </c>
      <c r="P708" s="9">
        <f t="shared" si="46"/>
        <v>0</v>
      </c>
      <c r="Q708" t="s">
        <v>1142</v>
      </c>
      <c r="R708" t="s">
        <v>1346</v>
      </c>
      <c r="S708" s="15">
        <f t="shared" si="47"/>
        <v>42676.995173611111</v>
      </c>
      <c r="T708" s="16">
        <f t="shared" si="48"/>
        <v>42718.777083333334</v>
      </c>
    </row>
    <row r="709" spans="1:20" ht="60" hidden="1">
      <c r="A709">
        <v>707</v>
      </c>
      <c r="B709" s="3" t="s">
        <v>1481</v>
      </c>
      <c r="C709" s="3" t="s">
        <v>1482</v>
      </c>
      <c r="D709" s="6">
        <v>68000</v>
      </c>
      <c r="E709" s="11">
        <v>53670.6</v>
      </c>
      <c r="F709" t="s">
        <v>366</v>
      </c>
      <c r="G709" t="s">
        <v>31</v>
      </c>
      <c r="H709" t="s">
        <v>32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1345</v>
      </c>
      <c r="O709" s="9">
        <f t="shared" si="45"/>
        <v>79</v>
      </c>
      <c r="P709" s="9">
        <f t="shared" si="46"/>
        <v>117.7</v>
      </c>
      <c r="Q709" t="s">
        <v>1142</v>
      </c>
      <c r="R709" t="s">
        <v>1346</v>
      </c>
      <c r="S709" s="15">
        <f t="shared" si="47"/>
        <v>42696.663506944446</v>
      </c>
      <c r="T709" s="16">
        <f t="shared" si="48"/>
        <v>42736.663506944446</v>
      </c>
    </row>
    <row r="710" spans="1:20" ht="60" hidden="1">
      <c r="A710">
        <v>708</v>
      </c>
      <c r="B710" s="3" t="s">
        <v>1483</v>
      </c>
      <c r="C710" s="3" t="s">
        <v>1484</v>
      </c>
      <c r="D710" s="6">
        <v>40000</v>
      </c>
      <c r="E710" s="11">
        <v>8837</v>
      </c>
      <c r="F710" t="s">
        <v>366</v>
      </c>
      <c r="G710" t="s">
        <v>31</v>
      </c>
      <c r="H710" t="s">
        <v>32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1345</v>
      </c>
      <c r="O710" s="9">
        <f t="shared" si="45"/>
        <v>22</v>
      </c>
      <c r="P710" s="9">
        <f t="shared" si="46"/>
        <v>23.95</v>
      </c>
      <c r="Q710" t="s">
        <v>1142</v>
      </c>
      <c r="R710" t="s">
        <v>1346</v>
      </c>
      <c r="S710" s="15">
        <f t="shared" si="47"/>
        <v>41835.581018518518</v>
      </c>
      <c r="T710" s="16">
        <f t="shared" si="48"/>
        <v>41895.581018518518</v>
      </c>
    </row>
    <row r="711" spans="1:20" ht="30" hidden="1">
      <c r="A711">
        <v>709</v>
      </c>
      <c r="B711" s="3" t="s">
        <v>1485</v>
      </c>
      <c r="C711" s="3" t="s">
        <v>1486</v>
      </c>
      <c r="D711" s="6">
        <v>15000</v>
      </c>
      <c r="E711" s="11">
        <v>61</v>
      </c>
      <c r="F711" t="s">
        <v>366</v>
      </c>
      <c r="G711" t="s">
        <v>22</v>
      </c>
      <c r="H711" t="s">
        <v>23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1345</v>
      </c>
      <c r="O711" s="9">
        <f t="shared" si="45"/>
        <v>0</v>
      </c>
      <c r="P711" s="9">
        <f t="shared" si="46"/>
        <v>30.5</v>
      </c>
      <c r="Q711" t="s">
        <v>1142</v>
      </c>
      <c r="R711" t="s">
        <v>1346</v>
      </c>
      <c r="S711" s="15">
        <f t="shared" si="47"/>
        <v>41948.041192129633</v>
      </c>
      <c r="T711" s="16">
        <f t="shared" si="48"/>
        <v>41978.041192129633</v>
      </c>
    </row>
    <row r="712" spans="1:20" ht="45" hidden="1">
      <c r="A712">
        <v>710</v>
      </c>
      <c r="B712" s="3" t="s">
        <v>1487</v>
      </c>
      <c r="C712" s="3" t="s">
        <v>1488</v>
      </c>
      <c r="D712" s="6">
        <v>1200</v>
      </c>
      <c r="E712" s="11">
        <v>0</v>
      </c>
      <c r="F712" t="s">
        <v>366</v>
      </c>
      <c r="G712" t="s">
        <v>167</v>
      </c>
      <c r="H712" t="s">
        <v>168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1345</v>
      </c>
      <c r="O712" s="9">
        <f t="shared" si="45"/>
        <v>0</v>
      </c>
      <c r="P712" s="9">
        <f t="shared" si="46"/>
        <v>0</v>
      </c>
      <c r="Q712" t="s">
        <v>1142</v>
      </c>
      <c r="R712" t="s">
        <v>1346</v>
      </c>
      <c r="S712" s="15">
        <f t="shared" si="47"/>
        <v>41837.984976851854</v>
      </c>
      <c r="T712" s="16">
        <f t="shared" si="48"/>
        <v>41871.030555555553</v>
      </c>
    </row>
    <row r="713" spans="1:20" ht="60" hidden="1">
      <c r="A713">
        <v>711</v>
      </c>
      <c r="B713" s="3" t="s">
        <v>1489</v>
      </c>
      <c r="C713" s="3" t="s">
        <v>1490</v>
      </c>
      <c r="D713" s="6">
        <v>100000</v>
      </c>
      <c r="E713" s="11">
        <v>33791</v>
      </c>
      <c r="F713" t="s">
        <v>366</v>
      </c>
      <c r="G713" t="s">
        <v>397</v>
      </c>
      <c r="H713" t="s">
        <v>62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1345</v>
      </c>
      <c r="O713" s="9">
        <f t="shared" si="45"/>
        <v>34</v>
      </c>
      <c r="P713" s="9">
        <f t="shared" si="46"/>
        <v>99.97</v>
      </c>
      <c r="Q713" t="s">
        <v>1142</v>
      </c>
      <c r="R713" t="s">
        <v>1346</v>
      </c>
      <c r="S713" s="15">
        <f t="shared" si="47"/>
        <v>42678.459120370375</v>
      </c>
      <c r="T713" s="16">
        <f t="shared" si="48"/>
        <v>42718.500787037032</v>
      </c>
    </row>
    <row r="714" spans="1:20" ht="60" hidden="1">
      <c r="A714">
        <v>712</v>
      </c>
      <c r="B714" s="3" t="s">
        <v>1491</v>
      </c>
      <c r="C714" s="3" t="s">
        <v>1492</v>
      </c>
      <c r="D714" s="6">
        <v>48500</v>
      </c>
      <c r="E714" s="11">
        <v>105</v>
      </c>
      <c r="F714" t="s">
        <v>366</v>
      </c>
      <c r="G714" t="s">
        <v>22</v>
      </c>
      <c r="H714" t="s">
        <v>23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1345</v>
      </c>
      <c r="O714" s="9">
        <f t="shared" si="45"/>
        <v>0</v>
      </c>
      <c r="P714" s="9">
        <f t="shared" si="46"/>
        <v>26.25</v>
      </c>
      <c r="Q714" t="s">
        <v>1142</v>
      </c>
      <c r="R714" t="s">
        <v>1346</v>
      </c>
      <c r="S714" s="15">
        <f t="shared" si="47"/>
        <v>42384.680925925932</v>
      </c>
      <c r="T714" s="16">
        <f t="shared" si="48"/>
        <v>42414.680925925932</v>
      </c>
    </row>
    <row r="715" spans="1:20" ht="60" hidden="1">
      <c r="A715">
        <v>713</v>
      </c>
      <c r="B715" s="3" t="s">
        <v>1493</v>
      </c>
      <c r="C715" s="3" t="s">
        <v>1494</v>
      </c>
      <c r="D715" s="6">
        <v>25000</v>
      </c>
      <c r="E715" s="11">
        <v>199</v>
      </c>
      <c r="F715" t="s">
        <v>366</v>
      </c>
      <c r="G715" t="s">
        <v>1240</v>
      </c>
      <c r="H715" t="s">
        <v>62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1345</v>
      </c>
      <c r="O715" s="9">
        <f t="shared" si="45"/>
        <v>1</v>
      </c>
      <c r="P715" s="9">
        <f t="shared" si="46"/>
        <v>199</v>
      </c>
      <c r="Q715" t="s">
        <v>1142</v>
      </c>
      <c r="R715" t="s">
        <v>1346</v>
      </c>
      <c r="S715" s="15">
        <f t="shared" si="47"/>
        <v>42496.529305555552</v>
      </c>
      <c r="T715" s="16">
        <f t="shared" si="48"/>
        <v>42526.529305555552</v>
      </c>
    </row>
    <row r="716" spans="1:20" ht="45" hidden="1">
      <c r="A716">
        <v>714</v>
      </c>
      <c r="B716" s="3" t="s">
        <v>1495</v>
      </c>
      <c r="C716" s="3" t="s">
        <v>1496</v>
      </c>
      <c r="D716" s="6">
        <v>15000</v>
      </c>
      <c r="E716" s="11">
        <v>2249</v>
      </c>
      <c r="F716" t="s">
        <v>366</v>
      </c>
      <c r="G716" t="s">
        <v>22</v>
      </c>
      <c r="H716" t="s">
        <v>23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1345</v>
      </c>
      <c r="O716" s="9">
        <f t="shared" si="45"/>
        <v>15</v>
      </c>
      <c r="P716" s="9">
        <f t="shared" si="46"/>
        <v>80.319999999999993</v>
      </c>
      <c r="Q716" t="s">
        <v>1142</v>
      </c>
      <c r="R716" t="s">
        <v>1346</v>
      </c>
      <c r="S716" s="15">
        <f t="shared" si="47"/>
        <v>42734.787986111114</v>
      </c>
      <c r="T716" s="16">
        <f t="shared" si="48"/>
        <v>42794.787986111114</v>
      </c>
    </row>
    <row r="717" spans="1:20" ht="60" hidden="1">
      <c r="A717">
        <v>715</v>
      </c>
      <c r="B717" s="3" t="s">
        <v>1497</v>
      </c>
      <c r="C717" s="3" t="s">
        <v>1498</v>
      </c>
      <c r="D717" s="6">
        <v>27500</v>
      </c>
      <c r="E717" s="11">
        <v>1389</v>
      </c>
      <c r="F717" t="s">
        <v>366</v>
      </c>
      <c r="G717" t="s">
        <v>22</v>
      </c>
      <c r="H717" t="s">
        <v>23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1345</v>
      </c>
      <c r="O717" s="9">
        <f t="shared" si="45"/>
        <v>5</v>
      </c>
      <c r="P717" s="9">
        <f t="shared" si="46"/>
        <v>115.75</v>
      </c>
      <c r="Q717" t="s">
        <v>1142</v>
      </c>
      <c r="R717" t="s">
        <v>1346</v>
      </c>
      <c r="S717" s="15">
        <f t="shared" si="47"/>
        <v>42273.090740740736</v>
      </c>
      <c r="T717" s="16">
        <f t="shared" si="48"/>
        <v>42313.132407407407</v>
      </c>
    </row>
    <row r="718" spans="1:20" ht="45" hidden="1">
      <c r="A718">
        <v>716</v>
      </c>
      <c r="B718" s="3" t="s">
        <v>1499</v>
      </c>
      <c r="C718" s="3" t="s">
        <v>1500</v>
      </c>
      <c r="D718" s="6">
        <v>7000</v>
      </c>
      <c r="E718" s="11">
        <v>715</v>
      </c>
      <c r="F718" t="s">
        <v>366</v>
      </c>
      <c r="G718" t="s">
        <v>22</v>
      </c>
      <c r="H718" t="s">
        <v>23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1345</v>
      </c>
      <c r="O718" s="9">
        <f t="shared" si="45"/>
        <v>10</v>
      </c>
      <c r="P718" s="9">
        <f t="shared" si="46"/>
        <v>44.69</v>
      </c>
      <c r="Q718" t="s">
        <v>1142</v>
      </c>
      <c r="R718" t="s">
        <v>1346</v>
      </c>
      <c r="S718" s="15">
        <f t="shared" si="47"/>
        <v>41940.658645833333</v>
      </c>
      <c r="T718" s="16">
        <f t="shared" si="48"/>
        <v>41974</v>
      </c>
    </row>
    <row r="719" spans="1:20" ht="30" hidden="1">
      <c r="A719">
        <v>717</v>
      </c>
      <c r="B719" s="3" t="s">
        <v>1501</v>
      </c>
      <c r="C719" s="3" t="s">
        <v>1502</v>
      </c>
      <c r="D719" s="6">
        <v>100000</v>
      </c>
      <c r="E719" s="11">
        <v>305</v>
      </c>
      <c r="F719" t="s">
        <v>366</v>
      </c>
      <c r="G719" t="s">
        <v>22</v>
      </c>
      <c r="H719" t="s">
        <v>23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1345</v>
      </c>
      <c r="O719" s="9">
        <f t="shared" si="45"/>
        <v>0</v>
      </c>
      <c r="P719" s="9">
        <f t="shared" si="46"/>
        <v>76.25</v>
      </c>
      <c r="Q719" t="s">
        <v>1142</v>
      </c>
      <c r="R719" t="s">
        <v>1346</v>
      </c>
      <c r="S719" s="15">
        <f t="shared" si="47"/>
        <v>41857.854189814818</v>
      </c>
      <c r="T719" s="16">
        <f t="shared" si="48"/>
        <v>41887.854189814818</v>
      </c>
    </row>
    <row r="720" spans="1:20" ht="60" hidden="1">
      <c r="A720">
        <v>718</v>
      </c>
      <c r="B720" s="3" t="s">
        <v>1503</v>
      </c>
      <c r="C720" s="3" t="s">
        <v>1504</v>
      </c>
      <c r="D720" s="6">
        <v>12000</v>
      </c>
      <c r="E720" s="11">
        <v>90</v>
      </c>
      <c r="F720" t="s">
        <v>366</v>
      </c>
      <c r="G720" t="s">
        <v>22</v>
      </c>
      <c r="H720" t="s">
        <v>23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1345</v>
      </c>
      <c r="O720" s="9">
        <f t="shared" si="45"/>
        <v>1</v>
      </c>
      <c r="P720" s="9">
        <f t="shared" si="46"/>
        <v>22.5</v>
      </c>
      <c r="Q720" t="s">
        <v>1142</v>
      </c>
      <c r="R720" t="s">
        <v>1346</v>
      </c>
      <c r="S720" s="15">
        <f t="shared" si="47"/>
        <v>42752.845451388886</v>
      </c>
      <c r="T720" s="16">
        <f t="shared" si="48"/>
        <v>42784.249305555553</v>
      </c>
    </row>
    <row r="721" spans="1:20" ht="60" hidden="1">
      <c r="A721">
        <v>719</v>
      </c>
      <c r="B721" s="3" t="s">
        <v>1505</v>
      </c>
      <c r="C721" s="3" t="s">
        <v>1506</v>
      </c>
      <c r="D721" s="6">
        <v>15000</v>
      </c>
      <c r="E721" s="11">
        <v>194</v>
      </c>
      <c r="F721" t="s">
        <v>366</v>
      </c>
      <c r="G721" t="s">
        <v>22</v>
      </c>
      <c r="H721" t="s">
        <v>23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1345</v>
      </c>
      <c r="O721" s="9">
        <f t="shared" si="45"/>
        <v>1</v>
      </c>
      <c r="P721" s="9">
        <f t="shared" si="46"/>
        <v>19.399999999999999</v>
      </c>
      <c r="Q721" t="s">
        <v>1142</v>
      </c>
      <c r="R721" t="s">
        <v>1346</v>
      </c>
      <c r="S721" s="15">
        <f t="shared" si="47"/>
        <v>42409.040231481486</v>
      </c>
      <c r="T721" s="16">
        <f t="shared" si="48"/>
        <v>42423.040231481486</v>
      </c>
    </row>
    <row r="722" spans="1:20" ht="45" hidden="1">
      <c r="A722">
        <v>720</v>
      </c>
      <c r="B722" s="3" t="s">
        <v>1507</v>
      </c>
      <c r="C722" s="3" t="s">
        <v>1508</v>
      </c>
      <c r="D722" s="6">
        <v>1900</v>
      </c>
      <c r="E722" s="11">
        <v>2735</v>
      </c>
      <c r="F722" t="s">
        <v>21</v>
      </c>
      <c r="G722" t="s">
        <v>22</v>
      </c>
      <c r="H722" t="s">
        <v>23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1509</v>
      </c>
      <c r="O722" s="9">
        <f t="shared" si="45"/>
        <v>144</v>
      </c>
      <c r="P722" s="9">
        <f t="shared" si="46"/>
        <v>66.709999999999994</v>
      </c>
      <c r="Q722" t="s">
        <v>1510</v>
      </c>
      <c r="R722" t="s">
        <v>1511</v>
      </c>
      <c r="S722" s="15">
        <f t="shared" si="47"/>
        <v>40909.649201388893</v>
      </c>
      <c r="T722" s="16">
        <f t="shared" si="48"/>
        <v>40937.649201388893</v>
      </c>
    </row>
    <row r="723" spans="1:20" ht="60" hidden="1">
      <c r="A723">
        <v>721</v>
      </c>
      <c r="B723" s="3" t="s">
        <v>1512</v>
      </c>
      <c r="C723" s="3" t="s">
        <v>1513</v>
      </c>
      <c r="D723" s="6">
        <v>8200</v>
      </c>
      <c r="E723" s="11">
        <v>10013</v>
      </c>
      <c r="F723" t="s">
        <v>21</v>
      </c>
      <c r="G723" t="s">
        <v>22</v>
      </c>
      <c r="H723" t="s">
        <v>23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1509</v>
      </c>
      <c r="O723" s="9">
        <f t="shared" si="45"/>
        <v>122</v>
      </c>
      <c r="P723" s="9">
        <f t="shared" si="46"/>
        <v>84.14</v>
      </c>
      <c r="Q723" t="s">
        <v>1510</v>
      </c>
      <c r="R723" t="s">
        <v>1511</v>
      </c>
      <c r="S723" s="15">
        <f t="shared" si="47"/>
        <v>41807.571840277778</v>
      </c>
      <c r="T723" s="16">
        <f t="shared" si="48"/>
        <v>41852.571840277778</v>
      </c>
    </row>
    <row r="724" spans="1:20" ht="60" hidden="1">
      <c r="A724">
        <v>722</v>
      </c>
      <c r="B724" s="3" t="s">
        <v>1514</v>
      </c>
      <c r="C724" s="3" t="s">
        <v>1515</v>
      </c>
      <c r="D724" s="6">
        <v>25000</v>
      </c>
      <c r="E724" s="11">
        <v>33006</v>
      </c>
      <c r="F724" t="s">
        <v>21</v>
      </c>
      <c r="G724" t="s">
        <v>22</v>
      </c>
      <c r="H724" t="s">
        <v>23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1509</v>
      </c>
      <c r="O724" s="9">
        <f t="shared" si="45"/>
        <v>132</v>
      </c>
      <c r="P724" s="9">
        <f t="shared" si="46"/>
        <v>215.73</v>
      </c>
      <c r="Q724" t="s">
        <v>1510</v>
      </c>
      <c r="R724" t="s">
        <v>1511</v>
      </c>
      <c r="S724" s="15">
        <f t="shared" si="47"/>
        <v>40977.805300925924</v>
      </c>
      <c r="T724" s="16">
        <f t="shared" si="48"/>
        <v>41007.76363425926</v>
      </c>
    </row>
    <row r="725" spans="1:20" ht="45" hidden="1">
      <c r="A725">
        <v>723</v>
      </c>
      <c r="B725" s="3" t="s">
        <v>1516</v>
      </c>
      <c r="C725" s="3" t="s">
        <v>1517</v>
      </c>
      <c r="D725" s="6">
        <v>5000</v>
      </c>
      <c r="E725" s="11">
        <v>5469</v>
      </c>
      <c r="F725" t="s">
        <v>21</v>
      </c>
      <c r="G725" t="s">
        <v>22</v>
      </c>
      <c r="H725" t="s">
        <v>23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1509</v>
      </c>
      <c r="O725" s="9">
        <f t="shared" si="45"/>
        <v>109</v>
      </c>
      <c r="P725" s="9">
        <f t="shared" si="46"/>
        <v>54.69</v>
      </c>
      <c r="Q725" t="s">
        <v>1510</v>
      </c>
      <c r="R725" t="s">
        <v>1511</v>
      </c>
      <c r="S725" s="15">
        <f t="shared" si="47"/>
        <v>42184.816539351858</v>
      </c>
      <c r="T725" s="16">
        <f t="shared" si="48"/>
        <v>42215.165972222225</v>
      </c>
    </row>
    <row r="726" spans="1:20" ht="60" hidden="1">
      <c r="A726">
        <v>724</v>
      </c>
      <c r="B726" s="3" t="s">
        <v>1518</v>
      </c>
      <c r="C726" s="3" t="s">
        <v>1519</v>
      </c>
      <c r="D726" s="6">
        <v>7000</v>
      </c>
      <c r="E726" s="11">
        <v>7383.01</v>
      </c>
      <c r="F726" t="s">
        <v>21</v>
      </c>
      <c r="G726" t="s">
        <v>22</v>
      </c>
      <c r="H726" t="s">
        <v>23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1509</v>
      </c>
      <c r="O726" s="9">
        <f t="shared" si="45"/>
        <v>105</v>
      </c>
      <c r="P726" s="9">
        <f t="shared" si="46"/>
        <v>51.63</v>
      </c>
      <c r="Q726" t="s">
        <v>1510</v>
      </c>
      <c r="R726" t="s">
        <v>1511</v>
      </c>
      <c r="S726" s="15">
        <f t="shared" si="47"/>
        <v>40694.638460648144</v>
      </c>
      <c r="T726" s="16">
        <f t="shared" si="48"/>
        <v>40724.638460648144</v>
      </c>
    </row>
    <row r="727" spans="1:20" ht="45" hidden="1">
      <c r="A727">
        <v>725</v>
      </c>
      <c r="B727" s="3" t="s">
        <v>1520</v>
      </c>
      <c r="C727" s="3" t="s">
        <v>1521</v>
      </c>
      <c r="D727" s="6">
        <v>20000</v>
      </c>
      <c r="E727" s="11">
        <v>20070</v>
      </c>
      <c r="F727" t="s">
        <v>21</v>
      </c>
      <c r="G727" t="s">
        <v>22</v>
      </c>
      <c r="H727" t="s">
        <v>23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1509</v>
      </c>
      <c r="O727" s="9">
        <f t="shared" si="45"/>
        <v>100</v>
      </c>
      <c r="P727" s="9">
        <f t="shared" si="46"/>
        <v>143.36000000000001</v>
      </c>
      <c r="Q727" t="s">
        <v>1510</v>
      </c>
      <c r="R727" t="s">
        <v>1511</v>
      </c>
      <c r="S727" s="15">
        <f t="shared" si="47"/>
        <v>42321.626296296294</v>
      </c>
      <c r="T727" s="16">
        <f t="shared" si="48"/>
        <v>42351.626296296294</v>
      </c>
    </row>
    <row r="728" spans="1:20" ht="60" hidden="1">
      <c r="A728">
        <v>726</v>
      </c>
      <c r="B728" s="3" t="s">
        <v>1522</v>
      </c>
      <c r="C728" s="3" t="s">
        <v>1523</v>
      </c>
      <c r="D728" s="6">
        <v>2500</v>
      </c>
      <c r="E728" s="11">
        <v>2535</v>
      </c>
      <c r="F728" t="s">
        <v>21</v>
      </c>
      <c r="G728" t="s">
        <v>22</v>
      </c>
      <c r="H728" t="s">
        <v>23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1509</v>
      </c>
      <c r="O728" s="9">
        <f t="shared" si="45"/>
        <v>101</v>
      </c>
      <c r="P728" s="9">
        <f t="shared" si="46"/>
        <v>72.430000000000007</v>
      </c>
      <c r="Q728" t="s">
        <v>1510</v>
      </c>
      <c r="R728" t="s">
        <v>1511</v>
      </c>
      <c r="S728" s="15">
        <f t="shared" si="47"/>
        <v>41346.042673611111</v>
      </c>
      <c r="T728" s="16">
        <f t="shared" si="48"/>
        <v>41376.042673611111</v>
      </c>
    </row>
    <row r="729" spans="1:20" ht="60" hidden="1">
      <c r="A729">
        <v>727</v>
      </c>
      <c r="B729" s="3" t="s">
        <v>1524</v>
      </c>
      <c r="C729" s="3" t="s">
        <v>1525</v>
      </c>
      <c r="D729" s="6">
        <v>3500</v>
      </c>
      <c r="E729" s="11">
        <v>5443</v>
      </c>
      <c r="F729" t="s">
        <v>21</v>
      </c>
      <c r="G729" t="s">
        <v>22</v>
      </c>
      <c r="H729" t="s">
        <v>23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1509</v>
      </c>
      <c r="O729" s="9">
        <f t="shared" si="45"/>
        <v>156</v>
      </c>
      <c r="P729" s="9">
        <f t="shared" si="46"/>
        <v>36.53</v>
      </c>
      <c r="Q729" t="s">
        <v>1510</v>
      </c>
      <c r="R729" t="s">
        <v>1511</v>
      </c>
      <c r="S729" s="15">
        <f t="shared" si="47"/>
        <v>41247.020243055551</v>
      </c>
      <c r="T729" s="16">
        <f t="shared" si="48"/>
        <v>41288.888888888891</v>
      </c>
    </row>
    <row r="730" spans="1:20" ht="45" hidden="1">
      <c r="A730">
        <v>728</v>
      </c>
      <c r="B730" s="3" t="s">
        <v>1526</v>
      </c>
      <c r="C730" s="3" t="s">
        <v>1527</v>
      </c>
      <c r="D730" s="6">
        <v>7500</v>
      </c>
      <c r="E730" s="11">
        <v>7917.45</v>
      </c>
      <c r="F730" t="s">
        <v>21</v>
      </c>
      <c r="G730" t="s">
        <v>22</v>
      </c>
      <c r="H730" t="s">
        <v>23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1509</v>
      </c>
      <c r="O730" s="9">
        <f t="shared" si="45"/>
        <v>106</v>
      </c>
      <c r="P730" s="9">
        <f t="shared" si="46"/>
        <v>60.9</v>
      </c>
      <c r="Q730" t="s">
        <v>1510</v>
      </c>
      <c r="R730" t="s">
        <v>1511</v>
      </c>
      <c r="S730" s="15">
        <f t="shared" si="47"/>
        <v>40731.837465277778</v>
      </c>
      <c r="T730" s="16">
        <f t="shared" si="48"/>
        <v>40776.837465277778</v>
      </c>
    </row>
    <row r="731" spans="1:20" ht="60" hidden="1">
      <c r="A731">
        <v>729</v>
      </c>
      <c r="B731" s="3" t="s">
        <v>1528</v>
      </c>
      <c r="C731" s="3" t="s">
        <v>1529</v>
      </c>
      <c r="D731" s="6">
        <v>4000</v>
      </c>
      <c r="E731" s="11">
        <v>5226</v>
      </c>
      <c r="F731" t="s">
        <v>21</v>
      </c>
      <c r="G731" t="s">
        <v>22</v>
      </c>
      <c r="H731" t="s">
        <v>23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1509</v>
      </c>
      <c r="O731" s="9">
        <f t="shared" si="45"/>
        <v>131</v>
      </c>
      <c r="P731" s="9">
        <f t="shared" si="46"/>
        <v>43.55</v>
      </c>
      <c r="Q731" t="s">
        <v>1510</v>
      </c>
      <c r="R731" t="s">
        <v>1511</v>
      </c>
      <c r="S731" s="15">
        <f t="shared" si="47"/>
        <v>41111.185891203706</v>
      </c>
      <c r="T731" s="16">
        <f t="shared" si="48"/>
        <v>41171.185891203706</v>
      </c>
    </row>
    <row r="732" spans="1:20" ht="30" hidden="1">
      <c r="A732">
        <v>730</v>
      </c>
      <c r="B732" s="3" t="s">
        <v>1530</v>
      </c>
      <c r="C732" s="3" t="s">
        <v>1531</v>
      </c>
      <c r="D732" s="6">
        <v>20000</v>
      </c>
      <c r="E732" s="11">
        <v>26438</v>
      </c>
      <c r="F732" t="s">
        <v>21</v>
      </c>
      <c r="G732" t="s">
        <v>22</v>
      </c>
      <c r="H732" t="s">
        <v>23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1509</v>
      </c>
      <c r="O732" s="9">
        <f t="shared" si="45"/>
        <v>132</v>
      </c>
      <c r="P732" s="9">
        <f t="shared" si="46"/>
        <v>99.77</v>
      </c>
      <c r="Q732" t="s">
        <v>1510</v>
      </c>
      <c r="R732" t="s">
        <v>1511</v>
      </c>
      <c r="S732" s="15">
        <f t="shared" si="47"/>
        <v>40854.745266203703</v>
      </c>
      <c r="T732" s="16">
        <f t="shared" si="48"/>
        <v>40884.745266203703</v>
      </c>
    </row>
    <row r="733" spans="1:20" ht="45" hidden="1">
      <c r="A733">
        <v>731</v>
      </c>
      <c r="B733" s="3" t="s">
        <v>1532</v>
      </c>
      <c r="C733" s="3" t="s">
        <v>1533</v>
      </c>
      <c r="D733" s="6">
        <v>5000</v>
      </c>
      <c r="E733" s="11">
        <v>6300</v>
      </c>
      <c r="F733" t="s">
        <v>21</v>
      </c>
      <c r="G733" t="s">
        <v>22</v>
      </c>
      <c r="H733" t="s">
        <v>23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1509</v>
      </c>
      <c r="O733" s="9">
        <f t="shared" si="45"/>
        <v>126</v>
      </c>
      <c r="P733" s="9">
        <f t="shared" si="46"/>
        <v>88.73</v>
      </c>
      <c r="Q733" t="s">
        <v>1510</v>
      </c>
      <c r="R733" t="s">
        <v>1511</v>
      </c>
      <c r="S733" s="15">
        <f t="shared" si="47"/>
        <v>40879.795682870368</v>
      </c>
      <c r="T733" s="16">
        <f t="shared" si="48"/>
        <v>40930.25</v>
      </c>
    </row>
    <row r="734" spans="1:20" ht="60" hidden="1">
      <c r="A734">
        <v>732</v>
      </c>
      <c r="B734" s="3" t="s">
        <v>1534</v>
      </c>
      <c r="C734" s="3" t="s">
        <v>1535</v>
      </c>
      <c r="D734" s="6">
        <v>40</v>
      </c>
      <c r="E734" s="11">
        <v>64</v>
      </c>
      <c r="F734" t="s">
        <v>21</v>
      </c>
      <c r="G734" t="s">
        <v>31</v>
      </c>
      <c r="H734" t="s">
        <v>32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1509</v>
      </c>
      <c r="O734" s="9">
        <f t="shared" si="45"/>
        <v>160</v>
      </c>
      <c r="P734" s="9">
        <f t="shared" si="46"/>
        <v>4.92</v>
      </c>
      <c r="Q734" t="s">
        <v>1510</v>
      </c>
      <c r="R734" t="s">
        <v>1511</v>
      </c>
      <c r="S734" s="15">
        <f t="shared" si="47"/>
        <v>41486.424317129626</v>
      </c>
      <c r="T734" s="16">
        <f t="shared" si="48"/>
        <v>41546.424317129626</v>
      </c>
    </row>
    <row r="735" spans="1:20" ht="60" hidden="1">
      <c r="A735">
        <v>733</v>
      </c>
      <c r="B735" s="3" t="s">
        <v>1536</v>
      </c>
      <c r="C735" s="3" t="s">
        <v>1537</v>
      </c>
      <c r="D735" s="6">
        <v>2500</v>
      </c>
      <c r="E735" s="11">
        <v>3012</v>
      </c>
      <c r="F735" t="s">
        <v>21</v>
      </c>
      <c r="G735" t="s">
        <v>31</v>
      </c>
      <c r="H735" t="s">
        <v>32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1509</v>
      </c>
      <c r="O735" s="9">
        <f t="shared" si="45"/>
        <v>120</v>
      </c>
      <c r="P735" s="9">
        <f t="shared" si="46"/>
        <v>17.82</v>
      </c>
      <c r="Q735" t="s">
        <v>1510</v>
      </c>
      <c r="R735" t="s">
        <v>1511</v>
      </c>
      <c r="S735" s="15">
        <f t="shared" si="47"/>
        <v>41598.420046296298</v>
      </c>
      <c r="T735" s="16">
        <f t="shared" si="48"/>
        <v>41628.420046296298</v>
      </c>
    </row>
    <row r="736" spans="1:20" ht="45" hidden="1">
      <c r="A736">
        <v>734</v>
      </c>
      <c r="B736" s="3" t="s">
        <v>1538</v>
      </c>
      <c r="C736" s="3" t="s">
        <v>1539</v>
      </c>
      <c r="D736" s="6">
        <v>8500</v>
      </c>
      <c r="E736" s="11">
        <v>10670</v>
      </c>
      <c r="F736" t="s">
        <v>21</v>
      </c>
      <c r="G736" t="s">
        <v>167</v>
      </c>
      <c r="H736" t="s">
        <v>168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1509</v>
      </c>
      <c r="O736" s="9">
        <f t="shared" si="45"/>
        <v>126</v>
      </c>
      <c r="P736" s="9">
        <f t="shared" si="46"/>
        <v>187.19</v>
      </c>
      <c r="Q736" t="s">
        <v>1510</v>
      </c>
      <c r="R736" t="s">
        <v>1511</v>
      </c>
      <c r="S736" s="15">
        <f t="shared" si="47"/>
        <v>42102.164583333331</v>
      </c>
      <c r="T736" s="16">
        <f t="shared" si="48"/>
        <v>42133.208333333328</v>
      </c>
    </row>
    <row r="737" spans="1:20" ht="45" hidden="1">
      <c r="A737">
        <v>735</v>
      </c>
      <c r="B737" s="3" t="s">
        <v>1540</v>
      </c>
      <c r="C737" s="3" t="s">
        <v>1541</v>
      </c>
      <c r="D737" s="6">
        <v>47000</v>
      </c>
      <c r="E737" s="11">
        <v>53771</v>
      </c>
      <c r="F737" t="s">
        <v>21</v>
      </c>
      <c r="G737" t="s">
        <v>22</v>
      </c>
      <c r="H737" t="s">
        <v>23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1509</v>
      </c>
      <c r="O737" s="9">
        <f t="shared" si="45"/>
        <v>114</v>
      </c>
      <c r="P737" s="9">
        <f t="shared" si="46"/>
        <v>234.81</v>
      </c>
      <c r="Q737" t="s">
        <v>1510</v>
      </c>
      <c r="R737" t="s">
        <v>1511</v>
      </c>
      <c r="S737" s="15">
        <f t="shared" si="47"/>
        <v>41946.029467592591</v>
      </c>
      <c r="T737" s="16">
        <f t="shared" si="48"/>
        <v>41977.027083333334</v>
      </c>
    </row>
    <row r="738" spans="1:20" ht="60" hidden="1">
      <c r="A738">
        <v>736</v>
      </c>
      <c r="B738" s="3" t="s">
        <v>1542</v>
      </c>
      <c r="C738" s="3" t="s">
        <v>1543</v>
      </c>
      <c r="D738" s="6">
        <v>3600</v>
      </c>
      <c r="E738" s="11">
        <v>11345</v>
      </c>
      <c r="F738" t="s">
        <v>21</v>
      </c>
      <c r="G738" t="s">
        <v>22</v>
      </c>
      <c r="H738" t="s">
        <v>23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1509</v>
      </c>
      <c r="O738" s="9">
        <f t="shared" si="45"/>
        <v>315</v>
      </c>
      <c r="P738" s="9">
        <f t="shared" si="46"/>
        <v>105.05</v>
      </c>
      <c r="Q738" t="s">
        <v>1510</v>
      </c>
      <c r="R738" t="s">
        <v>1511</v>
      </c>
      <c r="S738" s="15">
        <f t="shared" si="47"/>
        <v>41579.734259259261</v>
      </c>
      <c r="T738" s="16">
        <f t="shared" si="48"/>
        <v>41599.207638888889</v>
      </c>
    </row>
    <row r="739" spans="1:20" ht="60" hidden="1">
      <c r="A739">
        <v>737</v>
      </c>
      <c r="B739" s="3" t="s">
        <v>1544</v>
      </c>
      <c r="C739" s="3" t="s">
        <v>1545</v>
      </c>
      <c r="D739" s="6">
        <v>5000</v>
      </c>
      <c r="E739" s="11">
        <v>6120</v>
      </c>
      <c r="F739" t="s">
        <v>21</v>
      </c>
      <c r="G739" t="s">
        <v>22</v>
      </c>
      <c r="H739" t="s">
        <v>23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1509</v>
      </c>
      <c r="O739" s="9">
        <f t="shared" si="45"/>
        <v>122</v>
      </c>
      <c r="P739" s="9">
        <f t="shared" si="46"/>
        <v>56.67</v>
      </c>
      <c r="Q739" t="s">
        <v>1510</v>
      </c>
      <c r="R739" t="s">
        <v>1511</v>
      </c>
      <c r="S739" s="15">
        <f t="shared" si="47"/>
        <v>41667.275312500002</v>
      </c>
      <c r="T739" s="16">
        <f t="shared" si="48"/>
        <v>41684.833333333336</v>
      </c>
    </row>
    <row r="740" spans="1:20" ht="30" hidden="1">
      <c r="A740">
        <v>738</v>
      </c>
      <c r="B740" s="3" t="s">
        <v>1546</v>
      </c>
      <c r="C740" s="3" t="s">
        <v>1547</v>
      </c>
      <c r="D740" s="6">
        <v>1500</v>
      </c>
      <c r="E740" s="11">
        <v>1601</v>
      </c>
      <c r="F740" t="s">
        <v>21</v>
      </c>
      <c r="G740" t="s">
        <v>22</v>
      </c>
      <c r="H740" t="s">
        <v>23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1509</v>
      </c>
      <c r="O740" s="9">
        <f t="shared" si="45"/>
        <v>107</v>
      </c>
      <c r="P740" s="9">
        <f t="shared" si="46"/>
        <v>39.049999999999997</v>
      </c>
      <c r="Q740" t="s">
        <v>1510</v>
      </c>
      <c r="R740" t="s">
        <v>1511</v>
      </c>
      <c r="S740" s="15">
        <f t="shared" si="47"/>
        <v>41943.604097222218</v>
      </c>
      <c r="T740" s="16">
        <f t="shared" si="48"/>
        <v>41974.207638888889</v>
      </c>
    </row>
    <row r="741" spans="1:20" ht="60" hidden="1">
      <c r="A741">
        <v>739</v>
      </c>
      <c r="B741" s="3" t="s">
        <v>1548</v>
      </c>
      <c r="C741" s="3" t="s">
        <v>1549</v>
      </c>
      <c r="D741" s="6">
        <v>6000</v>
      </c>
      <c r="E741" s="11">
        <v>9500</v>
      </c>
      <c r="F741" t="s">
        <v>21</v>
      </c>
      <c r="G741" t="s">
        <v>22</v>
      </c>
      <c r="H741" t="s">
        <v>23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1509</v>
      </c>
      <c r="O741" s="9">
        <f t="shared" si="45"/>
        <v>158</v>
      </c>
      <c r="P741" s="9">
        <f t="shared" si="46"/>
        <v>68.349999999999994</v>
      </c>
      <c r="Q741" t="s">
        <v>1510</v>
      </c>
      <c r="R741" t="s">
        <v>1511</v>
      </c>
      <c r="S741" s="15">
        <f t="shared" si="47"/>
        <v>41829.502650462964</v>
      </c>
      <c r="T741" s="16">
        <f t="shared" si="48"/>
        <v>41862.502650462964</v>
      </c>
    </row>
    <row r="742" spans="1:20" ht="60" hidden="1">
      <c r="A742">
        <v>740</v>
      </c>
      <c r="B742" s="3" t="s">
        <v>1550</v>
      </c>
      <c r="C742" s="3" t="s">
        <v>1551</v>
      </c>
      <c r="D742" s="6">
        <v>3000</v>
      </c>
      <c r="E742" s="11">
        <v>3222</v>
      </c>
      <c r="F742" t="s">
        <v>21</v>
      </c>
      <c r="G742" t="s">
        <v>22</v>
      </c>
      <c r="H742" t="s">
        <v>23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1509</v>
      </c>
      <c r="O742" s="9">
        <f t="shared" si="45"/>
        <v>107</v>
      </c>
      <c r="P742" s="9">
        <f t="shared" si="46"/>
        <v>169.58</v>
      </c>
      <c r="Q742" t="s">
        <v>1510</v>
      </c>
      <c r="R742" t="s">
        <v>1511</v>
      </c>
      <c r="S742" s="15">
        <f t="shared" si="47"/>
        <v>42162.146782407406</v>
      </c>
      <c r="T742" s="16">
        <f t="shared" si="48"/>
        <v>42176.146782407406</v>
      </c>
    </row>
    <row r="743" spans="1:20" ht="30" hidden="1">
      <c r="A743">
        <v>741</v>
      </c>
      <c r="B743" s="3" t="s">
        <v>1552</v>
      </c>
      <c r="C743" s="3" t="s">
        <v>1553</v>
      </c>
      <c r="D743" s="6">
        <v>13000</v>
      </c>
      <c r="E743" s="11">
        <v>13293.8</v>
      </c>
      <c r="F743" t="s">
        <v>21</v>
      </c>
      <c r="G743" t="s">
        <v>22</v>
      </c>
      <c r="H743" t="s">
        <v>23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1509</v>
      </c>
      <c r="O743" s="9">
        <f t="shared" si="45"/>
        <v>102</v>
      </c>
      <c r="P743" s="9">
        <f t="shared" si="46"/>
        <v>141.41999999999999</v>
      </c>
      <c r="Q743" t="s">
        <v>1510</v>
      </c>
      <c r="R743" t="s">
        <v>1511</v>
      </c>
      <c r="S743" s="15">
        <f t="shared" si="47"/>
        <v>41401.648217592592</v>
      </c>
      <c r="T743" s="16">
        <f t="shared" si="48"/>
        <v>41436.648217592592</v>
      </c>
    </row>
    <row r="744" spans="1:20" ht="60" hidden="1">
      <c r="A744">
        <v>742</v>
      </c>
      <c r="B744" s="3" t="s">
        <v>1554</v>
      </c>
      <c r="C744" s="3" t="s">
        <v>1555</v>
      </c>
      <c r="D744" s="6">
        <v>1400</v>
      </c>
      <c r="E744" s="11">
        <v>1550</v>
      </c>
      <c r="F744" t="s">
        <v>21</v>
      </c>
      <c r="G744" t="s">
        <v>22</v>
      </c>
      <c r="H744" t="s">
        <v>23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1509</v>
      </c>
      <c r="O744" s="9">
        <f t="shared" si="45"/>
        <v>111</v>
      </c>
      <c r="P744" s="9">
        <f t="shared" si="46"/>
        <v>67.39</v>
      </c>
      <c r="Q744" t="s">
        <v>1510</v>
      </c>
      <c r="R744" t="s">
        <v>1511</v>
      </c>
      <c r="S744" s="15">
        <f t="shared" si="47"/>
        <v>41689.917962962965</v>
      </c>
      <c r="T744" s="16">
        <f t="shared" si="48"/>
        <v>41719.876296296294</v>
      </c>
    </row>
    <row r="745" spans="1:20" ht="60" hidden="1">
      <c r="A745">
        <v>743</v>
      </c>
      <c r="B745" s="3" t="s">
        <v>1556</v>
      </c>
      <c r="C745" s="3" t="s">
        <v>1557</v>
      </c>
      <c r="D745" s="6">
        <v>550</v>
      </c>
      <c r="E745" s="11">
        <v>814</v>
      </c>
      <c r="F745" t="s">
        <v>21</v>
      </c>
      <c r="G745" t="s">
        <v>22</v>
      </c>
      <c r="H745" t="s">
        <v>23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1509</v>
      </c>
      <c r="O745" s="9">
        <f t="shared" si="45"/>
        <v>148</v>
      </c>
      <c r="P745" s="9">
        <f t="shared" si="46"/>
        <v>54.27</v>
      </c>
      <c r="Q745" t="s">
        <v>1510</v>
      </c>
      <c r="R745" t="s">
        <v>1511</v>
      </c>
      <c r="S745" s="15">
        <f t="shared" si="47"/>
        <v>40990.709317129629</v>
      </c>
      <c r="T745" s="16">
        <f t="shared" si="48"/>
        <v>41015.875</v>
      </c>
    </row>
    <row r="746" spans="1:20" ht="45" hidden="1">
      <c r="A746">
        <v>744</v>
      </c>
      <c r="B746" s="3" t="s">
        <v>1558</v>
      </c>
      <c r="C746" s="3" t="s">
        <v>1559</v>
      </c>
      <c r="D746" s="6">
        <v>5000</v>
      </c>
      <c r="E746" s="11">
        <v>5116</v>
      </c>
      <c r="F746" t="s">
        <v>21</v>
      </c>
      <c r="G746" t="s">
        <v>22</v>
      </c>
      <c r="H746" t="s">
        <v>23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1509</v>
      </c>
      <c r="O746" s="9">
        <f t="shared" si="45"/>
        <v>102</v>
      </c>
      <c r="P746" s="9">
        <f t="shared" si="46"/>
        <v>82.52</v>
      </c>
      <c r="Q746" t="s">
        <v>1510</v>
      </c>
      <c r="R746" t="s">
        <v>1511</v>
      </c>
      <c r="S746" s="15">
        <f t="shared" si="47"/>
        <v>41226.95721064815</v>
      </c>
      <c r="T746" s="16">
        <f t="shared" si="48"/>
        <v>41256.95721064815</v>
      </c>
    </row>
    <row r="747" spans="1:20" ht="60" hidden="1">
      <c r="A747">
        <v>745</v>
      </c>
      <c r="B747" s="3" t="s">
        <v>1560</v>
      </c>
      <c r="C747" s="3" t="s">
        <v>1561</v>
      </c>
      <c r="D747" s="6">
        <v>2220</v>
      </c>
      <c r="E747" s="11">
        <v>3976</v>
      </c>
      <c r="F747" t="s">
        <v>21</v>
      </c>
      <c r="G747" t="s">
        <v>22</v>
      </c>
      <c r="H747" t="s">
        <v>23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1509</v>
      </c>
      <c r="O747" s="9">
        <f t="shared" si="45"/>
        <v>179</v>
      </c>
      <c r="P747" s="9">
        <f t="shared" si="46"/>
        <v>53.73</v>
      </c>
      <c r="Q747" t="s">
        <v>1510</v>
      </c>
      <c r="R747" t="s">
        <v>1511</v>
      </c>
      <c r="S747" s="15">
        <f t="shared" si="47"/>
        <v>41367.572280092594</v>
      </c>
      <c r="T747" s="16">
        <f t="shared" si="48"/>
        <v>41397.572280092594</v>
      </c>
    </row>
    <row r="748" spans="1:20" ht="30" hidden="1">
      <c r="A748">
        <v>746</v>
      </c>
      <c r="B748" s="3" t="s">
        <v>1562</v>
      </c>
      <c r="C748" s="3" t="s">
        <v>1563</v>
      </c>
      <c r="D748" s="6">
        <v>2987</v>
      </c>
      <c r="E748" s="11">
        <v>3318</v>
      </c>
      <c r="F748" t="s">
        <v>21</v>
      </c>
      <c r="G748" t="s">
        <v>22</v>
      </c>
      <c r="H748" t="s">
        <v>23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1509</v>
      </c>
      <c r="O748" s="9">
        <f t="shared" si="45"/>
        <v>111</v>
      </c>
      <c r="P748" s="9">
        <f t="shared" si="46"/>
        <v>34.21</v>
      </c>
      <c r="Q748" t="s">
        <v>1510</v>
      </c>
      <c r="R748" t="s">
        <v>1511</v>
      </c>
      <c r="S748" s="15">
        <f t="shared" si="47"/>
        <v>41157.042928240742</v>
      </c>
      <c r="T748" s="16">
        <f t="shared" si="48"/>
        <v>41175.165972222225</v>
      </c>
    </row>
    <row r="749" spans="1:20" ht="60" hidden="1">
      <c r="A749">
        <v>747</v>
      </c>
      <c r="B749" s="3" t="s">
        <v>1564</v>
      </c>
      <c r="C749" s="3" t="s">
        <v>1565</v>
      </c>
      <c r="D749" s="6">
        <v>7000</v>
      </c>
      <c r="E749" s="11">
        <v>7003</v>
      </c>
      <c r="F749" t="s">
        <v>21</v>
      </c>
      <c r="G749" t="s">
        <v>397</v>
      </c>
      <c r="H749" t="s">
        <v>62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1509</v>
      </c>
      <c r="O749" s="9">
        <f t="shared" si="45"/>
        <v>100</v>
      </c>
      <c r="P749" s="9">
        <f t="shared" si="46"/>
        <v>127.33</v>
      </c>
      <c r="Q749" t="s">
        <v>1510</v>
      </c>
      <c r="R749" t="s">
        <v>1511</v>
      </c>
      <c r="S749" s="15">
        <f t="shared" si="47"/>
        <v>41988.548831018517</v>
      </c>
      <c r="T749" s="16">
        <f t="shared" si="48"/>
        <v>42019.454166666663</v>
      </c>
    </row>
    <row r="750" spans="1:20" ht="45" hidden="1">
      <c r="A750">
        <v>748</v>
      </c>
      <c r="B750" s="3" t="s">
        <v>1566</v>
      </c>
      <c r="C750" s="3" t="s">
        <v>1567</v>
      </c>
      <c r="D750" s="6">
        <v>2000</v>
      </c>
      <c r="E750" s="11">
        <v>2005</v>
      </c>
      <c r="F750" t="s">
        <v>21</v>
      </c>
      <c r="G750" t="s">
        <v>22</v>
      </c>
      <c r="H750" t="s">
        <v>23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1509</v>
      </c>
      <c r="O750" s="9">
        <f t="shared" si="45"/>
        <v>100</v>
      </c>
      <c r="P750" s="9">
        <f t="shared" si="46"/>
        <v>45.57</v>
      </c>
      <c r="Q750" t="s">
        <v>1510</v>
      </c>
      <c r="R750" t="s">
        <v>1511</v>
      </c>
      <c r="S750" s="15">
        <f t="shared" si="47"/>
        <v>41831.846828703703</v>
      </c>
      <c r="T750" s="16">
        <f t="shared" si="48"/>
        <v>41861.846828703703</v>
      </c>
    </row>
    <row r="751" spans="1:20" ht="60" hidden="1">
      <c r="A751">
        <v>749</v>
      </c>
      <c r="B751" s="3" t="s">
        <v>1568</v>
      </c>
      <c r="C751" s="3" t="s">
        <v>1569</v>
      </c>
      <c r="D751" s="6">
        <v>10000</v>
      </c>
      <c r="E751" s="11">
        <v>10556</v>
      </c>
      <c r="F751" t="s">
        <v>21</v>
      </c>
      <c r="G751" t="s">
        <v>22</v>
      </c>
      <c r="H751" t="s">
        <v>23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1509</v>
      </c>
      <c r="O751" s="9">
        <f t="shared" si="45"/>
        <v>106</v>
      </c>
      <c r="P751" s="9">
        <f t="shared" si="46"/>
        <v>95.96</v>
      </c>
      <c r="Q751" t="s">
        <v>1510</v>
      </c>
      <c r="R751" t="s">
        <v>1511</v>
      </c>
      <c r="S751" s="15">
        <f t="shared" si="47"/>
        <v>42733.94131944445</v>
      </c>
      <c r="T751" s="16">
        <f t="shared" si="48"/>
        <v>42763.94131944445</v>
      </c>
    </row>
    <row r="752" spans="1:20" ht="60" hidden="1">
      <c r="A752">
        <v>750</v>
      </c>
      <c r="B752" s="3" t="s">
        <v>1570</v>
      </c>
      <c r="C752" s="3" t="s">
        <v>1571</v>
      </c>
      <c r="D752" s="6">
        <v>4444</v>
      </c>
      <c r="E752" s="11">
        <v>4559</v>
      </c>
      <c r="F752" t="s">
        <v>21</v>
      </c>
      <c r="G752" t="s">
        <v>22</v>
      </c>
      <c r="H752" t="s">
        <v>23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1509</v>
      </c>
      <c r="O752" s="9">
        <f t="shared" si="45"/>
        <v>103</v>
      </c>
      <c r="P752" s="9">
        <f t="shared" si="46"/>
        <v>77.27</v>
      </c>
      <c r="Q752" t="s">
        <v>1510</v>
      </c>
      <c r="R752" t="s">
        <v>1511</v>
      </c>
      <c r="S752" s="15">
        <f t="shared" si="47"/>
        <v>41299.878148148149</v>
      </c>
      <c r="T752" s="16">
        <f t="shared" si="48"/>
        <v>41329.878148148149</v>
      </c>
    </row>
    <row r="753" spans="1:20" ht="45" hidden="1">
      <c r="A753">
        <v>751</v>
      </c>
      <c r="B753" s="3" t="s">
        <v>1572</v>
      </c>
      <c r="C753" s="3" t="s">
        <v>1573</v>
      </c>
      <c r="D753" s="6">
        <v>3000</v>
      </c>
      <c r="E753" s="11">
        <v>3555</v>
      </c>
      <c r="F753" t="s">
        <v>21</v>
      </c>
      <c r="G753" t="s">
        <v>22</v>
      </c>
      <c r="H753" t="s">
        <v>23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1509</v>
      </c>
      <c r="O753" s="9">
        <f t="shared" si="45"/>
        <v>119</v>
      </c>
      <c r="P753" s="9">
        <f t="shared" si="46"/>
        <v>57.34</v>
      </c>
      <c r="Q753" t="s">
        <v>1510</v>
      </c>
      <c r="R753" t="s">
        <v>1511</v>
      </c>
      <c r="S753" s="15">
        <f t="shared" si="47"/>
        <v>40713.630497685182</v>
      </c>
      <c r="T753" s="16">
        <f t="shared" si="48"/>
        <v>40759.630497685182</v>
      </c>
    </row>
    <row r="754" spans="1:20" ht="60" hidden="1">
      <c r="A754">
        <v>752</v>
      </c>
      <c r="B754" s="3" t="s">
        <v>1574</v>
      </c>
      <c r="C754" s="3" t="s">
        <v>1575</v>
      </c>
      <c r="D754" s="6">
        <v>5000</v>
      </c>
      <c r="E754" s="11">
        <v>5585</v>
      </c>
      <c r="F754" t="s">
        <v>21</v>
      </c>
      <c r="G754" t="s">
        <v>57</v>
      </c>
      <c r="H754" t="s">
        <v>58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1509</v>
      </c>
      <c r="O754" s="9">
        <f t="shared" si="45"/>
        <v>112</v>
      </c>
      <c r="P754" s="9">
        <f t="shared" si="46"/>
        <v>53.19</v>
      </c>
      <c r="Q754" t="s">
        <v>1510</v>
      </c>
      <c r="R754" t="s">
        <v>1511</v>
      </c>
      <c r="S754" s="15">
        <f t="shared" si="47"/>
        <v>42639.421493055561</v>
      </c>
      <c r="T754" s="16">
        <f t="shared" si="48"/>
        <v>42659.458333333328</v>
      </c>
    </row>
    <row r="755" spans="1:20" ht="60" hidden="1">
      <c r="A755">
        <v>753</v>
      </c>
      <c r="B755" s="3" t="s">
        <v>1576</v>
      </c>
      <c r="C755" s="3" t="s">
        <v>1577</v>
      </c>
      <c r="D755" s="6">
        <v>10000</v>
      </c>
      <c r="E755" s="11">
        <v>12800</v>
      </c>
      <c r="F755" t="s">
        <v>21</v>
      </c>
      <c r="G755" t="s">
        <v>22</v>
      </c>
      <c r="H755" t="s">
        <v>23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1509</v>
      </c>
      <c r="O755" s="9">
        <f t="shared" si="45"/>
        <v>128</v>
      </c>
      <c r="P755" s="9">
        <f t="shared" si="46"/>
        <v>492.31</v>
      </c>
      <c r="Q755" t="s">
        <v>1510</v>
      </c>
      <c r="R755" t="s">
        <v>1511</v>
      </c>
      <c r="S755" s="15">
        <f t="shared" si="47"/>
        <v>42019.590173611112</v>
      </c>
      <c r="T755" s="16">
        <f t="shared" si="48"/>
        <v>42049.590173611112</v>
      </c>
    </row>
    <row r="756" spans="1:20" ht="60" hidden="1">
      <c r="A756">
        <v>754</v>
      </c>
      <c r="B756" s="3" t="s">
        <v>1578</v>
      </c>
      <c r="C756" s="3" t="s">
        <v>1579</v>
      </c>
      <c r="D756" s="6">
        <v>2000</v>
      </c>
      <c r="E756" s="11">
        <v>2075</v>
      </c>
      <c r="F756" t="s">
        <v>21</v>
      </c>
      <c r="G756" t="s">
        <v>22</v>
      </c>
      <c r="H756" t="s">
        <v>23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1509</v>
      </c>
      <c r="O756" s="9">
        <f t="shared" si="45"/>
        <v>104</v>
      </c>
      <c r="P756" s="9">
        <f t="shared" si="46"/>
        <v>42.35</v>
      </c>
      <c r="Q756" t="s">
        <v>1510</v>
      </c>
      <c r="R756" t="s">
        <v>1511</v>
      </c>
      <c r="S756" s="15">
        <f t="shared" si="47"/>
        <v>41249.749085648145</v>
      </c>
      <c r="T756" s="16">
        <f t="shared" si="48"/>
        <v>41279.749085648145</v>
      </c>
    </row>
    <row r="757" spans="1:20" ht="45" hidden="1">
      <c r="A757">
        <v>755</v>
      </c>
      <c r="B757" s="3" t="s">
        <v>1580</v>
      </c>
      <c r="C757" s="3" t="s">
        <v>1581</v>
      </c>
      <c r="D757" s="6">
        <v>2500</v>
      </c>
      <c r="E757" s="11">
        <v>2547.69</v>
      </c>
      <c r="F757" t="s">
        <v>21</v>
      </c>
      <c r="G757" t="s">
        <v>22</v>
      </c>
      <c r="H757" t="s">
        <v>23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1509</v>
      </c>
      <c r="O757" s="9">
        <f t="shared" si="45"/>
        <v>102</v>
      </c>
      <c r="P757" s="9">
        <f t="shared" si="46"/>
        <v>37.47</v>
      </c>
      <c r="Q757" t="s">
        <v>1510</v>
      </c>
      <c r="R757" t="s">
        <v>1511</v>
      </c>
      <c r="S757" s="15">
        <f t="shared" si="47"/>
        <v>41383.605057870373</v>
      </c>
      <c r="T757" s="16">
        <f t="shared" si="48"/>
        <v>41414.02847222222</v>
      </c>
    </row>
    <row r="758" spans="1:20" ht="45" hidden="1">
      <c r="A758">
        <v>756</v>
      </c>
      <c r="B758" s="3" t="s">
        <v>1582</v>
      </c>
      <c r="C758" s="3" t="s">
        <v>1583</v>
      </c>
      <c r="D758" s="6">
        <v>700</v>
      </c>
      <c r="E758" s="11">
        <v>824</v>
      </c>
      <c r="F758" t="s">
        <v>21</v>
      </c>
      <c r="G758" t="s">
        <v>22</v>
      </c>
      <c r="H758" t="s">
        <v>23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1509</v>
      </c>
      <c r="O758" s="9">
        <f t="shared" si="45"/>
        <v>118</v>
      </c>
      <c r="P758" s="9">
        <f t="shared" si="46"/>
        <v>37.450000000000003</v>
      </c>
      <c r="Q758" t="s">
        <v>1510</v>
      </c>
      <c r="R758" t="s">
        <v>1511</v>
      </c>
      <c r="S758" s="15">
        <f t="shared" si="47"/>
        <v>40590.766886574071</v>
      </c>
      <c r="T758" s="16">
        <f t="shared" si="48"/>
        <v>40651.725219907406</v>
      </c>
    </row>
    <row r="759" spans="1:20" ht="60" hidden="1">
      <c r="A759">
        <v>757</v>
      </c>
      <c r="B759" s="3" t="s">
        <v>1584</v>
      </c>
      <c r="C759" s="3" t="s">
        <v>1585</v>
      </c>
      <c r="D759" s="6">
        <v>250</v>
      </c>
      <c r="E759" s="11">
        <v>595</v>
      </c>
      <c r="F759" t="s">
        <v>21</v>
      </c>
      <c r="G759" t="s">
        <v>22</v>
      </c>
      <c r="H759" t="s">
        <v>23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1509</v>
      </c>
      <c r="O759" s="9">
        <f t="shared" si="45"/>
        <v>238</v>
      </c>
      <c r="P759" s="9">
        <f t="shared" si="46"/>
        <v>33.06</v>
      </c>
      <c r="Q759" t="s">
        <v>1510</v>
      </c>
      <c r="R759" t="s">
        <v>1511</v>
      </c>
      <c r="S759" s="15">
        <f t="shared" si="47"/>
        <v>41235.054560185185</v>
      </c>
      <c r="T759" s="16">
        <f t="shared" si="48"/>
        <v>41249.054560185185</v>
      </c>
    </row>
    <row r="760" spans="1:20" ht="45" hidden="1">
      <c r="A760">
        <v>758</v>
      </c>
      <c r="B760" s="3" t="s">
        <v>1586</v>
      </c>
      <c r="C760" s="3" t="s">
        <v>1587</v>
      </c>
      <c r="D760" s="6">
        <v>2500</v>
      </c>
      <c r="E760" s="11">
        <v>2550</v>
      </c>
      <c r="F760" t="s">
        <v>21</v>
      </c>
      <c r="G760" t="s">
        <v>22</v>
      </c>
      <c r="H760" t="s">
        <v>23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1509</v>
      </c>
      <c r="O760" s="9">
        <f t="shared" si="45"/>
        <v>102</v>
      </c>
      <c r="P760" s="9">
        <f t="shared" si="46"/>
        <v>134.21</v>
      </c>
      <c r="Q760" t="s">
        <v>1510</v>
      </c>
      <c r="R760" t="s">
        <v>1511</v>
      </c>
      <c r="S760" s="15">
        <f t="shared" si="47"/>
        <v>40429.836435185185</v>
      </c>
      <c r="T760" s="16">
        <f t="shared" si="48"/>
        <v>40459.836435185185</v>
      </c>
    </row>
    <row r="761" spans="1:20" ht="45" hidden="1">
      <c r="A761">
        <v>759</v>
      </c>
      <c r="B761" s="3" t="s">
        <v>1588</v>
      </c>
      <c r="C761" s="3" t="s">
        <v>1589</v>
      </c>
      <c r="D761" s="6">
        <v>5000</v>
      </c>
      <c r="E761" s="11">
        <v>5096</v>
      </c>
      <c r="F761" t="s">
        <v>21</v>
      </c>
      <c r="G761" t="s">
        <v>31</v>
      </c>
      <c r="H761" t="s">
        <v>32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1509</v>
      </c>
      <c r="O761" s="9">
        <f t="shared" si="45"/>
        <v>102</v>
      </c>
      <c r="P761" s="9">
        <f t="shared" si="46"/>
        <v>51.47</v>
      </c>
      <c r="Q761" t="s">
        <v>1510</v>
      </c>
      <c r="R761" t="s">
        <v>1511</v>
      </c>
      <c r="S761" s="15">
        <f t="shared" si="47"/>
        <v>41789.330312500002</v>
      </c>
      <c r="T761" s="16">
        <f t="shared" si="48"/>
        <v>41829.330312500002</v>
      </c>
    </row>
    <row r="762" spans="1:20" ht="60" hidden="1">
      <c r="A762">
        <v>760</v>
      </c>
      <c r="B762" s="3" t="s">
        <v>1590</v>
      </c>
      <c r="C762" s="3" t="s">
        <v>1591</v>
      </c>
      <c r="D762" s="6">
        <v>2200</v>
      </c>
      <c r="E762" s="11">
        <v>0</v>
      </c>
      <c r="F762" t="s">
        <v>366</v>
      </c>
      <c r="G762" t="s">
        <v>22</v>
      </c>
      <c r="H762" t="s">
        <v>23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1592</v>
      </c>
      <c r="O762" s="9">
        <f t="shared" si="45"/>
        <v>0</v>
      </c>
      <c r="P762" s="9">
        <f t="shared" si="46"/>
        <v>0</v>
      </c>
      <c r="Q762" t="s">
        <v>1510</v>
      </c>
      <c r="R762" t="s">
        <v>1593</v>
      </c>
      <c r="S762" s="15">
        <f t="shared" si="47"/>
        <v>42670.764039351852</v>
      </c>
      <c r="T762" s="16">
        <f t="shared" si="48"/>
        <v>42700.805706018517</v>
      </c>
    </row>
    <row r="763" spans="1:20" ht="45" hidden="1">
      <c r="A763">
        <v>761</v>
      </c>
      <c r="B763" s="3" t="s">
        <v>1594</v>
      </c>
      <c r="C763" s="3" t="s">
        <v>1595</v>
      </c>
      <c r="D763" s="6">
        <v>5000</v>
      </c>
      <c r="E763" s="11">
        <v>235</v>
      </c>
      <c r="F763" t="s">
        <v>366</v>
      </c>
      <c r="G763" t="s">
        <v>22</v>
      </c>
      <c r="H763" t="s">
        <v>23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1592</v>
      </c>
      <c r="O763" s="9">
        <f t="shared" si="45"/>
        <v>5</v>
      </c>
      <c r="P763" s="9">
        <f t="shared" si="46"/>
        <v>39.17</v>
      </c>
      <c r="Q763" t="s">
        <v>1510</v>
      </c>
      <c r="R763" t="s">
        <v>1593</v>
      </c>
      <c r="S763" s="15">
        <f t="shared" si="47"/>
        <v>41642.751458333332</v>
      </c>
      <c r="T763" s="16">
        <f t="shared" si="48"/>
        <v>41672.751458333332</v>
      </c>
    </row>
    <row r="764" spans="1:20" ht="45" hidden="1">
      <c r="A764">
        <v>762</v>
      </c>
      <c r="B764" s="3" t="s">
        <v>1596</v>
      </c>
      <c r="C764" s="3" t="s">
        <v>1597</v>
      </c>
      <c r="D764" s="6">
        <v>3500</v>
      </c>
      <c r="E764" s="11">
        <v>0</v>
      </c>
      <c r="F764" t="s">
        <v>366</v>
      </c>
      <c r="G764" t="s">
        <v>1441</v>
      </c>
      <c r="H764" t="s">
        <v>1442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1592</v>
      </c>
      <c r="O764" s="9">
        <f t="shared" si="45"/>
        <v>0</v>
      </c>
      <c r="P764" s="9">
        <f t="shared" si="46"/>
        <v>0</v>
      </c>
      <c r="Q764" t="s">
        <v>1510</v>
      </c>
      <c r="R764" t="s">
        <v>1593</v>
      </c>
      <c r="S764" s="15">
        <f t="shared" si="47"/>
        <v>42690.858449074076</v>
      </c>
      <c r="T764" s="16">
        <f t="shared" si="48"/>
        <v>42708.25</v>
      </c>
    </row>
    <row r="765" spans="1:20" ht="45" hidden="1">
      <c r="A765">
        <v>763</v>
      </c>
      <c r="B765" s="3" t="s">
        <v>1598</v>
      </c>
      <c r="C765" s="3" t="s">
        <v>1599</v>
      </c>
      <c r="D765" s="6">
        <v>4290</v>
      </c>
      <c r="E765" s="11">
        <v>5</v>
      </c>
      <c r="F765" t="s">
        <v>366</v>
      </c>
      <c r="G765" t="s">
        <v>31</v>
      </c>
      <c r="H765" t="s">
        <v>32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1592</v>
      </c>
      <c r="O765" s="9">
        <f t="shared" si="45"/>
        <v>0</v>
      </c>
      <c r="P765" s="9">
        <f t="shared" si="46"/>
        <v>5</v>
      </c>
      <c r="Q765" t="s">
        <v>1510</v>
      </c>
      <c r="R765" t="s">
        <v>1593</v>
      </c>
      <c r="S765" s="15">
        <f t="shared" si="47"/>
        <v>41471.446851851848</v>
      </c>
      <c r="T765" s="16">
        <f t="shared" si="48"/>
        <v>41501.446851851848</v>
      </c>
    </row>
    <row r="766" spans="1:20" ht="45" hidden="1">
      <c r="A766">
        <v>764</v>
      </c>
      <c r="B766" s="3" t="s">
        <v>1600</v>
      </c>
      <c r="C766" s="3" t="s">
        <v>1601</v>
      </c>
      <c r="D766" s="6">
        <v>5000</v>
      </c>
      <c r="E766" s="11">
        <v>0</v>
      </c>
      <c r="F766" t="s">
        <v>366</v>
      </c>
      <c r="G766" t="s">
        <v>22</v>
      </c>
      <c r="H766" t="s">
        <v>23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1592</v>
      </c>
      <c r="O766" s="9">
        <f t="shared" si="45"/>
        <v>0</v>
      </c>
      <c r="P766" s="9">
        <f t="shared" si="46"/>
        <v>0</v>
      </c>
      <c r="Q766" t="s">
        <v>1510</v>
      </c>
      <c r="R766" t="s">
        <v>1593</v>
      </c>
      <c r="S766" s="15">
        <f t="shared" si="47"/>
        <v>42227.173159722224</v>
      </c>
      <c r="T766" s="16">
        <f t="shared" si="48"/>
        <v>42257.173159722224</v>
      </c>
    </row>
    <row r="767" spans="1:20" ht="60" hidden="1">
      <c r="A767">
        <v>765</v>
      </c>
      <c r="B767" s="3" t="s">
        <v>1602</v>
      </c>
      <c r="C767" s="3" t="s">
        <v>1603</v>
      </c>
      <c r="D767" s="6">
        <v>7000</v>
      </c>
      <c r="E767" s="11">
        <v>2521</v>
      </c>
      <c r="F767" t="s">
        <v>366</v>
      </c>
      <c r="G767" t="s">
        <v>22</v>
      </c>
      <c r="H767" t="s">
        <v>23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1592</v>
      </c>
      <c r="O767" s="9">
        <f t="shared" si="45"/>
        <v>36</v>
      </c>
      <c r="P767" s="9">
        <f t="shared" si="46"/>
        <v>57.3</v>
      </c>
      <c r="Q767" t="s">
        <v>1510</v>
      </c>
      <c r="R767" t="s">
        <v>1593</v>
      </c>
      <c r="S767" s="15">
        <f t="shared" si="47"/>
        <v>41901.542638888888</v>
      </c>
      <c r="T767" s="16">
        <f t="shared" si="48"/>
        <v>41931.542638888888</v>
      </c>
    </row>
    <row r="768" spans="1:20" ht="60" hidden="1">
      <c r="A768">
        <v>766</v>
      </c>
      <c r="B768" s="3" t="s">
        <v>1604</v>
      </c>
      <c r="C768" s="3" t="s">
        <v>1605</v>
      </c>
      <c r="D768" s="6">
        <v>4000</v>
      </c>
      <c r="E768" s="11">
        <v>0</v>
      </c>
      <c r="F768" t="s">
        <v>366</v>
      </c>
      <c r="G768" t="s">
        <v>167</v>
      </c>
      <c r="H768" t="s">
        <v>168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1592</v>
      </c>
      <c r="O768" s="9">
        <f t="shared" si="45"/>
        <v>0</v>
      </c>
      <c r="P768" s="9">
        <f t="shared" si="46"/>
        <v>0</v>
      </c>
      <c r="Q768" t="s">
        <v>1510</v>
      </c>
      <c r="R768" t="s">
        <v>1593</v>
      </c>
      <c r="S768" s="15">
        <f t="shared" si="47"/>
        <v>42021.783368055556</v>
      </c>
      <c r="T768" s="16">
        <f t="shared" si="48"/>
        <v>42051.783368055556</v>
      </c>
    </row>
    <row r="769" spans="1:20" ht="75" hidden="1">
      <c r="A769">
        <v>767</v>
      </c>
      <c r="B769" s="3" t="s">
        <v>1606</v>
      </c>
      <c r="C769" s="3" t="s">
        <v>1607</v>
      </c>
      <c r="D769" s="6">
        <v>5000</v>
      </c>
      <c r="E769" s="11">
        <v>177</v>
      </c>
      <c r="F769" t="s">
        <v>366</v>
      </c>
      <c r="G769" t="s">
        <v>22</v>
      </c>
      <c r="H769" t="s">
        <v>23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1592</v>
      </c>
      <c r="O769" s="9">
        <f t="shared" si="45"/>
        <v>4</v>
      </c>
      <c r="P769" s="9">
        <f t="shared" si="46"/>
        <v>59</v>
      </c>
      <c r="Q769" t="s">
        <v>1510</v>
      </c>
      <c r="R769" t="s">
        <v>1593</v>
      </c>
      <c r="S769" s="15">
        <f t="shared" si="47"/>
        <v>42115.143634259264</v>
      </c>
      <c r="T769" s="16">
        <f t="shared" si="48"/>
        <v>42145.143634259264</v>
      </c>
    </row>
    <row r="770" spans="1:20" ht="60" hidden="1">
      <c r="A770">
        <v>768</v>
      </c>
      <c r="B770" s="3" t="s">
        <v>1608</v>
      </c>
      <c r="C770" s="3" t="s">
        <v>1609</v>
      </c>
      <c r="D770" s="6">
        <v>2500</v>
      </c>
      <c r="E770" s="11">
        <v>0</v>
      </c>
      <c r="F770" t="s">
        <v>366</v>
      </c>
      <c r="G770" t="s">
        <v>22</v>
      </c>
      <c r="H770" t="s">
        <v>23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1592</v>
      </c>
      <c r="O770" s="9">
        <f t="shared" si="45"/>
        <v>0</v>
      </c>
      <c r="P770" s="9">
        <f t="shared" si="46"/>
        <v>0</v>
      </c>
      <c r="Q770" t="s">
        <v>1510</v>
      </c>
      <c r="R770" t="s">
        <v>1593</v>
      </c>
      <c r="S770" s="15">
        <f t="shared" si="47"/>
        <v>41594.207060185188</v>
      </c>
      <c r="T770" s="16">
        <f t="shared" si="48"/>
        <v>41624.207060185188</v>
      </c>
    </row>
    <row r="771" spans="1:20" ht="60" hidden="1">
      <c r="A771">
        <v>769</v>
      </c>
      <c r="B771" s="3" t="s">
        <v>1610</v>
      </c>
      <c r="C771" s="3" t="s">
        <v>1611</v>
      </c>
      <c r="D771" s="6">
        <v>4000</v>
      </c>
      <c r="E771" s="11">
        <v>1656</v>
      </c>
      <c r="F771" t="s">
        <v>366</v>
      </c>
      <c r="G771" t="s">
        <v>22</v>
      </c>
      <c r="H771" t="s">
        <v>23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1592</v>
      </c>
      <c r="O771" s="9">
        <f t="shared" ref="O771:O834" si="49">ROUND(E771/D771*100,0)</f>
        <v>41</v>
      </c>
      <c r="P771" s="9">
        <f t="shared" ref="P771:P834" si="50">IFERROR(ROUND(E771/L771,2),0)</f>
        <v>31.85</v>
      </c>
      <c r="Q771" t="s">
        <v>1510</v>
      </c>
      <c r="R771" t="s">
        <v>1593</v>
      </c>
      <c r="S771" s="15">
        <f t="shared" ref="S771:S834" si="51">(((J771/60)/60)/24)+DATE(1970,1,1)</f>
        <v>41604.996458333335</v>
      </c>
      <c r="T771" s="16">
        <f t="shared" ref="T771:T834" si="52">(((I771/60)/60)/24)+DATE(1970,1,1)</f>
        <v>41634.996458333335</v>
      </c>
    </row>
    <row r="772" spans="1:20" ht="60" hidden="1">
      <c r="A772">
        <v>770</v>
      </c>
      <c r="B772" s="3" t="s">
        <v>1612</v>
      </c>
      <c r="C772" s="3" t="s">
        <v>1613</v>
      </c>
      <c r="D772" s="6">
        <v>17500</v>
      </c>
      <c r="E772" s="11">
        <v>0</v>
      </c>
      <c r="F772" t="s">
        <v>366</v>
      </c>
      <c r="G772" t="s">
        <v>22</v>
      </c>
      <c r="H772" t="s">
        <v>23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1592</v>
      </c>
      <c r="O772" s="9">
        <f t="shared" si="49"/>
        <v>0</v>
      </c>
      <c r="P772" s="9">
        <f t="shared" si="50"/>
        <v>0</v>
      </c>
      <c r="Q772" t="s">
        <v>1510</v>
      </c>
      <c r="R772" t="s">
        <v>1593</v>
      </c>
      <c r="S772" s="15">
        <f t="shared" si="51"/>
        <v>41289.999641203707</v>
      </c>
      <c r="T772" s="16">
        <f t="shared" si="52"/>
        <v>41329.999641203707</v>
      </c>
    </row>
    <row r="773" spans="1:20" ht="45" hidden="1">
      <c r="A773">
        <v>771</v>
      </c>
      <c r="B773" s="3" t="s">
        <v>1614</v>
      </c>
      <c r="C773" s="3" t="s">
        <v>1615</v>
      </c>
      <c r="D773" s="6">
        <v>38000</v>
      </c>
      <c r="E773" s="11">
        <v>10</v>
      </c>
      <c r="F773" t="s">
        <v>366</v>
      </c>
      <c r="G773" t="s">
        <v>22</v>
      </c>
      <c r="H773" t="s">
        <v>23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1592</v>
      </c>
      <c r="O773" s="9">
        <f t="shared" si="49"/>
        <v>0</v>
      </c>
      <c r="P773" s="9">
        <f t="shared" si="50"/>
        <v>10</v>
      </c>
      <c r="Q773" t="s">
        <v>1510</v>
      </c>
      <c r="R773" t="s">
        <v>1593</v>
      </c>
      <c r="S773" s="15">
        <f t="shared" si="51"/>
        <v>42349.824097222227</v>
      </c>
      <c r="T773" s="16">
        <f t="shared" si="52"/>
        <v>42399.824097222227</v>
      </c>
    </row>
    <row r="774" spans="1:20" ht="60" hidden="1">
      <c r="A774">
        <v>772</v>
      </c>
      <c r="B774" s="3" t="s">
        <v>1616</v>
      </c>
      <c r="C774" s="3" t="s">
        <v>1617</v>
      </c>
      <c r="D774" s="6">
        <v>1500</v>
      </c>
      <c r="E774" s="11">
        <v>50</v>
      </c>
      <c r="F774" t="s">
        <v>366</v>
      </c>
      <c r="G774" t="s">
        <v>22</v>
      </c>
      <c r="H774" t="s">
        <v>23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1592</v>
      </c>
      <c r="O774" s="9">
        <f t="shared" si="49"/>
        <v>3</v>
      </c>
      <c r="P774" s="9">
        <f t="shared" si="50"/>
        <v>50</v>
      </c>
      <c r="Q774" t="s">
        <v>1510</v>
      </c>
      <c r="R774" t="s">
        <v>1593</v>
      </c>
      <c r="S774" s="15">
        <f t="shared" si="51"/>
        <v>40068.056932870371</v>
      </c>
      <c r="T774" s="16">
        <f t="shared" si="52"/>
        <v>40118.165972222225</v>
      </c>
    </row>
    <row r="775" spans="1:20" ht="60" hidden="1">
      <c r="A775">
        <v>773</v>
      </c>
      <c r="B775" s="3" t="s">
        <v>1618</v>
      </c>
      <c r="C775" s="3" t="s">
        <v>1619</v>
      </c>
      <c r="D775" s="6">
        <v>3759</v>
      </c>
      <c r="E775" s="11">
        <v>32</v>
      </c>
      <c r="F775" t="s">
        <v>366</v>
      </c>
      <c r="G775" t="s">
        <v>31</v>
      </c>
      <c r="H775" t="s">
        <v>32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1592</v>
      </c>
      <c r="O775" s="9">
        <f t="shared" si="49"/>
        <v>1</v>
      </c>
      <c r="P775" s="9">
        <f t="shared" si="50"/>
        <v>16</v>
      </c>
      <c r="Q775" t="s">
        <v>1510</v>
      </c>
      <c r="R775" t="s">
        <v>1593</v>
      </c>
      <c r="S775" s="15">
        <f t="shared" si="51"/>
        <v>42100.735937499994</v>
      </c>
      <c r="T775" s="16">
        <f t="shared" si="52"/>
        <v>42134.959027777775</v>
      </c>
    </row>
    <row r="776" spans="1:20" ht="60" hidden="1">
      <c r="A776">
        <v>774</v>
      </c>
      <c r="B776" s="3" t="s">
        <v>1620</v>
      </c>
      <c r="C776" s="3" t="s">
        <v>1621</v>
      </c>
      <c r="D776" s="6">
        <v>500</v>
      </c>
      <c r="E776" s="11">
        <v>351</v>
      </c>
      <c r="F776" t="s">
        <v>366</v>
      </c>
      <c r="G776" t="s">
        <v>22</v>
      </c>
      <c r="H776" t="s">
        <v>23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1592</v>
      </c>
      <c r="O776" s="9">
        <f t="shared" si="49"/>
        <v>70</v>
      </c>
      <c r="P776" s="9">
        <f t="shared" si="50"/>
        <v>39</v>
      </c>
      <c r="Q776" t="s">
        <v>1510</v>
      </c>
      <c r="R776" t="s">
        <v>1593</v>
      </c>
      <c r="S776" s="15">
        <f t="shared" si="51"/>
        <v>41663.780300925922</v>
      </c>
      <c r="T776" s="16">
        <f t="shared" si="52"/>
        <v>41693.780300925922</v>
      </c>
    </row>
    <row r="777" spans="1:20" ht="45" hidden="1">
      <c r="A777">
        <v>775</v>
      </c>
      <c r="B777" s="3" t="s">
        <v>1622</v>
      </c>
      <c r="C777" s="3" t="s">
        <v>1623</v>
      </c>
      <c r="D777" s="6">
        <v>10000</v>
      </c>
      <c r="E777" s="11">
        <v>170</v>
      </c>
      <c r="F777" t="s">
        <v>366</v>
      </c>
      <c r="G777" t="s">
        <v>22</v>
      </c>
      <c r="H777" t="s">
        <v>23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1592</v>
      </c>
      <c r="O777" s="9">
        <f t="shared" si="49"/>
        <v>2</v>
      </c>
      <c r="P777" s="9">
        <f t="shared" si="50"/>
        <v>34</v>
      </c>
      <c r="Q777" t="s">
        <v>1510</v>
      </c>
      <c r="R777" t="s">
        <v>1593</v>
      </c>
      <c r="S777" s="15">
        <f t="shared" si="51"/>
        <v>40863.060127314813</v>
      </c>
      <c r="T777" s="16">
        <f t="shared" si="52"/>
        <v>40893.060127314813</v>
      </c>
    </row>
    <row r="778" spans="1:20" ht="60" hidden="1">
      <c r="A778">
        <v>776</v>
      </c>
      <c r="B778" s="3" t="s">
        <v>1624</v>
      </c>
      <c r="C778" s="3" t="s">
        <v>1625</v>
      </c>
      <c r="D778" s="6">
        <v>7000</v>
      </c>
      <c r="E778" s="11">
        <v>3598</v>
      </c>
      <c r="F778" t="s">
        <v>366</v>
      </c>
      <c r="G778" t="s">
        <v>22</v>
      </c>
      <c r="H778" t="s">
        <v>23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1592</v>
      </c>
      <c r="O778" s="9">
        <f t="shared" si="49"/>
        <v>51</v>
      </c>
      <c r="P778" s="9">
        <f t="shared" si="50"/>
        <v>63.12</v>
      </c>
      <c r="Q778" t="s">
        <v>1510</v>
      </c>
      <c r="R778" t="s">
        <v>1593</v>
      </c>
      <c r="S778" s="15">
        <f t="shared" si="51"/>
        <v>42250.685706018514</v>
      </c>
      <c r="T778" s="16">
        <f t="shared" si="52"/>
        <v>42288.208333333328</v>
      </c>
    </row>
    <row r="779" spans="1:20" ht="60" hidden="1">
      <c r="A779">
        <v>777</v>
      </c>
      <c r="B779" s="3" t="s">
        <v>1626</v>
      </c>
      <c r="C779" s="3" t="s">
        <v>1627</v>
      </c>
      <c r="D779" s="6">
        <v>3000</v>
      </c>
      <c r="E779" s="11">
        <v>21</v>
      </c>
      <c r="F779" t="s">
        <v>366</v>
      </c>
      <c r="G779" t="s">
        <v>22</v>
      </c>
      <c r="H779" t="s">
        <v>23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1592</v>
      </c>
      <c r="O779" s="9">
        <f t="shared" si="49"/>
        <v>1</v>
      </c>
      <c r="P779" s="9">
        <f t="shared" si="50"/>
        <v>7</v>
      </c>
      <c r="Q779" t="s">
        <v>1510</v>
      </c>
      <c r="R779" t="s">
        <v>1593</v>
      </c>
      <c r="S779" s="15">
        <f t="shared" si="51"/>
        <v>41456.981215277774</v>
      </c>
      <c r="T779" s="16">
        <f t="shared" si="52"/>
        <v>41486.981215277774</v>
      </c>
    </row>
    <row r="780" spans="1:20" ht="45" hidden="1">
      <c r="A780">
        <v>778</v>
      </c>
      <c r="B780" s="3" t="s">
        <v>1628</v>
      </c>
      <c r="C780" s="3" t="s">
        <v>1629</v>
      </c>
      <c r="D780" s="6">
        <v>500</v>
      </c>
      <c r="E780" s="11">
        <v>2</v>
      </c>
      <c r="F780" t="s">
        <v>366</v>
      </c>
      <c r="G780" t="s">
        <v>22</v>
      </c>
      <c r="H780" t="s">
        <v>23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1592</v>
      </c>
      <c r="O780" s="9">
        <f t="shared" si="49"/>
        <v>0</v>
      </c>
      <c r="P780" s="9">
        <f t="shared" si="50"/>
        <v>2</v>
      </c>
      <c r="Q780" t="s">
        <v>1510</v>
      </c>
      <c r="R780" t="s">
        <v>1593</v>
      </c>
      <c r="S780" s="15">
        <f t="shared" si="51"/>
        <v>41729.702314814815</v>
      </c>
      <c r="T780" s="16">
        <f t="shared" si="52"/>
        <v>41759.702314814815</v>
      </c>
    </row>
    <row r="781" spans="1:20" ht="60" hidden="1">
      <c r="A781">
        <v>779</v>
      </c>
      <c r="B781" s="3" t="s">
        <v>1630</v>
      </c>
      <c r="C781" s="3" t="s">
        <v>1631</v>
      </c>
      <c r="D781" s="6">
        <v>15000</v>
      </c>
      <c r="E781" s="11">
        <v>400</v>
      </c>
      <c r="F781" t="s">
        <v>366</v>
      </c>
      <c r="G781" t="s">
        <v>22</v>
      </c>
      <c r="H781" t="s">
        <v>23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1592</v>
      </c>
      <c r="O781" s="9">
        <f t="shared" si="49"/>
        <v>3</v>
      </c>
      <c r="P781" s="9">
        <f t="shared" si="50"/>
        <v>66.67</v>
      </c>
      <c r="Q781" t="s">
        <v>1510</v>
      </c>
      <c r="R781" t="s">
        <v>1593</v>
      </c>
      <c r="S781" s="15">
        <f t="shared" si="51"/>
        <v>40436.68408564815</v>
      </c>
      <c r="T781" s="16">
        <f t="shared" si="52"/>
        <v>40466.166666666664</v>
      </c>
    </row>
    <row r="782" spans="1:20" ht="45" hidden="1">
      <c r="A782">
        <v>780</v>
      </c>
      <c r="B782" s="3" t="s">
        <v>1632</v>
      </c>
      <c r="C782" s="3" t="s">
        <v>1633</v>
      </c>
      <c r="D782" s="6">
        <v>1000</v>
      </c>
      <c r="E782" s="11">
        <v>1040</v>
      </c>
      <c r="F782" t="s">
        <v>21</v>
      </c>
      <c r="G782" t="s">
        <v>22</v>
      </c>
      <c r="H782" t="s">
        <v>23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1634</v>
      </c>
      <c r="O782" s="9">
        <f t="shared" si="49"/>
        <v>104</v>
      </c>
      <c r="P782" s="9">
        <f t="shared" si="50"/>
        <v>38.520000000000003</v>
      </c>
      <c r="Q782" t="s">
        <v>1635</v>
      </c>
      <c r="R782" t="s">
        <v>1636</v>
      </c>
      <c r="S782" s="15">
        <f t="shared" si="51"/>
        <v>40636.673900462964</v>
      </c>
      <c r="T782" s="16">
        <f t="shared" si="52"/>
        <v>40666.673900462964</v>
      </c>
    </row>
    <row r="783" spans="1:20" ht="45" hidden="1">
      <c r="A783">
        <v>781</v>
      </c>
      <c r="B783" s="3" t="s">
        <v>1637</v>
      </c>
      <c r="C783" s="3" t="s">
        <v>1638</v>
      </c>
      <c r="D783" s="6">
        <v>800</v>
      </c>
      <c r="E783" s="11">
        <v>1065.23</v>
      </c>
      <c r="F783" t="s">
        <v>21</v>
      </c>
      <c r="G783" t="s">
        <v>22</v>
      </c>
      <c r="H783" t="s">
        <v>23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1634</v>
      </c>
      <c r="O783" s="9">
        <f t="shared" si="49"/>
        <v>133</v>
      </c>
      <c r="P783" s="9">
        <f t="shared" si="50"/>
        <v>42.61</v>
      </c>
      <c r="Q783" t="s">
        <v>1635</v>
      </c>
      <c r="R783" t="s">
        <v>1636</v>
      </c>
      <c r="S783" s="15">
        <f t="shared" si="51"/>
        <v>41403.000856481485</v>
      </c>
      <c r="T783" s="16">
        <f t="shared" si="52"/>
        <v>41433.000856481485</v>
      </c>
    </row>
    <row r="784" spans="1:20" ht="45" hidden="1">
      <c r="A784">
        <v>782</v>
      </c>
      <c r="B784" s="3" t="s">
        <v>1639</v>
      </c>
      <c r="C784" s="3" t="s">
        <v>1640</v>
      </c>
      <c r="D784" s="6">
        <v>700</v>
      </c>
      <c r="E784" s="11">
        <v>700</v>
      </c>
      <c r="F784" t="s">
        <v>21</v>
      </c>
      <c r="G784" t="s">
        <v>22</v>
      </c>
      <c r="H784" t="s">
        <v>23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1634</v>
      </c>
      <c r="O784" s="9">
        <f t="shared" si="49"/>
        <v>100</v>
      </c>
      <c r="P784" s="9">
        <f t="shared" si="50"/>
        <v>50</v>
      </c>
      <c r="Q784" t="s">
        <v>1635</v>
      </c>
      <c r="R784" t="s">
        <v>1636</v>
      </c>
      <c r="S784" s="15">
        <f t="shared" si="51"/>
        <v>41116.758125</v>
      </c>
      <c r="T784" s="16">
        <f t="shared" si="52"/>
        <v>41146.758125</v>
      </c>
    </row>
    <row r="785" spans="1:20" ht="60" hidden="1">
      <c r="A785">
        <v>783</v>
      </c>
      <c r="B785" s="3" t="s">
        <v>1641</v>
      </c>
      <c r="C785" s="3" t="s">
        <v>1642</v>
      </c>
      <c r="D785" s="6">
        <v>1500</v>
      </c>
      <c r="E785" s="11">
        <v>2222</v>
      </c>
      <c r="F785" t="s">
        <v>21</v>
      </c>
      <c r="G785" t="s">
        <v>22</v>
      </c>
      <c r="H785" t="s">
        <v>23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1634</v>
      </c>
      <c r="O785" s="9">
        <f t="shared" si="49"/>
        <v>148</v>
      </c>
      <c r="P785" s="9">
        <f t="shared" si="50"/>
        <v>63.49</v>
      </c>
      <c r="Q785" t="s">
        <v>1635</v>
      </c>
      <c r="R785" t="s">
        <v>1636</v>
      </c>
      <c r="S785" s="15">
        <f t="shared" si="51"/>
        <v>40987.773715277777</v>
      </c>
      <c r="T785" s="16">
        <f t="shared" si="52"/>
        <v>41026.916666666664</v>
      </c>
    </row>
    <row r="786" spans="1:20" ht="60" hidden="1">
      <c r="A786">
        <v>784</v>
      </c>
      <c r="B786" s="3" t="s">
        <v>1643</v>
      </c>
      <c r="C786" s="3" t="s">
        <v>1644</v>
      </c>
      <c r="D786" s="6">
        <v>1000</v>
      </c>
      <c r="E786" s="11">
        <v>1025</v>
      </c>
      <c r="F786" t="s">
        <v>21</v>
      </c>
      <c r="G786" t="s">
        <v>22</v>
      </c>
      <c r="H786" t="s">
        <v>23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1634</v>
      </c>
      <c r="O786" s="9">
        <f t="shared" si="49"/>
        <v>103</v>
      </c>
      <c r="P786" s="9">
        <f t="shared" si="50"/>
        <v>102.5</v>
      </c>
      <c r="Q786" t="s">
        <v>1635</v>
      </c>
      <c r="R786" t="s">
        <v>1636</v>
      </c>
      <c r="S786" s="15">
        <f t="shared" si="51"/>
        <v>41675.149525462963</v>
      </c>
      <c r="T786" s="16">
        <f t="shared" si="52"/>
        <v>41715.107858796298</v>
      </c>
    </row>
    <row r="787" spans="1:20" ht="60" hidden="1">
      <c r="A787">
        <v>785</v>
      </c>
      <c r="B787" s="3" t="s">
        <v>1645</v>
      </c>
      <c r="C787" s="3" t="s">
        <v>1646</v>
      </c>
      <c r="D787" s="6">
        <v>500</v>
      </c>
      <c r="E787" s="11">
        <v>903.14</v>
      </c>
      <c r="F787" t="s">
        <v>21</v>
      </c>
      <c r="G787" t="s">
        <v>22</v>
      </c>
      <c r="H787" t="s">
        <v>23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1634</v>
      </c>
      <c r="O787" s="9">
        <f t="shared" si="49"/>
        <v>181</v>
      </c>
      <c r="P787" s="9">
        <f t="shared" si="50"/>
        <v>31.14</v>
      </c>
      <c r="Q787" t="s">
        <v>1635</v>
      </c>
      <c r="R787" t="s">
        <v>1636</v>
      </c>
      <c r="S787" s="15">
        <f t="shared" si="51"/>
        <v>41303.593923611108</v>
      </c>
      <c r="T787" s="16">
        <f t="shared" si="52"/>
        <v>41333.593923611108</v>
      </c>
    </row>
    <row r="788" spans="1:20" ht="45" hidden="1">
      <c r="A788">
        <v>786</v>
      </c>
      <c r="B788" s="3" t="s">
        <v>1647</v>
      </c>
      <c r="C788" s="3" t="s">
        <v>1648</v>
      </c>
      <c r="D788" s="6">
        <v>5000</v>
      </c>
      <c r="E788" s="11">
        <v>7140</v>
      </c>
      <c r="F788" t="s">
        <v>21</v>
      </c>
      <c r="G788" t="s">
        <v>22</v>
      </c>
      <c r="H788" t="s">
        <v>23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1634</v>
      </c>
      <c r="O788" s="9">
        <f t="shared" si="49"/>
        <v>143</v>
      </c>
      <c r="P788" s="9">
        <f t="shared" si="50"/>
        <v>162.27000000000001</v>
      </c>
      <c r="Q788" t="s">
        <v>1635</v>
      </c>
      <c r="R788" t="s">
        <v>1636</v>
      </c>
      <c r="S788" s="15">
        <f t="shared" si="51"/>
        <v>40983.055949074071</v>
      </c>
      <c r="T788" s="16">
        <f t="shared" si="52"/>
        <v>41040.657638888886</v>
      </c>
    </row>
    <row r="789" spans="1:20" ht="60" hidden="1">
      <c r="A789">
        <v>787</v>
      </c>
      <c r="B789" s="3" t="s">
        <v>1649</v>
      </c>
      <c r="C789" s="3" t="s">
        <v>1650</v>
      </c>
      <c r="D789" s="6">
        <v>1200</v>
      </c>
      <c r="E789" s="11">
        <v>1370</v>
      </c>
      <c r="F789" t="s">
        <v>21</v>
      </c>
      <c r="G789" t="s">
        <v>22</v>
      </c>
      <c r="H789" t="s">
        <v>23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1634</v>
      </c>
      <c r="O789" s="9">
        <f t="shared" si="49"/>
        <v>114</v>
      </c>
      <c r="P789" s="9">
        <f t="shared" si="50"/>
        <v>80.59</v>
      </c>
      <c r="Q789" t="s">
        <v>1635</v>
      </c>
      <c r="R789" t="s">
        <v>1636</v>
      </c>
      <c r="S789" s="15">
        <f t="shared" si="51"/>
        <v>41549.627615740741</v>
      </c>
      <c r="T789" s="16">
        <f t="shared" si="52"/>
        <v>41579.627615740741</v>
      </c>
    </row>
    <row r="790" spans="1:20" ht="60" hidden="1">
      <c r="A790">
        <v>788</v>
      </c>
      <c r="B790" s="3" t="s">
        <v>1651</v>
      </c>
      <c r="C790" s="3" t="s">
        <v>1652</v>
      </c>
      <c r="D790" s="6">
        <v>1000</v>
      </c>
      <c r="E790" s="11">
        <v>2035.05</v>
      </c>
      <c r="F790" t="s">
        <v>21</v>
      </c>
      <c r="G790" t="s">
        <v>22</v>
      </c>
      <c r="H790" t="s">
        <v>23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1634</v>
      </c>
      <c r="O790" s="9">
        <f t="shared" si="49"/>
        <v>204</v>
      </c>
      <c r="P790" s="9">
        <f t="shared" si="50"/>
        <v>59.85</v>
      </c>
      <c r="Q790" t="s">
        <v>1635</v>
      </c>
      <c r="R790" t="s">
        <v>1636</v>
      </c>
      <c r="S790" s="15">
        <f t="shared" si="51"/>
        <v>41059.006805555553</v>
      </c>
      <c r="T790" s="16">
        <f t="shared" si="52"/>
        <v>41097.165972222225</v>
      </c>
    </row>
    <row r="791" spans="1:20" ht="45" hidden="1">
      <c r="A791">
        <v>789</v>
      </c>
      <c r="B791" s="3" t="s">
        <v>1653</v>
      </c>
      <c r="C791" s="3" t="s">
        <v>1654</v>
      </c>
      <c r="D791" s="6">
        <v>1700</v>
      </c>
      <c r="E791" s="11">
        <v>1860</v>
      </c>
      <c r="F791" t="s">
        <v>21</v>
      </c>
      <c r="G791" t="s">
        <v>22</v>
      </c>
      <c r="H791" t="s">
        <v>23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1634</v>
      </c>
      <c r="O791" s="9">
        <f t="shared" si="49"/>
        <v>109</v>
      </c>
      <c r="P791" s="9">
        <f t="shared" si="50"/>
        <v>132.86000000000001</v>
      </c>
      <c r="Q791" t="s">
        <v>1635</v>
      </c>
      <c r="R791" t="s">
        <v>1636</v>
      </c>
      <c r="S791" s="15">
        <f t="shared" si="51"/>
        <v>41277.186111111114</v>
      </c>
      <c r="T791" s="16">
        <f t="shared" si="52"/>
        <v>41295.332638888889</v>
      </c>
    </row>
    <row r="792" spans="1:20" ht="60" hidden="1">
      <c r="A792">
        <v>790</v>
      </c>
      <c r="B792" s="3" t="s">
        <v>1655</v>
      </c>
      <c r="C792" s="3" t="s">
        <v>1656</v>
      </c>
      <c r="D792" s="6">
        <v>10000</v>
      </c>
      <c r="E792" s="11">
        <v>14437.46</v>
      </c>
      <c r="F792" t="s">
        <v>21</v>
      </c>
      <c r="G792" t="s">
        <v>22</v>
      </c>
      <c r="H792" t="s">
        <v>23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1634</v>
      </c>
      <c r="O792" s="9">
        <f t="shared" si="49"/>
        <v>144</v>
      </c>
      <c r="P792" s="9">
        <f t="shared" si="50"/>
        <v>92.55</v>
      </c>
      <c r="Q792" t="s">
        <v>1635</v>
      </c>
      <c r="R792" t="s">
        <v>1636</v>
      </c>
      <c r="S792" s="15">
        <f t="shared" si="51"/>
        <v>41276.047905092593</v>
      </c>
      <c r="T792" s="16">
        <f t="shared" si="52"/>
        <v>41306.047905092593</v>
      </c>
    </row>
    <row r="793" spans="1:20" ht="60" hidden="1">
      <c r="A793">
        <v>791</v>
      </c>
      <c r="B793" s="3" t="s">
        <v>1657</v>
      </c>
      <c r="C793" s="3" t="s">
        <v>1658</v>
      </c>
      <c r="D793" s="6">
        <v>7500</v>
      </c>
      <c r="E793" s="11">
        <v>7790</v>
      </c>
      <c r="F793" t="s">
        <v>21</v>
      </c>
      <c r="G793" t="s">
        <v>22</v>
      </c>
      <c r="H793" t="s">
        <v>23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1634</v>
      </c>
      <c r="O793" s="9">
        <f t="shared" si="49"/>
        <v>104</v>
      </c>
      <c r="P793" s="9">
        <f t="shared" si="50"/>
        <v>60.86</v>
      </c>
      <c r="Q793" t="s">
        <v>1635</v>
      </c>
      <c r="R793" t="s">
        <v>1636</v>
      </c>
      <c r="S793" s="15">
        <f t="shared" si="51"/>
        <v>41557.780624999999</v>
      </c>
      <c r="T793" s="16">
        <f t="shared" si="52"/>
        <v>41591.249305555553</v>
      </c>
    </row>
    <row r="794" spans="1:20" ht="30" hidden="1">
      <c r="A794">
        <v>792</v>
      </c>
      <c r="B794" s="3" t="s">
        <v>1659</v>
      </c>
      <c r="C794" s="3" t="s">
        <v>1660</v>
      </c>
      <c r="D794" s="6">
        <v>2500</v>
      </c>
      <c r="E794" s="11">
        <v>2511.11</v>
      </c>
      <c r="F794" t="s">
        <v>21</v>
      </c>
      <c r="G794" t="s">
        <v>22</v>
      </c>
      <c r="H794" t="s">
        <v>23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1634</v>
      </c>
      <c r="O794" s="9">
        <f t="shared" si="49"/>
        <v>100</v>
      </c>
      <c r="P794" s="9">
        <f t="shared" si="50"/>
        <v>41.85</v>
      </c>
      <c r="Q794" t="s">
        <v>1635</v>
      </c>
      <c r="R794" t="s">
        <v>1636</v>
      </c>
      <c r="S794" s="15">
        <f t="shared" si="51"/>
        <v>41555.873645833337</v>
      </c>
      <c r="T794" s="16">
        <f t="shared" si="52"/>
        <v>41585.915312500001</v>
      </c>
    </row>
    <row r="795" spans="1:20" ht="60" hidden="1">
      <c r="A795">
        <v>793</v>
      </c>
      <c r="B795" s="3" t="s">
        <v>1661</v>
      </c>
      <c r="C795" s="3" t="s">
        <v>1662</v>
      </c>
      <c r="D795" s="6">
        <v>2750</v>
      </c>
      <c r="E795" s="11">
        <v>2826.43</v>
      </c>
      <c r="F795" t="s">
        <v>21</v>
      </c>
      <c r="G795" t="s">
        <v>22</v>
      </c>
      <c r="H795" t="s">
        <v>23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1634</v>
      </c>
      <c r="O795" s="9">
        <f t="shared" si="49"/>
        <v>103</v>
      </c>
      <c r="P795" s="9">
        <f t="shared" si="50"/>
        <v>88.33</v>
      </c>
      <c r="Q795" t="s">
        <v>1635</v>
      </c>
      <c r="R795" t="s">
        <v>1636</v>
      </c>
      <c r="S795" s="15">
        <f t="shared" si="51"/>
        <v>41442.741249999999</v>
      </c>
      <c r="T795" s="16">
        <f t="shared" si="52"/>
        <v>41458.207638888889</v>
      </c>
    </row>
    <row r="796" spans="1:20" ht="60" hidden="1">
      <c r="A796">
        <v>794</v>
      </c>
      <c r="B796" s="3" t="s">
        <v>1663</v>
      </c>
      <c r="C796" s="3" t="s">
        <v>1664</v>
      </c>
      <c r="D796" s="6">
        <v>8000</v>
      </c>
      <c r="E796" s="11">
        <v>8425</v>
      </c>
      <c r="F796" t="s">
        <v>21</v>
      </c>
      <c r="G796" t="s">
        <v>22</v>
      </c>
      <c r="H796" t="s">
        <v>23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1634</v>
      </c>
      <c r="O796" s="9">
        <f t="shared" si="49"/>
        <v>105</v>
      </c>
      <c r="P796" s="9">
        <f t="shared" si="50"/>
        <v>158.96</v>
      </c>
      <c r="Q796" t="s">
        <v>1635</v>
      </c>
      <c r="R796" t="s">
        <v>1636</v>
      </c>
      <c r="S796" s="15">
        <f t="shared" si="51"/>
        <v>40736.115011574075</v>
      </c>
      <c r="T796" s="16">
        <f t="shared" si="52"/>
        <v>40791.712500000001</v>
      </c>
    </row>
    <row r="797" spans="1:20" ht="60" hidden="1">
      <c r="A797">
        <v>795</v>
      </c>
      <c r="B797" s="3" t="s">
        <v>1665</v>
      </c>
      <c r="C797" s="3" t="s">
        <v>1666</v>
      </c>
      <c r="D797" s="6">
        <v>14000</v>
      </c>
      <c r="E797" s="11">
        <v>15650</v>
      </c>
      <c r="F797" t="s">
        <v>21</v>
      </c>
      <c r="G797" t="s">
        <v>22</v>
      </c>
      <c r="H797" t="s">
        <v>23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1634</v>
      </c>
      <c r="O797" s="9">
        <f t="shared" si="49"/>
        <v>112</v>
      </c>
      <c r="P797" s="9">
        <f t="shared" si="50"/>
        <v>85.05</v>
      </c>
      <c r="Q797" t="s">
        <v>1635</v>
      </c>
      <c r="R797" t="s">
        <v>1636</v>
      </c>
      <c r="S797" s="15">
        <f t="shared" si="51"/>
        <v>40963.613032407404</v>
      </c>
      <c r="T797" s="16">
        <f t="shared" si="52"/>
        <v>41006.207638888889</v>
      </c>
    </row>
    <row r="798" spans="1:20" ht="60" hidden="1">
      <c r="A798">
        <v>796</v>
      </c>
      <c r="B798" s="3" t="s">
        <v>1667</v>
      </c>
      <c r="C798" s="3" t="s">
        <v>1668</v>
      </c>
      <c r="D798" s="6">
        <v>10000</v>
      </c>
      <c r="E798" s="11">
        <v>10135</v>
      </c>
      <c r="F798" t="s">
        <v>21</v>
      </c>
      <c r="G798" t="s">
        <v>22</v>
      </c>
      <c r="H798" t="s">
        <v>23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1634</v>
      </c>
      <c r="O798" s="9">
        <f t="shared" si="49"/>
        <v>101</v>
      </c>
      <c r="P798" s="9">
        <f t="shared" si="50"/>
        <v>112.61</v>
      </c>
      <c r="Q798" t="s">
        <v>1635</v>
      </c>
      <c r="R798" t="s">
        <v>1636</v>
      </c>
      <c r="S798" s="15">
        <f t="shared" si="51"/>
        <v>41502.882928240739</v>
      </c>
      <c r="T798" s="16">
        <f t="shared" si="52"/>
        <v>41532.881944444445</v>
      </c>
    </row>
    <row r="799" spans="1:20" ht="60" hidden="1">
      <c r="A799">
        <v>797</v>
      </c>
      <c r="B799" s="3" t="s">
        <v>1669</v>
      </c>
      <c r="C799" s="3" t="s">
        <v>1670</v>
      </c>
      <c r="D799" s="6">
        <v>3000</v>
      </c>
      <c r="E799" s="11">
        <v>3226</v>
      </c>
      <c r="F799" t="s">
        <v>21</v>
      </c>
      <c r="G799" t="s">
        <v>22</v>
      </c>
      <c r="H799" t="s">
        <v>23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1634</v>
      </c>
      <c r="O799" s="9">
        <f t="shared" si="49"/>
        <v>108</v>
      </c>
      <c r="P799" s="9">
        <f t="shared" si="50"/>
        <v>45.44</v>
      </c>
      <c r="Q799" t="s">
        <v>1635</v>
      </c>
      <c r="R799" t="s">
        <v>1636</v>
      </c>
      <c r="S799" s="15">
        <f t="shared" si="51"/>
        <v>40996.994074074071</v>
      </c>
      <c r="T799" s="16">
        <f t="shared" si="52"/>
        <v>41028.166666666664</v>
      </c>
    </row>
    <row r="800" spans="1:20" ht="45" hidden="1">
      <c r="A800">
        <v>798</v>
      </c>
      <c r="B800" s="3" t="s">
        <v>1671</v>
      </c>
      <c r="C800" s="3" t="s">
        <v>1672</v>
      </c>
      <c r="D800" s="6">
        <v>3500</v>
      </c>
      <c r="E800" s="11">
        <v>4021</v>
      </c>
      <c r="F800" t="s">
        <v>21</v>
      </c>
      <c r="G800" t="s">
        <v>22</v>
      </c>
      <c r="H800" t="s">
        <v>23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1634</v>
      </c>
      <c r="O800" s="9">
        <f t="shared" si="49"/>
        <v>115</v>
      </c>
      <c r="P800" s="9">
        <f t="shared" si="50"/>
        <v>46.22</v>
      </c>
      <c r="Q800" t="s">
        <v>1635</v>
      </c>
      <c r="R800" t="s">
        <v>1636</v>
      </c>
      <c r="S800" s="15">
        <f t="shared" si="51"/>
        <v>41882.590127314819</v>
      </c>
      <c r="T800" s="16">
        <f t="shared" si="52"/>
        <v>41912.590127314819</v>
      </c>
    </row>
    <row r="801" spans="1:20" ht="60" hidden="1">
      <c r="A801">
        <v>799</v>
      </c>
      <c r="B801" s="3" t="s">
        <v>1673</v>
      </c>
      <c r="C801" s="3" t="s">
        <v>1674</v>
      </c>
      <c r="D801" s="6">
        <v>5000</v>
      </c>
      <c r="E801" s="11">
        <v>5001</v>
      </c>
      <c r="F801" t="s">
        <v>21</v>
      </c>
      <c r="G801" t="s">
        <v>22</v>
      </c>
      <c r="H801" t="s">
        <v>23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1634</v>
      </c>
      <c r="O801" s="9">
        <f t="shared" si="49"/>
        <v>100</v>
      </c>
      <c r="P801" s="9">
        <f t="shared" si="50"/>
        <v>178.61</v>
      </c>
      <c r="Q801" t="s">
        <v>1635</v>
      </c>
      <c r="R801" t="s">
        <v>1636</v>
      </c>
      <c r="S801" s="15">
        <f t="shared" si="51"/>
        <v>40996.667199074072</v>
      </c>
      <c r="T801" s="16">
        <f t="shared" si="52"/>
        <v>41026.667199074072</v>
      </c>
    </row>
    <row r="802" spans="1:20" ht="45" hidden="1">
      <c r="A802">
        <v>800</v>
      </c>
      <c r="B802" s="3" t="s">
        <v>1675</v>
      </c>
      <c r="C802" s="3" t="s">
        <v>1676</v>
      </c>
      <c r="D802" s="6">
        <v>1500</v>
      </c>
      <c r="E802" s="11">
        <v>2282</v>
      </c>
      <c r="F802" t="s">
        <v>21</v>
      </c>
      <c r="G802" t="s">
        <v>31</v>
      </c>
      <c r="H802" t="s">
        <v>32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1634</v>
      </c>
      <c r="O802" s="9">
        <f t="shared" si="49"/>
        <v>152</v>
      </c>
      <c r="P802" s="9">
        <f t="shared" si="50"/>
        <v>40.75</v>
      </c>
      <c r="Q802" t="s">
        <v>1635</v>
      </c>
      <c r="R802" t="s">
        <v>1636</v>
      </c>
      <c r="S802" s="15">
        <f t="shared" si="51"/>
        <v>41863.433495370373</v>
      </c>
      <c r="T802" s="16">
        <f t="shared" si="52"/>
        <v>41893.433495370373</v>
      </c>
    </row>
    <row r="803" spans="1:20" ht="45" hidden="1">
      <c r="A803">
        <v>801</v>
      </c>
      <c r="B803" s="3" t="s">
        <v>1677</v>
      </c>
      <c r="C803" s="3" t="s">
        <v>1678</v>
      </c>
      <c r="D803" s="6">
        <v>2000</v>
      </c>
      <c r="E803" s="11">
        <v>2230.4299999999998</v>
      </c>
      <c r="F803" t="s">
        <v>21</v>
      </c>
      <c r="G803" t="s">
        <v>22</v>
      </c>
      <c r="H803" t="s">
        <v>23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1634</v>
      </c>
      <c r="O803" s="9">
        <f t="shared" si="49"/>
        <v>112</v>
      </c>
      <c r="P803" s="9">
        <f t="shared" si="50"/>
        <v>43.73</v>
      </c>
      <c r="Q803" t="s">
        <v>1635</v>
      </c>
      <c r="R803" t="s">
        <v>1636</v>
      </c>
      <c r="S803" s="15">
        <f t="shared" si="51"/>
        <v>40695.795370370368</v>
      </c>
      <c r="T803" s="16">
        <f t="shared" si="52"/>
        <v>40725.795370370368</v>
      </c>
    </row>
    <row r="804" spans="1:20" ht="60" hidden="1">
      <c r="A804">
        <v>802</v>
      </c>
      <c r="B804" s="3" t="s">
        <v>1679</v>
      </c>
      <c r="C804" s="3" t="s">
        <v>1680</v>
      </c>
      <c r="D804" s="6">
        <v>6000</v>
      </c>
      <c r="E804" s="11">
        <v>6080</v>
      </c>
      <c r="F804" t="s">
        <v>21</v>
      </c>
      <c r="G804" t="s">
        <v>22</v>
      </c>
      <c r="H804" t="s">
        <v>23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1634</v>
      </c>
      <c r="O804" s="9">
        <f t="shared" si="49"/>
        <v>101</v>
      </c>
      <c r="P804" s="9">
        <f t="shared" si="50"/>
        <v>81.069999999999993</v>
      </c>
      <c r="Q804" t="s">
        <v>1635</v>
      </c>
      <c r="R804" t="s">
        <v>1636</v>
      </c>
      <c r="S804" s="15">
        <f t="shared" si="51"/>
        <v>41123.022268518522</v>
      </c>
      <c r="T804" s="16">
        <f t="shared" si="52"/>
        <v>41169.170138888891</v>
      </c>
    </row>
    <row r="805" spans="1:20" ht="60" hidden="1">
      <c r="A805">
        <v>803</v>
      </c>
      <c r="B805" s="3" t="s">
        <v>1681</v>
      </c>
      <c r="C805" s="3" t="s">
        <v>1682</v>
      </c>
      <c r="D805" s="6">
        <v>2300</v>
      </c>
      <c r="E805" s="11">
        <v>2835</v>
      </c>
      <c r="F805" t="s">
        <v>21</v>
      </c>
      <c r="G805" t="s">
        <v>22</v>
      </c>
      <c r="H805" t="s">
        <v>23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1634</v>
      </c>
      <c r="O805" s="9">
        <f t="shared" si="49"/>
        <v>123</v>
      </c>
      <c r="P805" s="9">
        <f t="shared" si="50"/>
        <v>74.61</v>
      </c>
      <c r="Q805" t="s">
        <v>1635</v>
      </c>
      <c r="R805" t="s">
        <v>1636</v>
      </c>
      <c r="S805" s="15">
        <f t="shared" si="51"/>
        <v>40665.949976851851</v>
      </c>
      <c r="T805" s="16">
        <f t="shared" si="52"/>
        <v>40692.041666666664</v>
      </c>
    </row>
    <row r="806" spans="1:20" ht="60" hidden="1">
      <c r="A806">
        <v>804</v>
      </c>
      <c r="B806" s="3" t="s">
        <v>1683</v>
      </c>
      <c r="C806" s="3" t="s">
        <v>1684</v>
      </c>
      <c r="D806" s="6">
        <v>5500</v>
      </c>
      <c r="E806" s="11">
        <v>5500</v>
      </c>
      <c r="F806" t="s">
        <v>21</v>
      </c>
      <c r="G806" t="s">
        <v>22</v>
      </c>
      <c r="H806" t="s">
        <v>23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1634</v>
      </c>
      <c r="O806" s="9">
        <f t="shared" si="49"/>
        <v>100</v>
      </c>
      <c r="P806" s="9">
        <f t="shared" si="50"/>
        <v>305.56</v>
      </c>
      <c r="Q806" t="s">
        <v>1635</v>
      </c>
      <c r="R806" t="s">
        <v>1636</v>
      </c>
      <c r="S806" s="15">
        <f t="shared" si="51"/>
        <v>40730.105625000004</v>
      </c>
      <c r="T806" s="16">
        <f t="shared" si="52"/>
        <v>40747.165972222225</v>
      </c>
    </row>
    <row r="807" spans="1:20" ht="45" hidden="1">
      <c r="A807">
        <v>805</v>
      </c>
      <c r="B807" s="3" t="s">
        <v>1685</v>
      </c>
      <c r="C807" s="3" t="s">
        <v>1686</v>
      </c>
      <c r="D807" s="6">
        <v>3000</v>
      </c>
      <c r="E807" s="11">
        <v>3150</v>
      </c>
      <c r="F807" t="s">
        <v>21</v>
      </c>
      <c r="G807" t="s">
        <v>22</v>
      </c>
      <c r="H807" t="s">
        <v>23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1634</v>
      </c>
      <c r="O807" s="9">
        <f t="shared" si="49"/>
        <v>105</v>
      </c>
      <c r="P807" s="9">
        <f t="shared" si="50"/>
        <v>58.33</v>
      </c>
      <c r="Q807" t="s">
        <v>1635</v>
      </c>
      <c r="R807" t="s">
        <v>1636</v>
      </c>
      <c r="S807" s="15">
        <f t="shared" si="51"/>
        <v>40690.823055555556</v>
      </c>
      <c r="T807" s="16">
        <f t="shared" si="52"/>
        <v>40740.958333333336</v>
      </c>
    </row>
    <row r="808" spans="1:20" ht="30" hidden="1">
      <c r="A808">
        <v>806</v>
      </c>
      <c r="B808" s="3" t="s">
        <v>1687</v>
      </c>
      <c r="C808" s="3" t="s">
        <v>1688</v>
      </c>
      <c r="D808" s="6">
        <v>8000</v>
      </c>
      <c r="E808" s="11">
        <v>8355</v>
      </c>
      <c r="F808" t="s">
        <v>21</v>
      </c>
      <c r="G808" t="s">
        <v>22</v>
      </c>
      <c r="H808" t="s">
        <v>23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1634</v>
      </c>
      <c r="O808" s="9">
        <f t="shared" si="49"/>
        <v>104</v>
      </c>
      <c r="P808" s="9">
        <f t="shared" si="50"/>
        <v>117.68</v>
      </c>
      <c r="Q808" t="s">
        <v>1635</v>
      </c>
      <c r="R808" t="s">
        <v>1636</v>
      </c>
      <c r="S808" s="15">
        <f t="shared" si="51"/>
        <v>40763.691423611112</v>
      </c>
      <c r="T808" s="16">
        <f t="shared" si="52"/>
        <v>40793.691423611112</v>
      </c>
    </row>
    <row r="809" spans="1:20" ht="30" hidden="1">
      <c r="A809">
        <v>807</v>
      </c>
      <c r="B809" s="3" t="s">
        <v>1689</v>
      </c>
      <c r="C809" s="3" t="s">
        <v>1690</v>
      </c>
      <c r="D809" s="6">
        <v>4000</v>
      </c>
      <c r="E809" s="11">
        <v>4205</v>
      </c>
      <c r="F809" t="s">
        <v>21</v>
      </c>
      <c r="G809" t="s">
        <v>22</v>
      </c>
      <c r="H809" t="s">
        <v>23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1634</v>
      </c>
      <c r="O809" s="9">
        <f t="shared" si="49"/>
        <v>105</v>
      </c>
      <c r="P809" s="9">
        <f t="shared" si="50"/>
        <v>73.77</v>
      </c>
      <c r="Q809" t="s">
        <v>1635</v>
      </c>
      <c r="R809" t="s">
        <v>1636</v>
      </c>
      <c r="S809" s="15">
        <f t="shared" si="51"/>
        <v>42759.628599537042</v>
      </c>
      <c r="T809" s="16">
        <f t="shared" si="52"/>
        <v>42795.083333333328</v>
      </c>
    </row>
    <row r="810" spans="1:20" ht="60" hidden="1">
      <c r="A810">
        <v>808</v>
      </c>
      <c r="B810" s="3" t="s">
        <v>1691</v>
      </c>
      <c r="C810" s="3" t="s">
        <v>1692</v>
      </c>
      <c r="D810" s="6">
        <v>4500</v>
      </c>
      <c r="E810" s="11">
        <v>4500</v>
      </c>
      <c r="F810" t="s">
        <v>21</v>
      </c>
      <c r="G810" t="s">
        <v>167</v>
      </c>
      <c r="H810" t="s">
        <v>168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1634</v>
      </c>
      <c r="O810" s="9">
        <f t="shared" si="49"/>
        <v>100</v>
      </c>
      <c r="P810" s="9">
        <f t="shared" si="50"/>
        <v>104.65</v>
      </c>
      <c r="Q810" t="s">
        <v>1635</v>
      </c>
      <c r="R810" t="s">
        <v>1636</v>
      </c>
      <c r="S810" s="15">
        <f t="shared" si="51"/>
        <v>41962.100532407407</v>
      </c>
      <c r="T810" s="16">
        <f t="shared" si="52"/>
        <v>41995.207638888889</v>
      </c>
    </row>
    <row r="811" spans="1:20" ht="45" hidden="1">
      <c r="A811">
        <v>809</v>
      </c>
      <c r="B811" s="3" t="s">
        <v>1693</v>
      </c>
      <c r="C811" s="3" t="s">
        <v>1694</v>
      </c>
      <c r="D811" s="6">
        <v>4000</v>
      </c>
      <c r="E811" s="11">
        <v>4151</v>
      </c>
      <c r="F811" t="s">
        <v>21</v>
      </c>
      <c r="G811" t="s">
        <v>22</v>
      </c>
      <c r="H811" t="s">
        <v>23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1634</v>
      </c>
      <c r="O811" s="9">
        <f t="shared" si="49"/>
        <v>104</v>
      </c>
      <c r="P811" s="9">
        <f t="shared" si="50"/>
        <v>79.83</v>
      </c>
      <c r="Q811" t="s">
        <v>1635</v>
      </c>
      <c r="R811" t="s">
        <v>1636</v>
      </c>
      <c r="S811" s="15">
        <f t="shared" si="51"/>
        <v>41628.833680555559</v>
      </c>
      <c r="T811" s="16">
        <f t="shared" si="52"/>
        <v>41658.833680555559</v>
      </c>
    </row>
    <row r="812" spans="1:20" ht="60" hidden="1">
      <c r="A812">
        <v>810</v>
      </c>
      <c r="B812" s="3" t="s">
        <v>1695</v>
      </c>
      <c r="C812" s="3" t="s">
        <v>1696</v>
      </c>
      <c r="D812" s="6">
        <v>1500</v>
      </c>
      <c r="E812" s="11">
        <v>1575</v>
      </c>
      <c r="F812" t="s">
        <v>21</v>
      </c>
      <c r="G812" t="s">
        <v>22</v>
      </c>
      <c r="H812" t="s">
        <v>23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1634</v>
      </c>
      <c r="O812" s="9">
        <f t="shared" si="49"/>
        <v>105</v>
      </c>
      <c r="P812" s="9">
        <f t="shared" si="50"/>
        <v>58.33</v>
      </c>
      <c r="Q812" t="s">
        <v>1635</v>
      </c>
      <c r="R812" t="s">
        <v>1636</v>
      </c>
      <c r="S812" s="15">
        <f t="shared" si="51"/>
        <v>41123.056273148148</v>
      </c>
      <c r="T812" s="16">
        <f t="shared" si="52"/>
        <v>41153.056273148148</v>
      </c>
    </row>
    <row r="813" spans="1:20" ht="45" hidden="1">
      <c r="A813">
        <v>811</v>
      </c>
      <c r="B813" s="3" t="s">
        <v>1697</v>
      </c>
      <c r="C813" s="3" t="s">
        <v>1698</v>
      </c>
      <c r="D813" s="6">
        <v>1000</v>
      </c>
      <c r="E813" s="11">
        <v>1040</v>
      </c>
      <c r="F813" t="s">
        <v>21</v>
      </c>
      <c r="G813" t="s">
        <v>22</v>
      </c>
      <c r="H813" t="s">
        <v>23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1634</v>
      </c>
      <c r="O813" s="9">
        <f t="shared" si="49"/>
        <v>104</v>
      </c>
      <c r="P813" s="9">
        <f t="shared" si="50"/>
        <v>86.67</v>
      </c>
      <c r="Q813" t="s">
        <v>1635</v>
      </c>
      <c r="R813" t="s">
        <v>1636</v>
      </c>
      <c r="S813" s="15">
        <f t="shared" si="51"/>
        <v>41443.643541666665</v>
      </c>
      <c r="T813" s="16">
        <f t="shared" si="52"/>
        <v>41465.702777777777</v>
      </c>
    </row>
    <row r="814" spans="1:20" ht="60" hidden="1">
      <c r="A814">
        <v>812</v>
      </c>
      <c r="B814" s="3" t="s">
        <v>1699</v>
      </c>
      <c r="C814" s="3" t="s">
        <v>1700</v>
      </c>
      <c r="D814" s="6">
        <v>600</v>
      </c>
      <c r="E814" s="11">
        <v>911</v>
      </c>
      <c r="F814" t="s">
        <v>21</v>
      </c>
      <c r="G814" t="s">
        <v>22</v>
      </c>
      <c r="H814" t="s">
        <v>23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1634</v>
      </c>
      <c r="O814" s="9">
        <f t="shared" si="49"/>
        <v>152</v>
      </c>
      <c r="P814" s="9">
        <f t="shared" si="50"/>
        <v>27.61</v>
      </c>
      <c r="Q814" t="s">
        <v>1635</v>
      </c>
      <c r="R814" t="s">
        <v>1636</v>
      </c>
      <c r="S814" s="15">
        <f t="shared" si="51"/>
        <v>41282.017962962964</v>
      </c>
      <c r="T814" s="16">
        <f t="shared" si="52"/>
        <v>41334.581944444442</v>
      </c>
    </row>
    <row r="815" spans="1:20" ht="30" hidden="1">
      <c r="A815">
        <v>813</v>
      </c>
      <c r="B815" s="3" t="s">
        <v>1701</v>
      </c>
      <c r="C815" s="3" t="s">
        <v>1702</v>
      </c>
      <c r="D815" s="6">
        <v>1500</v>
      </c>
      <c r="E815" s="11">
        <v>2399.94</v>
      </c>
      <c r="F815" t="s">
        <v>21</v>
      </c>
      <c r="G815" t="s">
        <v>22</v>
      </c>
      <c r="H815" t="s">
        <v>23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1634</v>
      </c>
      <c r="O815" s="9">
        <f t="shared" si="49"/>
        <v>160</v>
      </c>
      <c r="P815" s="9">
        <f t="shared" si="50"/>
        <v>25</v>
      </c>
      <c r="Q815" t="s">
        <v>1635</v>
      </c>
      <c r="R815" t="s">
        <v>1636</v>
      </c>
      <c r="S815" s="15">
        <f t="shared" si="51"/>
        <v>41080.960243055553</v>
      </c>
      <c r="T815" s="16">
        <f t="shared" si="52"/>
        <v>41110.960243055553</v>
      </c>
    </row>
    <row r="816" spans="1:20" ht="60" hidden="1">
      <c r="A816">
        <v>814</v>
      </c>
      <c r="B816" s="3" t="s">
        <v>1703</v>
      </c>
      <c r="C816" s="3" t="s">
        <v>1704</v>
      </c>
      <c r="D816" s="6">
        <v>1000</v>
      </c>
      <c r="E816" s="11">
        <v>1273</v>
      </c>
      <c r="F816" t="s">
        <v>21</v>
      </c>
      <c r="G816" t="s">
        <v>22</v>
      </c>
      <c r="H816" t="s">
        <v>23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1634</v>
      </c>
      <c r="O816" s="9">
        <f t="shared" si="49"/>
        <v>127</v>
      </c>
      <c r="P816" s="9">
        <f t="shared" si="50"/>
        <v>45.46</v>
      </c>
      <c r="Q816" t="s">
        <v>1635</v>
      </c>
      <c r="R816" t="s">
        <v>1636</v>
      </c>
      <c r="S816" s="15">
        <f t="shared" si="51"/>
        <v>40679.743067129632</v>
      </c>
      <c r="T816" s="16">
        <f t="shared" si="52"/>
        <v>40694.75277777778</v>
      </c>
    </row>
    <row r="817" spans="1:20" ht="30" hidden="1">
      <c r="A817">
        <v>815</v>
      </c>
      <c r="B817" s="3" t="s">
        <v>1705</v>
      </c>
      <c r="C817" s="3" t="s">
        <v>1706</v>
      </c>
      <c r="D817" s="6">
        <v>4000</v>
      </c>
      <c r="E817" s="11">
        <v>4280</v>
      </c>
      <c r="F817" t="s">
        <v>21</v>
      </c>
      <c r="G817" t="s">
        <v>22</v>
      </c>
      <c r="H817" t="s">
        <v>23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1634</v>
      </c>
      <c r="O817" s="9">
        <f t="shared" si="49"/>
        <v>107</v>
      </c>
      <c r="P817" s="9">
        <f t="shared" si="50"/>
        <v>99.53</v>
      </c>
      <c r="Q817" t="s">
        <v>1635</v>
      </c>
      <c r="R817" t="s">
        <v>1636</v>
      </c>
      <c r="S817" s="15">
        <f t="shared" si="51"/>
        <v>41914.917858796296</v>
      </c>
      <c r="T817" s="16">
        <f t="shared" si="52"/>
        <v>41944.917858796296</v>
      </c>
    </row>
    <row r="818" spans="1:20" ht="45" hidden="1">
      <c r="A818">
        <v>816</v>
      </c>
      <c r="B818" s="3" t="s">
        <v>1707</v>
      </c>
      <c r="C818" s="3" t="s">
        <v>1708</v>
      </c>
      <c r="D818" s="6">
        <v>7000</v>
      </c>
      <c r="E818" s="11">
        <v>8058.55</v>
      </c>
      <c r="F818" t="s">
        <v>21</v>
      </c>
      <c r="G818" t="s">
        <v>22</v>
      </c>
      <c r="H818" t="s">
        <v>23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1634</v>
      </c>
      <c r="O818" s="9">
        <f t="shared" si="49"/>
        <v>115</v>
      </c>
      <c r="P818" s="9">
        <f t="shared" si="50"/>
        <v>39.31</v>
      </c>
      <c r="Q818" t="s">
        <v>1635</v>
      </c>
      <c r="R818" t="s">
        <v>1636</v>
      </c>
      <c r="S818" s="15">
        <f t="shared" si="51"/>
        <v>41341.870868055557</v>
      </c>
      <c r="T818" s="16">
        <f t="shared" si="52"/>
        <v>41373.270833333336</v>
      </c>
    </row>
    <row r="819" spans="1:20" ht="45" hidden="1">
      <c r="A819">
        <v>817</v>
      </c>
      <c r="B819" s="3" t="s">
        <v>1709</v>
      </c>
      <c r="C819" s="3" t="s">
        <v>1710</v>
      </c>
      <c r="D819" s="6">
        <v>1500</v>
      </c>
      <c r="E819" s="11">
        <v>2056.66</v>
      </c>
      <c r="F819" t="s">
        <v>21</v>
      </c>
      <c r="G819" t="s">
        <v>22</v>
      </c>
      <c r="H819" t="s">
        <v>23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1634</v>
      </c>
      <c r="O819" s="9">
        <f t="shared" si="49"/>
        <v>137</v>
      </c>
      <c r="P819" s="9">
        <f t="shared" si="50"/>
        <v>89.42</v>
      </c>
      <c r="Q819" t="s">
        <v>1635</v>
      </c>
      <c r="R819" t="s">
        <v>1636</v>
      </c>
      <c r="S819" s="15">
        <f t="shared" si="51"/>
        <v>40925.599664351852</v>
      </c>
      <c r="T819" s="16">
        <f t="shared" si="52"/>
        <v>40979.207638888889</v>
      </c>
    </row>
    <row r="820" spans="1:20" ht="60" hidden="1">
      <c r="A820">
        <v>818</v>
      </c>
      <c r="B820" s="3" t="s">
        <v>1711</v>
      </c>
      <c r="C820" s="3" t="s">
        <v>1712</v>
      </c>
      <c r="D820" s="6">
        <v>350</v>
      </c>
      <c r="E820" s="11">
        <v>545</v>
      </c>
      <c r="F820" t="s">
        <v>21</v>
      </c>
      <c r="G820" t="s">
        <v>22</v>
      </c>
      <c r="H820" t="s">
        <v>23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1634</v>
      </c>
      <c r="O820" s="9">
        <f t="shared" si="49"/>
        <v>156</v>
      </c>
      <c r="P820" s="9">
        <f t="shared" si="50"/>
        <v>28.68</v>
      </c>
      <c r="Q820" t="s">
        <v>1635</v>
      </c>
      <c r="R820" t="s">
        <v>1636</v>
      </c>
      <c r="S820" s="15">
        <f t="shared" si="51"/>
        <v>41120.882881944446</v>
      </c>
      <c r="T820" s="16">
        <f t="shared" si="52"/>
        <v>41128.709027777775</v>
      </c>
    </row>
    <row r="821" spans="1:20" ht="30" hidden="1">
      <c r="A821">
        <v>819</v>
      </c>
      <c r="B821" s="3" t="s">
        <v>1713</v>
      </c>
      <c r="C821" s="3" t="s">
        <v>1714</v>
      </c>
      <c r="D821" s="6">
        <v>400</v>
      </c>
      <c r="E821" s="11">
        <v>435</v>
      </c>
      <c r="F821" t="s">
        <v>21</v>
      </c>
      <c r="G821" t="s">
        <v>22</v>
      </c>
      <c r="H821" t="s">
        <v>23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1634</v>
      </c>
      <c r="O821" s="9">
        <f t="shared" si="49"/>
        <v>109</v>
      </c>
      <c r="P821" s="9">
        <f t="shared" si="50"/>
        <v>31.07</v>
      </c>
      <c r="Q821" t="s">
        <v>1635</v>
      </c>
      <c r="R821" t="s">
        <v>1636</v>
      </c>
      <c r="S821" s="15">
        <f t="shared" si="51"/>
        <v>41619.998310185183</v>
      </c>
      <c r="T821" s="16">
        <f t="shared" si="52"/>
        <v>41629.197222222225</v>
      </c>
    </row>
    <row r="822" spans="1:20" ht="45" hidden="1">
      <c r="A822">
        <v>820</v>
      </c>
      <c r="B822" s="3" t="s">
        <v>1715</v>
      </c>
      <c r="C822" s="3" t="s">
        <v>1716</v>
      </c>
      <c r="D822" s="6">
        <v>2000</v>
      </c>
      <c r="E822" s="11">
        <v>2681</v>
      </c>
      <c r="F822" t="s">
        <v>21</v>
      </c>
      <c r="G822" t="s">
        <v>22</v>
      </c>
      <c r="H822" t="s">
        <v>23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1634</v>
      </c>
      <c r="O822" s="9">
        <f t="shared" si="49"/>
        <v>134</v>
      </c>
      <c r="P822" s="9">
        <f t="shared" si="50"/>
        <v>70.55</v>
      </c>
      <c r="Q822" t="s">
        <v>1635</v>
      </c>
      <c r="R822" t="s">
        <v>1636</v>
      </c>
      <c r="S822" s="15">
        <f t="shared" si="51"/>
        <v>41768.841921296298</v>
      </c>
      <c r="T822" s="16">
        <f t="shared" si="52"/>
        <v>41799.208333333336</v>
      </c>
    </row>
    <row r="823" spans="1:20" ht="45" hidden="1">
      <c r="A823">
        <v>821</v>
      </c>
      <c r="B823" s="3" t="s">
        <v>1717</v>
      </c>
      <c r="C823" s="3" t="s">
        <v>1718</v>
      </c>
      <c r="D823" s="6">
        <v>17482</v>
      </c>
      <c r="E823" s="11">
        <v>17482</v>
      </c>
      <c r="F823" t="s">
        <v>21</v>
      </c>
      <c r="G823" t="s">
        <v>22</v>
      </c>
      <c r="H823" t="s">
        <v>23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1634</v>
      </c>
      <c r="O823" s="9">
        <f t="shared" si="49"/>
        <v>100</v>
      </c>
      <c r="P823" s="9">
        <f t="shared" si="50"/>
        <v>224.13</v>
      </c>
      <c r="Q823" t="s">
        <v>1635</v>
      </c>
      <c r="R823" t="s">
        <v>1636</v>
      </c>
      <c r="S823" s="15">
        <f t="shared" si="51"/>
        <v>42093.922048611115</v>
      </c>
      <c r="T823" s="16">
        <f t="shared" si="52"/>
        <v>42128.167361111111</v>
      </c>
    </row>
    <row r="824" spans="1:20" ht="45" hidden="1">
      <c r="A824">
        <v>822</v>
      </c>
      <c r="B824" s="3" t="s">
        <v>1719</v>
      </c>
      <c r="C824" s="3" t="s">
        <v>1720</v>
      </c>
      <c r="D824" s="6">
        <v>3000</v>
      </c>
      <c r="E824" s="11">
        <v>3575</v>
      </c>
      <c r="F824" t="s">
        <v>21</v>
      </c>
      <c r="G824" t="s">
        <v>22</v>
      </c>
      <c r="H824" t="s">
        <v>23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1634</v>
      </c>
      <c r="O824" s="9">
        <f t="shared" si="49"/>
        <v>119</v>
      </c>
      <c r="P824" s="9">
        <f t="shared" si="50"/>
        <v>51.81</v>
      </c>
      <c r="Q824" t="s">
        <v>1635</v>
      </c>
      <c r="R824" t="s">
        <v>1636</v>
      </c>
      <c r="S824" s="15">
        <f t="shared" si="51"/>
        <v>41157.947337962964</v>
      </c>
      <c r="T824" s="16">
        <f t="shared" si="52"/>
        <v>41187.947337962964</v>
      </c>
    </row>
    <row r="825" spans="1:20" ht="45" hidden="1">
      <c r="A825">
        <v>823</v>
      </c>
      <c r="B825" s="3" t="s">
        <v>1721</v>
      </c>
      <c r="C825" s="3" t="s">
        <v>1722</v>
      </c>
      <c r="D825" s="6">
        <v>800</v>
      </c>
      <c r="E825" s="11">
        <v>1436</v>
      </c>
      <c r="F825" t="s">
        <v>21</v>
      </c>
      <c r="G825" t="s">
        <v>22</v>
      </c>
      <c r="H825" t="s">
        <v>23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1634</v>
      </c>
      <c r="O825" s="9">
        <f t="shared" si="49"/>
        <v>180</v>
      </c>
      <c r="P825" s="9">
        <f t="shared" si="50"/>
        <v>43.52</v>
      </c>
      <c r="Q825" t="s">
        <v>1635</v>
      </c>
      <c r="R825" t="s">
        <v>1636</v>
      </c>
      <c r="S825" s="15">
        <f t="shared" si="51"/>
        <v>42055.972824074073</v>
      </c>
      <c r="T825" s="16">
        <f t="shared" si="52"/>
        <v>42085.931157407409</v>
      </c>
    </row>
    <row r="826" spans="1:20" ht="60" hidden="1">
      <c r="A826">
        <v>824</v>
      </c>
      <c r="B826" s="3" t="s">
        <v>1723</v>
      </c>
      <c r="C826" s="3" t="s">
        <v>1724</v>
      </c>
      <c r="D826" s="6">
        <v>1600</v>
      </c>
      <c r="E826" s="11">
        <v>2150.1</v>
      </c>
      <c r="F826" t="s">
        <v>21</v>
      </c>
      <c r="G826" t="s">
        <v>22</v>
      </c>
      <c r="H826" t="s">
        <v>23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1634</v>
      </c>
      <c r="O826" s="9">
        <f t="shared" si="49"/>
        <v>134</v>
      </c>
      <c r="P826" s="9">
        <f t="shared" si="50"/>
        <v>39.82</v>
      </c>
      <c r="Q826" t="s">
        <v>1635</v>
      </c>
      <c r="R826" t="s">
        <v>1636</v>
      </c>
      <c r="S826" s="15">
        <f t="shared" si="51"/>
        <v>40250.242106481484</v>
      </c>
      <c r="T826" s="16">
        <f t="shared" si="52"/>
        <v>40286.290972222225</v>
      </c>
    </row>
    <row r="827" spans="1:20" ht="45" hidden="1">
      <c r="A827">
        <v>825</v>
      </c>
      <c r="B827" s="3" t="s">
        <v>1725</v>
      </c>
      <c r="C827" s="3" t="s">
        <v>1726</v>
      </c>
      <c r="D827" s="6">
        <v>12500</v>
      </c>
      <c r="E827" s="11">
        <v>12554</v>
      </c>
      <c r="F827" t="s">
        <v>21</v>
      </c>
      <c r="G827" t="s">
        <v>22</v>
      </c>
      <c r="H827" t="s">
        <v>23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1634</v>
      </c>
      <c r="O827" s="9">
        <f t="shared" si="49"/>
        <v>100</v>
      </c>
      <c r="P827" s="9">
        <f t="shared" si="50"/>
        <v>126.81</v>
      </c>
      <c r="Q827" t="s">
        <v>1635</v>
      </c>
      <c r="R827" t="s">
        <v>1636</v>
      </c>
      <c r="S827" s="15">
        <f t="shared" si="51"/>
        <v>41186.306527777779</v>
      </c>
      <c r="T827" s="16">
        <f t="shared" si="52"/>
        <v>41211.306527777779</v>
      </c>
    </row>
    <row r="828" spans="1:20" ht="45" hidden="1">
      <c r="A828">
        <v>826</v>
      </c>
      <c r="B828" s="3" t="s">
        <v>1727</v>
      </c>
      <c r="C828" s="3" t="s">
        <v>1728</v>
      </c>
      <c r="D828" s="6">
        <v>5500</v>
      </c>
      <c r="E828" s="11">
        <v>5580</v>
      </c>
      <c r="F828" t="s">
        <v>21</v>
      </c>
      <c r="G828" t="s">
        <v>22</v>
      </c>
      <c r="H828" t="s">
        <v>23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1634</v>
      </c>
      <c r="O828" s="9">
        <f t="shared" si="49"/>
        <v>101</v>
      </c>
      <c r="P828" s="9">
        <f t="shared" si="50"/>
        <v>113.88</v>
      </c>
      <c r="Q828" t="s">
        <v>1635</v>
      </c>
      <c r="R828" t="s">
        <v>1636</v>
      </c>
      <c r="S828" s="15">
        <f t="shared" si="51"/>
        <v>40973.038541666669</v>
      </c>
      <c r="T828" s="16">
        <f t="shared" si="52"/>
        <v>40993.996874999997</v>
      </c>
    </row>
    <row r="829" spans="1:20" ht="60" hidden="1">
      <c r="A829">
        <v>827</v>
      </c>
      <c r="B829" s="3" t="s">
        <v>1729</v>
      </c>
      <c r="C829" s="3" t="s">
        <v>1730</v>
      </c>
      <c r="D829" s="6">
        <v>300</v>
      </c>
      <c r="E829" s="11">
        <v>310</v>
      </c>
      <c r="F829" t="s">
        <v>21</v>
      </c>
      <c r="G829" t="s">
        <v>22</v>
      </c>
      <c r="H829" t="s">
        <v>23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1634</v>
      </c>
      <c r="O829" s="9">
        <f t="shared" si="49"/>
        <v>103</v>
      </c>
      <c r="P829" s="9">
        <f t="shared" si="50"/>
        <v>28.18</v>
      </c>
      <c r="Q829" t="s">
        <v>1635</v>
      </c>
      <c r="R829" t="s">
        <v>1636</v>
      </c>
      <c r="S829" s="15">
        <f t="shared" si="51"/>
        <v>40927.473460648151</v>
      </c>
      <c r="T829" s="16">
        <f t="shared" si="52"/>
        <v>40953.825694444444</v>
      </c>
    </row>
    <row r="830" spans="1:20" ht="60" hidden="1">
      <c r="A830">
        <v>828</v>
      </c>
      <c r="B830" s="3" t="s">
        <v>1731</v>
      </c>
      <c r="C830" s="3" t="s">
        <v>1732</v>
      </c>
      <c r="D830" s="6">
        <v>1300</v>
      </c>
      <c r="E830" s="11">
        <v>1391</v>
      </c>
      <c r="F830" t="s">
        <v>21</v>
      </c>
      <c r="G830" t="s">
        <v>22</v>
      </c>
      <c r="H830" t="s">
        <v>23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1634</v>
      </c>
      <c r="O830" s="9">
        <f t="shared" si="49"/>
        <v>107</v>
      </c>
      <c r="P830" s="9">
        <f t="shared" si="50"/>
        <v>36.61</v>
      </c>
      <c r="Q830" t="s">
        <v>1635</v>
      </c>
      <c r="R830" t="s">
        <v>1636</v>
      </c>
      <c r="S830" s="15">
        <f t="shared" si="51"/>
        <v>41073.050717592596</v>
      </c>
      <c r="T830" s="16">
        <f t="shared" si="52"/>
        <v>41085.683333333334</v>
      </c>
    </row>
    <row r="831" spans="1:20" ht="60" hidden="1">
      <c r="A831">
        <v>829</v>
      </c>
      <c r="B831" s="3" t="s">
        <v>1733</v>
      </c>
      <c r="C831" s="3" t="s">
        <v>1734</v>
      </c>
      <c r="D831" s="6">
        <v>500</v>
      </c>
      <c r="E831" s="11">
        <v>520</v>
      </c>
      <c r="F831" t="s">
        <v>21</v>
      </c>
      <c r="G831" t="s">
        <v>31</v>
      </c>
      <c r="H831" t="s">
        <v>32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1634</v>
      </c>
      <c r="O831" s="9">
        <f t="shared" si="49"/>
        <v>104</v>
      </c>
      <c r="P831" s="9">
        <f t="shared" si="50"/>
        <v>32.5</v>
      </c>
      <c r="Q831" t="s">
        <v>1635</v>
      </c>
      <c r="R831" t="s">
        <v>1636</v>
      </c>
      <c r="S831" s="15">
        <f t="shared" si="51"/>
        <v>42504.801388888889</v>
      </c>
      <c r="T831" s="16">
        <f t="shared" si="52"/>
        <v>42564.801388888889</v>
      </c>
    </row>
    <row r="832" spans="1:20" ht="45" hidden="1">
      <c r="A832">
        <v>830</v>
      </c>
      <c r="B832" s="3" t="s">
        <v>1735</v>
      </c>
      <c r="C832" s="3" t="s">
        <v>1736</v>
      </c>
      <c r="D832" s="6">
        <v>1800</v>
      </c>
      <c r="E832" s="11">
        <v>1941</v>
      </c>
      <c r="F832" t="s">
        <v>21</v>
      </c>
      <c r="G832" t="s">
        <v>22</v>
      </c>
      <c r="H832" t="s">
        <v>23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1634</v>
      </c>
      <c r="O832" s="9">
        <f t="shared" si="49"/>
        <v>108</v>
      </c>
      <c r="P832" s="9">
        <f t="shared" si="50"/>
        <v>60.66</v>
      </c>
      <c r="Q832" t="s">
        <v>1635</v>
      </c>
      <c r="R832" t="s">
        <v>1636</v>
      </c>
      <c r="S832" s="15">
        <f t="shared" si="51"/>
        <v>41325.525752314818</v>
      </c>
      <c r="T832" s="16">
        <f t="shared" si="52"/>
        <v>41355.484085648146</v>
      </c>
    </row>
    <row r="833" spans="1:20" ht="45" hidden="1">
      <c r="A833">
        <v>831</v>
      </c>
      <c r="B833" s="3" t="s">
        <v>1737</v>
      </c>
      <c r="C833" s="3" t="s">
        <v>1738</v>
      </c>
      <c r="D833" s="6">
        <v>1500</v>
      </c>
      <c r="E833" s="11">
        <v>3500</v>
      </c>
      <c r="F833" t="s">
        <v>21</v>
      </c>
      <c r="G833" t="s">
        <v>22</v>
      </c>
      <c r="H833" t="s">
        <v>23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1634</v>
      </c>
      <c r="O833" s="9">
        <f t="shared" si="49"/>
        <v>233</v>
      </c>
      <c r="P833" s="9">
        <f t="shared" si="50"/>
        <v>175</v>
      </c>
      <c r="Q833" t="s">
        <v>1635</v>
      </c>
      <c r="R833" t="s">
        <v>1636</v>
      </c>
      <c r="S833" s="15">
        <f t="shared" si="51"/>
        <v>40996.646921296298</v>
      </c>
      <c r="T833" s="16">
        <f t="shared" si="52"/>
        <v>41026.646921296298</v>
      </c>
    </row>
    <row r="834" spans="1:20" ht="60" hidden="1">
      <c r="A834">
        <v>832</v>
      </c>
      <c r="B834" s="3" t="s">
        <v>1739</v>
      </c>
      <c r="C834" s="3" t="s">
        <v>1740</v>
      </c>
      <c r="D834" s="6">
        <v>15000</v>
      </c>
      <c r="E834" s="11">
        <v>15091.06</v>
      </c>
      <c r="F834" t="s">
        <v>21</v>
      </c>
      <c r="G834" t="s">
        <v>22</v>
      </c>
      <c r="H834" t="s">
        <v>23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1634</v>
      </c>
      <c r="O834" s="9">
        <f t="shared" si="49"/>
        <v>101</v>
      </c>
      <c r="P834" s="9">
        <f t="shared" si="50"/>
        <v>97.99</v>
      </c>
      <c r="Q834" t="s">
        <v>1635</v>
      </c>
      <c r="R834" t="s">
        <v>1636</v>
      </c>
      <c r="S834" s="15">
        <f t="shared" si="51"/>
        <v>40869.675173611111</v>
      </c>
      <c r="T834" s="16">
        <f t="shared" si="52"/>
        <v>40929.342361111114</v>
      </c>
    </row>
    <row r="835" spans="1:20" ht="18.75" hidden="1">
      <c r="A835">
        <v>833</v>
      </c>
      <c r="B835" s="3" t="s">
        <v>1741</v>
      </c>
      <c r="C835" s="3" t="s">
        <v>1742</v>
      </c>
      <c r="D835" s="6">
        <v>6000</v>
      </c>
      <c r="E835" s="11">
        <v>6100</v>
      </c>
      <c r="F835" t="s">
        <v>21</v>
      </c>
      <c r="G835" t="s">
        <v>22</v>
      </c>
      <c r="H835" t="s">
        <v>23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1634</v>
      </c>
      <c r="O835" s="9">
        <f t="shared" ref="O835:O898" si="53">ROUND(E835/D835*100,0)</f>
        <v>102</v>
      </c>
      <c r="P835" s="9">
        <f t="shared" ref="P835:P898" si="54">IFERROR(ROUND(E835/L835,2),0)</f>
        <v>148.78</v>
      </c>
      <c r="Q835" t="s">
        <v>1635</v>
      </c>
      <c r="R835" t="s">
        <v>1636</v>
      </c>
      <c r="S835" s="15">
        <f t="shared" ref="S835:S898" si="55">(((J835/60)/60)/24)+DATE(1970,1,1)</f>
        <v>41718.878182870372</v>
      </c>
      <c r="T835" s="16">
        <f t="shared" ref="T835:T898" si="56">(((I835/60)/60)/24)+DATE(1970,1,1)</f>
        <v>41748.878182870372</v>
      </c>
    </row>
    <row r="836" spans="1:20" ht="60" hidden="1">
      <c r="A836">
        <v>834</v>
      </c>
      <c r="B836" s="3" t="s">
        <v>1743</v>
      </c>
      <c r="C836" s="3" t="s">
        <v>1744</v>
      </c>
      <c r="D836" s="6">
        <v>5500</v>
      </c>
      <c r="E836" s="11">
        <v>7206</v>
      </c>
      <c r="F836" t="s">
        <v>21</v>
      </c>
      <c r="G836" t="s">
        <v>22</v>
      </c>
      <c r="H836" t="s">
        <v>23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1634</v>
      </c>
      <c r="O836" s="9">
        <f t="shared" si="53"/>
        <v>131</v>
      </c>
      <c r="P836" s="9">
        <f t="shared" si="54"/>
        <v>96.08</v>
      </c>
      <c r="Q836" t="s">
        <v>1635</v>
      </c>
      <c r="R836" t="s">
        <v>1636</v>
      </c>
      <c r="S836" s="15">
        <f t="shared" si="55"/>
        <v>41422.822824074072</v>
      </c>
      <c r="T836" s="16">
        <f t="shared" si="56"/>
        <v>41456.165972222225</v>
      </c>
    </row>
    <row r="837" spans="1:20" ht="60" hidden="1">
      <c r="A837">
        <v>835</v>
      </c>
      <c r="B837" s="3" t="s">
        <v>1745</v>
      </c>
      <c r="C837" s="3" t="s">
        <v>1746</v>
      </c>
      <c r="D837" s="6">
        <v>2000</v>
      </c>
      <c r="E837" s="11">
        <v>2345</v>
      </c>
      <c r="F837" t="s">
        <v>21</v>
      </c>
      <c r="G837" t="s">
        <v>22</v>
      </c>
      <c r="H837" t="s">
        <v>23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1634</v>
      </c>
      <c r="O837" s="9">
        <f t="shared" si="53"/>
        <v>117</v>
      </c>
      <c r="P837" s="9">
        <f t="shared" si="54"/>
        <v>58.63</v>
      </c>
      <c r="Q837" t="s">
        <v>1635</v>
      </c>
      <c r="R837" t="s">
        <v>1636</v>
      </c>
      <c r="S837" s="15">
        <f t="shared" si="55"/>
        <v>41005.45784722222</v>
      </c>
      <c r="T837" s="16">
        <f t="shared" si="56"/>
        <v>41048.125</v>
      </c>
    </row>
    <row r="838" spans="1:20" ht="18.75" hidden="1">
      <c r="A838">
        <v>836</v>
      </c>
      <c r="B838" s="3" t="s">
        <v>1747</v>
      </c>
      <c r="C838" s="3" t="s">
        <v>1748</v>
      </c>
      <c r="D838" s="6">
        <v>5000</v>
      </c>
      <c r="E838" s="11">
        <v>5046.5200000000004</v>
      </c>
      <c r="F838" t="s">
        <v>21</v>
      </c>
      <c r="G838" t="s">
        <v>22</v>
      </c>
      <c r="H838" t="s">
        <v>23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1634</v>
      </c>
      <c r="O838" s="9">
        <f t="shared" si="53"/>
        <v>101</v>
      </c>
      <c r="P838" s="9">
        <f t="shared" si="54"/>
        <v>109.71</v>
      </c>
      <c r="Q838" t="s">
        <v>1635</v>
      </c>
      <c r="R838" t="s">
        <v>1636</v>
      </c>
      <c r="S838" s="15">
        <f t="shared" si="55"/>
        <v>41524.056921296295</v>
      </c>
      <c r="T838" s="16">
        <f t="shared" si="56"/>
        <v>41554.056921296295</v>
      </c>
    </row>
    <row r="839" spans="1:20" ht="45" hidden="1">
      <c r="A839">
        <v>837</v>
      </c>
      <c r="B839" s="3" t="s">
        <v>1749</v>
      </c>
      <c r="C839" s="3" t="s">
        <v>1750</v>
      </c>
      <c r="D839" s="6">
        <v>2500</v>
      </c>
      <c r="E839" s="11">
        <v>3045</v>
      </c>
      <c r="F839" t="s">
        <v>21</v>
      </c>
      <c r="G839" t="s">
        <v>22</v>
      </c>
      <c r="H839" t="s">
        <v>23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1634</v>
      </c>
      <c r="O839" s="9">
        <f t="shared" si="53"/>
        <v>122</v>
      </c>
      <c r="P839" s="9">
        <f t="shared" si="54"/>
        <v>49.11</v>
      </c>
      <c r="Q839" t="s">
        <v>1635</v>
      </c>
      <c r="R839" t="s">
        <v>1636</v>
      </c>
      <c r="S839" s="15">
        <f t="shared" si="55"/>
        <v>41730.998402777775</v>
      </c>
      <c r="T839" s="16">
        <f t="shared" si="56"/>
        <v>41760.998402777775</v>
      </c>
    </row>
    <row r="840" spans="1:20" ht="60" hidden="1">
      <c r="A840">
        <v>838</v>
      </c>
      <c r="B840" s="3" t="s">
        <v>1751</v>
      </c>
      <c r="C840" s="3" t="s">
        <v>1752</v>
      </c>
      <c r="D840" s="6">
        <v>2000</v>
      </c>
      <c r="E840" s="11">
        <v>2908</v>
      </c>
      <c r="F840" t="s">
        <v>21</v>
      </c>
      <c r="G840" t="s">
        <v>22</v>
      </c>
      <c r="H840" t="s">
        <v>23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1634</v>
      </c>
      <c r="O840" s="9">
        <f t="shared" si="53"/>
        <v>145</v>
      </c>
      <c r="P840" s="9">
        <f t="shared" si="54"/>
        <v>47.67</v>
      </c>
      <c r="Q840" t="s">
        <v>1635</v>
      </c>
      <c r="R840" t="s">
        <v>1636</v>
      </c>
      <c r="S840" s="15">
        <f t="shared" si="55"/>
        <v>40895.897974537038</v>
      </c>
      <c r="T840" s="16">
        <f t="shared" si="56"/>
        <v>40925.897974537038</v>
      </c>
    </row>
    <row r="841" spans="1:20" ht="45" hidden="1">
      <c r="A841">
        <v>839</v>
      </c>
      <c r="B841" s="3" t="s">
        <v>1753</v>
      </c>
      <c r="C841" s="3" t="s">
        <v>1754</v>
      </c>
      <c r="D841" s="6">
        <v>5000</v>
      </c>
      <c r="E841" s="11">
        <v>5830.83</v>
      </c>
      <c r="F841" t="s">
        <v>21</v>
      </c>
      <c r="G841" t="s">
        <v>22</v>
      </c>
      <c r="H841" t="s">
        <v>23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1634</v>
      </c>
      <c r="O841" s="9">
        <f t="shared" si="53"/>
        <v>117</v>
      </c>
      <c r="P841" s="9">
        <f t="shared" si="54"/>
        <v>60.74</v>
      </c>
      <c r="Q841" t="s">
        <v>1635</v>
      </c>
      <c r="R841" t="s">
        <v>1636</v>
      </c>
      <c r="S841" s="15">
        <f t="shared" si="55"/>
        <v>41144.763379629629</v>
      </c>
      <c r="T841" s="16">
        <f t="shared" si="56"/>
        <v>41174.763379629629</v>
      </c>
    </row>
    <row r="842" spans="1:20" ht="45" hidden="1">
      <c r="A842">
        <v>840</v>
      </c>
      <c r="B842" s="3" t="s">
        <v>1755</v>
      </c>
      <c r="C842" s="3" t="s">
        <v>1756</v>
      </c>
      <c r="D842" s="6">
        <v>10000</v>
      </c>
      <c r="E842" s="11">
        <v>12041.66</v>
      </c>
      <c r="F842" t="s">
        <v>21</v>
      </c>
      <c r="G842" t="s">
        <v>22</v>
      </c>
      <c r="H842" t="s">
        <v>23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1757</v>
      </c>
      <c r="O842" s="9">
        <f t="shared" si="53"/>
        <v>120</v>
      </c>
      <c r="P842" s="9">
        <f t="shared" si="54"/>
        <v>63.38</v>
      </c>
      <c r="Q842" t="s">
        <v>1635</v>
      </c>
      <c r="R842" t="s">
        <v>1758</v>
      </c>
      <c r="S842" s="15">
        <f t="shared" si="55"/>
        <v>42607.226701388892</v>
      </c>
      <c r="T842" s="16">
        <f t="shared" si="56"/>
        <v>42637.226701388892</v>
      </c>
    </row>
    <row r="843" spans="1:20" ht="60" hidden="1">
      <c r="A843">
        <v>841</v>
      </c>
      <c r="B843" s="3" t="s">
        <v>1759</v>
      </c>
      <c r="C843" s="3" t="s">
        <v>1760</v>
      </c>
      <c r="D843" s="6">
        <v>5000</v>
      </c>
      <c r="E843" s="11">
        <v>5066</v>
      </c>
      <c r="F843" t="s">
        <v>21</v>
      </c>
      <c r="G843" t="s">
        <v>22</v>
      </c>
      <c r="H843" t="s">
        <v>23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1757</v>
      </c>
      <c r="O843" s="9">
        <f t="shared" si="53"/>
        <v>101</v>
      </c>
      <c r="P843" s="9">
        <f t="shared" si="54"/>
        <v>53.89</v>
      </c>
      <c r="Q843" t="s">
        <v>1635</v>
      </c>
      <c r="R843" t="s">
        <v>1758</v>
      </c>
      <c r="S843" s="15">
        <f t="shared" si="55"/>
        <v>41923.838692129626</v>
      </c>
      <c r="T843" s="16">
        <f t="shared" si="56"/>
        <v>41953.88035879629</v>
      </c>
    </row>
    <row r="844" spans="1:20" ht="45" hidden="1">
      <c r="A844">
        <v>842</v>
      </c>
      <c r="B844" s="3" t="s">
        <v>1761</v>
      </c>
      <c r="C844" s="3" t="s">
        <v>1762</v>
      </c>
      <c r="D844" s="6">
        <v>2500</v>
      </c>
      <c r="E844" s="11">
        <v>2608</v>
      </c>
      <c r="F844" t="s">
        <v>21</v>
      </c>
      <c r="G844" t="s">
        <v>167</v>
      </c>
      <c r="H844" t="s">
        <v>168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1757</v>
      </c>
      <c r="O844" s="9">
        <f t="shared" si="53"/>
        <v>104</v>
      </c>
      <c r="P844" s="9">
        <f t="shared" si="54"/>
        <v>66.87</v>
      </c>
      <c r="Q844" t="s">
        <v>1635</v>
      </c>
      <c r="R844" t="s">
        <v>1758</v>
      </c>
      <c r="S844" s="15">
        <f t="shared" si="55"/>
        <v>41526.592395833337</v>
      </c>
      <c r="T844" s="16">
        <f t="shared" si="56"/>
        <v>41561.165972222225</v>
      </c>
    </row>
    <row r="845" spans="1:20" ht="60" hidden="1">
      <c r="A845">
        <v>843</v>
      </c>
      <c r="B845" s="3" t="s">
        <v>1763</v>
      </c>
      <c r="C845" s="3" t="s">
        <v>1764</v>
      </c>
      <c r="D845" s="6">
        <v>3000</v>
      </c>
      <c r="E845" s="11">
        <v>8014</v>
      </c>
      <c r="F845" t="s">
        <v>21</v>
      </c>
      <c r="G845" t="s">
        <v>22</v>
      </c>
      <c r="H845" t="s">
        <v>23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1757</v>
      </c>
      <c r="O845" s="9">
        <f t="shared" si="53"/>
        <v>267</v>
      </c>
      <c r="P845" s="9">
        <f t="shared" si="54"/>
        <v>63.1</v>
      </c>
      <c r="Q845" t="s">
        <v>1635</v>
      </c>
      <c r="R845" t="s">
        <v>1758</v>
      </c>
      <c r="S845" s="15">
        <f t="shared" si="55"/>
        <v>42695.257870370369</v>
      </c>
      <c r="T845" s="16">
        <f t="shared" si="56"/>
        <v>42712.333333333328</v>
      </c>
    </row>
    <row r="846" spans="1:20" ht="60" hidden="1">
      <c r="A846">
        <v>844</v>
      </c>
      <c r="B846" s="3" t="s">
        <v>1765</v>
      </c>
      <c r="C846" s="3" t="s">
        <v>1766</v>
      </c>
      <c r="D846" s="6">
        <v>3000</v>
      </c>
      <c r="E846" s="11">
        <v>5824</v>
      </c>
      <c r="F846" t="s">
        <v>21</v>
      </c>
      <c r="G846" t="s">
        <v>22</v>
      </c>
      <c r="H846" t="s">
        <v>23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1757</v>
      </c>
      <c r="O846" s="9">
        <f t="shared" si="53"/>
        <v>194</v>
      </c>
      <c r="P846" s="9">
        <f t="shared" si="54"/>
        <v>36.630000000000003</v>
      </c>
      <c r="Q846" t="s">
        <v>1635</v>
      </c>
      <c r="R846" t="s">
        <v>1758</v>
      </c>
      <c r="S846" s="15">
        <f t="shared" si="55"/>
        <v>41905.684629629628</v>
      </c>
      <c r="T846" s="16">
        <f t="shared" si="56"/>
        <v>41944.207638888889</v>
      </c>
    </row>
    <row r="847" spans="1:20" ht="45" hidden="1">
      <c r="A847">
        <v>845</v>
      </c>
      <c r="B847" s="3" t="s">
        <v>1767</v>
      </c>
      <c r="C847" s="3" t="s">
        <v>1768</v>
      </c>
      <c r="D847" s="6">
        <v>5000</v>
      </c>
      <c r="E847" s="11">
        <v>6019.01</v>
      </c>
      <c r="F847" t="s">
        <v>21</v>
      </c>
      <c r="G847" t="s">
        <v>22</v>
      </c>
      <c r="H847" t="s">
        <v>23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1757</v>
      </c>
      <c r="O847" s="9">
        <f t="shared" si="53"/>
        <v>120</v>
      </c>
      <c r="P847" s="9">
        <f t="shared" si="54"/>
        <v>34.01</v>
      </c>
      <c r="Q847" t="s">
        <v>1635</v>
      </c>
      <c r="R847" t="s">
        <v>1758</v>
      </c>
      <c r="S847" s="15">
        <f t="shared" si="55"/>
        <v>42578.205972222218</v>
      </c>
      <c r="T847" s="16">
        <f t="shared" si="56"/>
        <v>42618.165972222225</v>
      </c>
    </row>
    <row r="848" spans="1:20" ht="45" hidden="1">
      <c r="A848">
        <v>846</v>
      </c>
      <c r="B848" s="3" t="s">
        <v>1769</v>
      </c>
      <c r="C848" s="3" t="s">
        <v>1770</v>
      </c>
      <c r="D848" s="6">
        <v>1100</v>
      </c>
      <c r="E848" s="11">
        <v>1342.01</v>
      </c>
      <c r="F848" t="s">
        <v>21</v>
      </c>
      <c r="G848" t="s">
        <v>31</v>
      </c>
      <c r="H848" t="s">
        <v>32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1757</v>
      </c>
      <c r="O848" s="9">
        <f t="shared" si="53"/>
        <v>122</v>
      </c>
      <c r="P848" s="9">
        <f t="shared" si="54"/>
        <v>28.55</v>
      </c>
      <c r="Q848" t="s">
        <v>1635</v>
      </c>
      <c r="R848" t="s">
        <v>1758</v>
      </c>
      <c r="S848" s="15">
        <f t="shared" si="55"/>
        <v>41694.391840277778</v>
      </c>
      <c r="T848" s="16">
        <f t="shared" si="56"/>
        <v>41708.583333333336</v>
      </c>
    </row>
    <row r="849" spans="1:20" ht="30" hidden="1">
      <c r="A849">
        <v>847</v>
      </c>
      <c r="B849" s="3" t="s">
        <v>1771</v>
      </c>
      <c r="C849" s="3" t="s">
        <v>1772</v>
      </c>
      <c r="D849" s="6">
        <v>10</v>
      </c>
      <c r="E849" s="11">
        <v>10</v>
      </c>
      <c r="F849" t="s">
        <v>21</v>
      </c>
      <c r="G849" t="s">
        <v>22</v>
      </c>
      <c r="H849" t="s">
        <v>23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1757</v>
      </c>
      <c r="O849" s="9">
        <f t="shared" si="53"/>
        <v>100</v>
      </c>
      <c r="P849" s="9">
        <f t="shared" si="54"/>
        <v>10</v>
      </c>
      <c r="Q849" t="s">
        <v>1635</v>
      </c>
      <c r="R849" t="s">
        <v>1758</v>
      </c>
      <c r="S849" s="15">
        <f t="shared" si="55"/>
        <v>42165.79833333334</v>
      </c>
      <c r="T849" s="16">
        <f t="shared" si="56"/>
        <v>42195.79833333334</v>
      </c>
    </row>
    <row r="850" spans="1:20" ht="45" hidden="1">
      <c r="A850">
        <v>848</v>
      </c>
      <c r="B850" s="3" t="s">
        <v>1773</v>
      </c>
      <c r="C850" s="3" t="s">
        <v>1774</v>
      </c>
      <c r="D850" s="6">
        <v>300</v>
      </c>
      <c r="E850" s="11">
        <v>300</v>
      </c>
      <c r="F850" t="s">
        <v>21</v>
      </c>
      <c r="G850" t="s">
        <v>22</v>
      </c>
      <c r="H850" t="s">
        <v>23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1757</v>
      </c>
      <c r="O850" s="9">
        <f t="shared" si="53"/>
        <v>100</v>
      </c>
      <c r="P850" s="9">
        <f t="shared" si="54"/>
        <v>18.75</v>
      </c>
      <c r="Q850" t="s">
        <v>1635</v>
      </c>
      <c r="R850" t="s">
        <v>1758</v>
      </c>
      <c r="S850" s="15">
        <f t="shared" si="55"/>
        <v>42078.792048611111</v>
      </c>
      <c r="T850" s="16">
        <f t="shared" si="56"/>
        <v>42108.792048611111</v>
      </c>
    </row>
    <row r="851" spans="1:20" ht="60" hidden="1">
      <c r="A851">
        <v>849</v>
      </c>
      <c r="B851" s="3" t="s">
        <v>1775</v>
      </c>
      <c r="C851" s="3" t="s">
        <v>1776</v>
      </c>
      <c r="D851" s="6">
        <v>4000</v>
      </c>
      <c r="E851" s="11">
        <v>4796</v>
      </c>
      <c r="F851" t="s">
        <v>21</v>
      </c>
      <c r="G851" t="s">
        <v>22</v>
      </c>
      <c r="H851" t="s">
        <v>23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1757</v>
      </c>
      <c r="O851" s="9">
        <f t="shared" si="53"/>
        <v>120</v>
      </c>
      <c r="P851" s="9">
        <f t="shared" si="54"/>
        <v>41.7</v>
      </c>
      <c r="Q851" t="s">
        <v>1635</v>
      </c>
      <c r="R851" t="s">
        <v>1758</v>
      </c>
      <c r="S851" s="15">
        <f t="shared" si="55"/>
        <v>42051.148888888885</v>
      </c>
      <c r="T851" s="16">
        <f t="shared" si="56"/>
        <v>42079.107222222221</v>
      </c>
    </row>
    <row r="852" spans="1:20" ht="45" hidden="1">
      <c r="A852">
        <v>850</v>
      </c>
      <c r="B852" s="3" t="s">
        <v>1777</v>
      </c>
      <c r="C852" s="3" t="s">
        <v>1778</v>
      </c>
      <c r="D852" s="6">
        <v>4000</v>
      </c>
      <c r="E852" s="11">
        <v>6207</v>
      </c>
      <c r="F852" t="s">
        <v>21</v>
      </c>
      <c r="G852" t="s">
        <v>22</v>
      </c>
      <c r="H852" t="s">
        <v>23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1757</v>
      </c>
      <c r="O852" s="9">
        <f t="shared" si="53"/>
        <v>155</v>
      </c>
      <c r="P852" s="9">
        <f t="shared" si="54"/>
        <v>46.67</v>
      </c>
      <c r="Q852" t="s">
        <v>1635</v>
      </c>
      <c r="R852" t="s">
        <v>1758</v>
      </c>
      <c r="S852" s="15">
        <f t="shared" si="55"/>
        <v>42452.827743055561</v>
      </c>
      <c r="T852" s="16">
        <f t="shared" si="56"/>
        <v>42485.207638888889</v>
      </c>
    </row>
    <row r="853" spans="1:20" ht="45" hidden="1">
      <c r="A853">
        <v>851</v>
      </c>
      <c r="B853" s="3" t="s">
        <v>1779</v>
      </c>
      <c r="C853" s="3" t="s">
        <v>1780</v>
      </c>
      <c r="D853" s="6">
        <v>2000</v>
      </c>
      <c r="E853" s="11">
        <v>2609</v>
      </c>
      <c r="F853" t="s">
        <v>21</v>
      </c>
      <c r="G853" t="s">
        <v>187</v>
      </c>
      <c r="H853" t="s">
        <v>62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1757</v>
      </c>
      <c r="O853" s="9">
        <f t="shared" si="53"/>
        <v>130</v>
      </c>
      <c r="P853" s="9">
        <f t="shared" si="54"/>
        <v>37.270000000000003</v>
      </c>
      <c r="Q853" t="s">
        <v>1635</v>
      </c>
      <c r="R853" t="s">
        <v>1758</v>
      </c>
      <c r="S853" s="15">
        <f t="shared" si="55"/>
        <v>42522.880243055552</v>
      </c>
      <c r="T853" s="16">
        <f t="shared" si="56"/>
        <v>42582.822916666672</v>
      </c>
    </row>
    <row r="854" spans="1:20" ht="30" hidden="1">
      <c r="A854">
        <v>852</v>
      </c>
      <c r="B854" s="3" t="s">
        <v>1781</v>
      </c>
      <c r="C854" s="3" t="s">
        <v>1782</v>
      </c>
      <c r="D854" s="6">
        <v>3500</v>
      </c>
      <c r="E854" s="11">
        <v>3674</v>
      </c>
      <c r="F854" t="s">
        <v>21</v>
      </c>
      <c r="G854" t="s">
        <v>22</v>
      </c>
      <c r="H854" t="s">
        <v>23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1757</v>
      </c>
      <c r="O854" s="9">
        <f t="shared" si="53"/>
        <v>105</v>
      </c>
      <c r="P854" s="9">
        <f t="shared" si="54"/>
        <v>59.26</v>
      </c>
      <c r="Q854" t="s">
        <v>1635</v>
      </c>
      <c r="R854" t="s">
        <v>1758</v>
      </c>
      <c r="S854" s="15">
        <f t="shared" si="55"/>
        <v>42656.805497685185</v>
      </c>
      <c r="T854" s="16">
        <f t="shared" si="56"/>
        <v>42667.875</v>
      </c>
    </row>
    <row r="855" spans="1:20" ht="45" hidden="1">
      <c r="A855">
        <v>853</v>
      </c>
      <c r="B855" s="3" t="s">
        <v>1783</v>
      </c>
      <c r="C855" s="3" t="s">
        <v>1784</v>
      </c>
      <c r="D855" s="6">
        <v>300</v>
      </c>
      <c r="E855" s="11">
        <v>300</v>
      </c>
      <c r="F855" t="s">
        <v>21</v>
      </c>
      <c r="G855" t="s">
        <v>22</v>
      </c>
      <c r="H855" t="s">
        <v>23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1757</v>
      </c>
      <c r="O855" s="9">
        <f t="shared" si="53"/>
        <v>100</v>
      </c>
      <c r="P855" s="9">
        <f t="shared" si="54"/>
        <v>30</v>
      </c>
      <c r="Q855" t="s">
        <v>1635</v>
      </c>
      <c r="R855" t="s">
        <v>1758</v>
      </c>
      <c r="S855" s="15">
        <f t="shared" si="55"/>
        <v>42021.832280092596</v>
      </c>
      <c r="T855" s="16">
        <f t="shared" si="56"/>
        <v>42051.832280092596</v>
      </c>
    </row>
    <row r="856" spans="1:20" ht="45" hidden="1">
      <c r="A856">
        <v>854</v>
      </c>
      <c r="B856" s="3" t="s">
        <v>1785</v>
      </c>
      <c r="C856" s="3" t="s">
        <v>1786</v>
      </c>
      <c r="D856" s="6">
        <v>27800</v>
      </c>
      <c r="E856" s="11">
        <v>32865.300000000003</v>
      </c>
      <c r="F856" t="s">
        <v>21</v>
      </c>
      <c r="G856" t="s">
        <v>22</v>
      </c>
      <c r="H856" t="s">
        <v>23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1757</v>
      </c>
      <c r="O856" s="9">
        <f t="shared" si="53"/>
        <v>118</v>
      </c>
      <c r="P856" s="9">
        <f t="shared" si="54"/>
        <v>65.86</v>
      </c>
      <c r="Q856" t="s">
        <v>1635</v>
      </c>
      <c r="R856" t="s">
        <v>1758</v>
      </c>
      <c r="S856" s="15">
        <f t="shared" si="55"/>
        <v>42702.212337962963</v>
      </c>
      <c r="T856" s="16">
        <f t="shared" si="56"/>
        <v>42732.212337962963</v>
      </c>
    </row>
    <row r="857" spans="1:20" ht="45" hidden="1">
      <c r="A857">
        <v>855</v>
      </c>
      <c r="B857" s="3" t="s">
        <v>1787</v>
      </c>
      <c r="C857" s="3" t="s">
        <v>1788</v>
      </c>
      <c r="D857" s="6">
        <v>1450</v>
      </c>
      <c r="E857" s="11">
        <v>1500</v>
      </c>
      <c r="F857" t="s">
        <v>21</v>
      </c>
      <c r="G857" t="s">
        <v>22</v>
      </c>
      <c r="H857" t="s">
        <v>23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1757</v>
      </c>
      <c r="O857" s="9">
        <f t="shared" si="53"/>
        <v>103</v>
      </c>
      <c r="P857" s="9">
        <f t="shared" si="54"/>
        <v>31.91</v>
      </c>
      <c r="Q857" t="s">
        <v>1635</v>
      </c>
      <c r="R857" t="s">
        <v>1758</v>
      </c>
      <c r="S857" s="15">
        <f t="shared" si="55"/>
        <v>42545.125196759262</v>
      </c>
      <c r="T857" s="16">
        <f t="shared" si="56"/>
        <v>42575.125196759262</v>
      </c>
    </row>
    <row r="858" spans="1:20" ht="60" hidden="1">
      <c r="A858">
        <v>856</v>
      </c>
      <c r="B858" s="3" t="s">
        <v>1789</v>
      </c>
      <c r="C858" s="3" t="s">
        <v>1790</v>
      </c>
      <c r="D858" s="6">
        <v>250</v>
      </c>
      <c r="E858" s="11">
        <v>545</v>
      </c>
      <c r="F858" t="s">
        <v>21</v>
      </c>
      <c r="G858" t="s">
        <v>512</v>
      </c>
      <c r="H858" t="s">
        <v>62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1757</v>
      </c>
      <c r="O858" s="9">
        <f t="shared" si="53"/>
        <v>218</v>
      </c>
      <c r="P858" s="9">
        <f t="shared" si="54"/>
        <v>19.46</v>
      </c>
      <c r="Q858" t="s">
        <v>1635</v>
      </c>
      <c r="R858" t="s">
        <v>1758</v>
      </c>
      <c r="S858" s="15">
        <f t="shared" si="55"/>
        <v>42609.311990740738</v>
      </c>
      <c r="T858" s="16">
        <f t="shared" si="56"/>
        <v>42668.791666666672</v>
      </c>
    </row>
    <row r="859" spans="1:20" ht="45" hidden="1">
      <c r="A859">
        <v>857</v>
      </c>
      <c r="B859" s="3" t="s">
        <v>1791</v>
      </c>
      <c r="C859" s="3" t="s">
        <v>1792</v>
      </c>
      <c r="D859" s="6">
        <v>1200</v>
      </c>
      <c r="E859" s="11">
        <v>1200</v>
      </c>
      <c r="F859" t="s">
        <v>21</v>
      </c>
      <c r="G859" t="s">
        <v>61</v>
      </c>
      <c r="H859" t="s">
        <v>62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1757</v>
      </c>
      <c r="O859" s="9">
        <f t="shared" si="53"/>
        <v>100</v>
      </c>
      <c r="P859" s="9">
        <f t="shared" si="54"/>
        <v>50</v>
      </c>
      <c r="Q859" t="s">
        <v>1635</v>
      </c>
      <c r="R859" t="s">
        <v>1758</v>
      </c>
      <c r="S859" s="15">
        <f t="shared" si="55"/>
        <v>42291.581377314811</v>
      </c>
      <c r="T859" s="16">
        <f t="shared" si="56"/>
        <v>42333.623043981483</v>
      </c>
    </row>
    <row r="860" spans="1:20" ht="60" hidden="1">
      <c r="A860">
        <v>858</v>
      </c>
      <c r="B860" s="3" t="s">
        <v>1793</v>
      </c>
      <c r="C860" s="3" t="s">
        <v>1794</v>
      </c>
      <c r="D860" s="6">
        <v>1200</v>
      </c>
      <c r="E860" s="11">
        <v>1728.07</v>
      </c>
      <c r="F860" t="s">
        <v>21</v>
      </c>
      <c r="G860" t="s">
        <v>31</v>
      </c>
      <c r="H860" t="s">
        <v>32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1757</v>
      </c>
      <c r="O860" s="9">
        <f t="shared" si="53"/>
        <v>144</v>
      </c>
      <c r="P860" s="9">
        <f t="shared" si="54"/>
        <v>22.74</v>
      </c>
      <c r="Q860" t="s">
        <v>1635</v>
      </c>
      <c r="R860" t="s">
        <v>1758</v>
      </c>
      <c r="S860" s="15">
        <f t="shared" si="55"/>
        <v>42079.745578703703</v>
      </c>
      <c r="T860" s="16">
        <f t="shared" si="56"/>
        <v>42109.957638888889</v>
      </c>
    </row>
    <row r="861" spans="1:20" ht="45" hidden="1">
      <c r="A861">
        <v>859</v>
      </c>
      <c r="B861" s="3" t="s">
        <v>1795</v>
      </c>
      <c r="C861" s="3" t="s">
        <v>1796</v>
      </c>
      <c r="D861" s="6">
        <v>4000</v>
      </c>
      <c r="E861" s="11">
        <v>4187</v>
      </c>
      <c r="F861" t="s">
        <v>21</v>
      </c>
      <c r="G861" t="s">
        <v>22</v>
      </c>
      <c r="H861" t="s">
        <v>23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1757</v>
      </c>
      <c r="O861" s="9">
        <f t="shared" si="53"/>
        <v>105</v>
      </c>
      <c r="P861" s="9">
        <f t="shared" si="54"/>
        <v>42.72</v>
      </c>
      <c r="Q861" t="s">
        <v>1635</v>
      </c>
      <c r="R861" t="s">
        <v>1758</v>
      </c>
      <c r="S861" s="15">
        <f t="shared" si="55"/>
        <v>42128.820231481484</v>
      </c>
      <c r="T861" s="16">
        <f t="shared" si="56"/>
        <v>42159</v>
      </c>
    </row>
    <row r="862" spans="1:20" ht="60" hidden="1">
      <c r="A862">
        <v>860</v>
      </c>
      <c r="B862" s="3" t="s">
        <v>1797</v>
      </c>
      <c r="C862" s="3" t="s">
        <v>1798</v>
      </c>
      <c r="D862" s="6">
        <v>14000</v>
      </c>
      <c r="E862" s="11">
        <v>2540</v>
      </c>
      <c r="F862" t="s">
        <v>366</v>
      </c>
      <c r="G862" t="s">
        <v>22</v>
      </c>
      <c r="H862" t="s">
        <v>23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1799</v>
      </c>
      <c r="O862" s="9">
        <f t="shared" si="53"/>
        <v>18</v>
      </c>
      <c r="P862" s="9">
        <f t="shared" si="54"/>
        <v>52.92</v>
      </c>
      <c r="Q862" t="s">
        <v>1635</v>
      </c>
      <c r="R862" t="s">
        <v>1800</v>
      </c>
      <c r="S862" s="15">
        <f t="shared" si="55"/>
        <v>41570.482789351852</v>
      </c>
      <c r="T862" s="16">
        <f t="shared" si="56"/>
        <v>41600.524456018517</v>
      </c>
    </row>
    <row r="863" spans="1:20" ht="45" hidden="1">
      <c r="A863">
        <v>861</v>
      </c>
      <c r="B863" s="3" t="s">
        <v>1801</v>
      </c>
      <c r="C863" s="3" t="s">
        <v>1802</v>
      </c>
      <c r="D863" s="6">
        <v>4500</v>
      </c>
      <c r="E863" s="11">
        <v>101</v>
      </c>
      <c r="F863" t="s">
        <v>366</v>
      </c>
      <c r="G863" t="s">
        <v>22</v>
      </c>
      <c r="H863" t="s">
        <v>23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1799</v>
      </c>
      <c r="O863" s="9">
        <f t="shared" si="53"/>
        <v>2</v>
      </c>
      <c r="P863" s="9">
        <f t="shared" si="54"/>
        <v>50.5</v>
      </c>
      <c r="Q863" t="s">
        <v>1635</v>
      </c>
      <c r="R863" t="s">
        <v>1800</v>
      </c>
      <c r="S863" s="15">
        <f t="shared" si="55"/>
        <v>42599.965324074074</v>
      </c>
      <c r="T863" s="16">
        <f t="shared" si="56"/>
        <v>42629.965324074074</v>
      </c>
    </row>
    <row r="864" spans="1:20" ht="45" hidden="1">
      <c r="A864">
        <v>862</v>
      </c>
      <c r="B864" s="3" t="s">
        <v>1803</v>
      </c>
      <c r="C864" s="3" t="s">
        <v>1804</v>
      </c>
      <c r="D864" s="6">
        <v>50000</v>
      </c>
      <c r="E864" s="11">
        <v>170</v>
      </c>
      <c r="F864" t="s">
        <v>366</v>
      </c>
      <c r="G864" t="s">
        <v>31</v>
      </c>
      <c r="H864" t="s">
        <v>32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1799</v>
      </c>
      <c r="O864" s="9">
        <f t="shared" si="53"/>
        <v>0</v>
      </c>
      <c r="P864" s="9">
        <f t="shared" si="54"/>
        <v>42.5</v>
      </c>
      <c r="Q864" t="s">
        <v>1635</v>
      </c>
      <c r="R864" t="s">
        <v>1800</v>
      </c>
      <c r="S864" s="15">
        <f t="shared" si="55"/>
        <v>41559.5549537037</v>
      </c>
      <c r="T864" s="16">
        <f t="shared" si="56"/>
        <v>41589.596620370372</v>
      </c>
    </row>
    <row r="865" spans="1:20" ht="45" hidden="1">
      <c r="A865">
        <v>863</v>
      </c>
      <c r="B865" s="3" t="s">
        <v>1805</v>
      </c>
      <c r="C865" s="3" t="s">
        <v>1806</v>
      </c>
      <c r="D865" s="6">
        <v>2000</v>
      </c>
      <c r="E865" s="11">
        <v>90</v>
      </c>
      <c r="F865" t="s">
        <v>366</v>
      </c>
      <c r="G865" t="s">
        <v>22</v>
      </c>
      <c r="H865" t="s">
        <v>23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1799</v>
      </c>
      <c r="O865" s="9">
        <f t="shared" si="53"/>
        <v>5</v>
      </c>
      <c r="P865" s="9">
        <f t="shared" si="54"/>
        <v>18</v>
      </c>
      <c r="Q865" t="s">
        <v>1635</v>
      </c>
      <c r="R865" t="s">
        <v>1800</v>
      </c>
      <c r="S865" s="15">
        <f t="shared" si="55"/>
        <v>40921.117662037039</v>
      </c>
      <c r="T865" s="16">
        <f t="shared" si="56"/>
        <v>40951.117662037039</v>
      </c>
    </row>
    <row r="866" spans="1:20" ht="45" hidden="1">
      <c r="A866">
        <v>864</v>
      </c>
      <c r="B866" s="3" t="s">
        <v>1807</v>
      </c>
      <c r="C866" s="3" t="s">
        <v>1808</v>
      </c>
      <c r="D866" s="6">
        <v>6500</v>
      </c>
      <c r="E866" s="11">
        <v>2700</v>
      </c>
      <c r="F866" t="s">
        <v>366</v>
      </c>
      <c r="G866" t="s">
        <v>22</v>
      </c>
      <c r="H866" t="s">
        <v>23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1799</v>
      </c>
      <c r="O866" s="9">
        <f t="shared" si="53"/>
        <v>42</v>
      </c>
      <c r="P866" s="9">
        <f t="shared" si="54"/>
        <v>34.18</v>
      </c>
      <c r="Q866" t="s">
        <v>1635</v>
      </c>
      <c r="R866" t="s">
        <v>1800</v>
      </c>
      <c r="S866" s="15">
        <f t="shared" si="55"/>
        <v>41541.106921296298</v>
      </c>
      <c r="T866" s="16">
        <f t="shared" si="56"/>
        <v>41563.415972222225</v>
      </c>
    </row>
    <row r="867" spans="1:20" ht="60" hidden="1">
      <c r="A867">
        <v>865</v>
      </c>
      <c r="B867" s="3" t="s">
        <v>1809</v>
      </c>
      <c r="C867" s="3" t="s">
        <v>1810</v>
      </c>
      <c r="D867" s="6">
        <v>2200</v>
      </c>
      <c r="E867" s="11">
        <v>45</v>
      </c>
      <c r="F867" t="s">
        <v>366</v>
      </c>
      <c r="G867" t="s">
        <v>22</v>
      </c>
      <c r="H867" t="s">
        <v>23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1799</v>
      </c>
      <c r="O867" s="9">
        <f t="shared" si="53"/>
        <v>2</v>
      </c>
      <c r="P867" s="9">
        <f t="shared" si="54"/>
        <v>22.5</v>
      </c>
      <c r="Q867" t="s">
        <v>1635</v>
      </c>
      <c r="R867" t="s">
        <v>1800</v>
      </c>
      <c r="S867" s="15">
        <f t="shared" si="55"/>
        <v>41230.77311342593</v>
      </c>
      <c r="T867" s="16">
        <f t="shared" si="56"/>
        <v>41290.77311342593</v>
      </c>
    </row>
    <row r="868" spans="1:20" ht="45" hidden="1">
      <c r="A868">
        <v>866</v>
      </c>
      <c r="B868" s="3" t="s">
        <v>1811</v>
      </c>
      <c r="C868" s="3" t="s">
        <v>1812</v>
      </c>
      <c r="D868" s="6">
        <v>3500</v>
      </c>
      <c r="E868" s="11">
        <v>640</v>
      </c>
      <c r="F868" t="s">
        <v>366</v>
      </c>
      <c r="G868" t="s">
        <v>22</v>
      </c>
      <c r="H868" t="s">
        <v>23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1799</v>
      </c>
      <c r="O868" s="9">
        <f t="shared" si="53"/>
        <v>18</v>
      </c>
      <c r="P868" s="9">
        <f t="shared" si="54"/>
        <v>58.18</v>
      </c>
      <c r="Q868" t="s">
        <v>1635</v>
      </c>
      <c r="R868" t="s">
        <v>1800</v>
      </c>
      <c r="S868" s="15">
        <f t="shared" si="55"/>
        <v>42025.637939814813</v>
      </c>
      <c r="T868" s="16">
        <f t="shared" si="56"/>
        <v>42063.631944444445</v>
      </c>
    </row>
    <row r="869" spans="1:20" ht="60" hidden="1">
      <c r="A869">
        <v>867</v>
      </c>
      <c r="B869" s="3" t="s">
        <v>1813</v>
      </c>
      <c r="C869" s="3" t="s">
        <v>1814</v>
      </c>
      <c r="D869" s="6">
        <v>5000</v>
      </c>
      <c r="E869" s="11">
        <v>1201</v>
      </c>
      <c r="F869" t="s">
        <v>366</v>
      </c>
      <c r="G869" t="s">
        <v>22</v>
      </c>
      <c r="H869" t="s">
        <v>23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1799</v>
      </c>
      <c r="O869" s="9">
        <f t="shared" si="53"/>
        <v>24</v>
      </c>
      <c r="P869" s="9">
        <f t="shared" si="54"/>
        <v>109.18</v>
      </c>
      <c r="Q869" t="s">
        <v>1635</v>
      </c>
      <c r="R869" t="s">
        <v>1800</v>
      </c>
      <c r="S869" s="15">
        <f t="shared" si="55"/>
        <v>40088.105393518519</v>
      </c>
      <c r="T869" s="16">
        <f t="shared" si="56"/>
        <v>40148.207638888889</v>
      </c>
    </row>
    <row r="870" spans="1:20" ht="60" hidden="1">
      <c r="A870">
        <v>868</v>
      </c>
      <c r="B870" s="3" t="s">
        <v>1815</v>
      </c>
      <c r="C870" s="3" t="s">
        <v>1816</v>
      </c>
      <c r="D870" s="6">
        <v>45000</v>
      </c>
      <c r="E870" s="11">
        <v>50</v>
      </c>
      <c r="F870" t="s">
        <v>366</v>
      </c>
      <c r="G870" t="s">
        <v>22</v>
      </c>
      <c r="H870" t="s">
        <v>23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1799</v>
      </c>
      <c r="O870" s="9">
        <f t="shared" si="53"/>
        <v>0</v>
      </c>
      <c r="P870" s="9">
        <f t="shared" si="54"/>
        <v>50</v>
      </c>
      <c r="Q870" t="s">
        <v>1635</v>
      </c>
      <c r="R870" t="s">
        <v>1800</v>
      </c>
      <c r="S870" s="15">
        <f t="shared" si="55"/>
        <v>41616.027754629627</v>
      </c>
      <c r="T870" s="16">
        <f t="shared" si="56"/>
        <v>41646.027754629627</v>
      </c>
    </row>
    <row r="871" spans="1:20" ht="60" hidden="1">
      <c r="A871">
        <v>869</v>
      </c>
      <c r="B871" s="3" t="s">
        <v>1817</v>
      </c>
      <c r="C871" s="3" t="s">
        <v>1818</v>
      </c>
      <c r="D871" s="6">
        <v>8800</v>
      </c>
      <c r="E871" s="11">
        <v>1040</v>
      </c>
      <c r="F871" t="s">
        <v>366</v>
      </c>
      <c r="G871" t="s">
        <v>22</v>
      </c>
      <c r="H871" t="s">
        <v>23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1799</v>
      </c>
      <c r="O871" s="9">
        <f t="shared" si="53"/>
        <v>12</v>
      </c>
      <c r="P871" s="9">
        <f t="shared" si="54"/>
        <v>346.67</v>
      </c>
      <c r="Q871" t="s">
        <v>1635</v>
      </c>
      <c r="R871" t="s">
        <v>1800</v>
      </c>
      <c r="S871" s="15">
        <f t="shared" si="55"/>
        <v>41342.845567129632</v>
      </c>
      <c r="T871" s="16">
        <f t="shared" si="56"/>
        <v>41372.803900462961</v>
      </c>
    </row>
    <row r="872" spans="1:20" ht="60" hidden="1">
      <c r="A872">
        <v>870</v>
      </c>
      <c r="B872" s="3" t="s">
        <v>1819</v>
      </c>
      <c r="C872" s="3" t="s">
        <v>1820</v>
      </c>
      <c r="D872" s="6">
        <v>20000</v>
      </c>
      <c r="E872" s="11">
        <v>62</v>
      </c>
      <c r="F872" t="s">
        <v>366</v>
      </c>
      <c r="G872" t="s">
        <v>31</v>
      </c>
      <c r="H872" t="s">
        <v>32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1799</v>
      </c>
      <c r="O872" s="9">
        <f t="shared" si="53"/>
        <v>0</v>
      </c>
      <c r="P872" s="9">
        <f t="shared" si="54"/>
        <v>12.4</v>
      </c>
      <c r="Q872" t="s">
        <v>1635</v>
      </c>
      <c r="R872" t="s">
        <v>1800</v>
      </c>
      <c r="S872" s="15">
        <f t="shared" si="55"/>
        <v>41488.022256944445</v>
      </c>
      <c r="T872" s="16">
        <f t="shared" si="56"/>
        <v>41518.022256944445</v>
      </c>
    </row>
    <row r="873" spans="1:20" ht="60" hidden="1">
      <c r="A873">
        <v>871</v>
      </c>
      <c r="B873" s="3" t="s">
        <v>1821</v>
      </c>
      <c r="C873" s="3" t="s">
        <v>1822</v>
      </c>
      <c r="D873" s="6">
        <v>6000</v>
      </c>
      <c r="E873" s="11">
        <v>325</v>
      </c>
      <c r="F873" t="s">
        <v>366</v>
      </c>
      <c r="G873" t="s">
        <v>22</v>
      </c>
      <c r="H873" t="s">
        <v>23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1799</v>
      </c>
      <c r="O873" s="9">
        <f t="shared" si="53"/>
        <v>5</v>
      </c>
      <c r="P873" s="9">
        <f t="shared" si="54"/>
        <v>27.08</v>
      </c>
      <c r="Q873" t="s">
        <v>1635</v>
      </c>
      <c r="R873" t="s">
        <v>1800</v>
      </c>
      <c r="S873" s="15">
        <f t="shared" si="55"/>
        <v>41577.561284722222</v>
      </c>
      <c r="T873" s="16">
        <f t="shared" si="56"/>
        <v>41607.602951388886</v>
      </c>
    </row>
    <row r="874" spans="1:20" ht="45" hidden="1">
      <c r="A874">
        <v>872</v>
      </c>
      <c r="B874" s="3" t="s">
        <v>1823</v>
      </c>
      <c r="C874" s="3" t="s">
        <v>1824</v>
      </c>
      <c r="D874" s="6">
        <v>8000</v>
      </c>
      <c r="E874" s="11">
        <v>65</v>
      </c>
      <c r="F874" t="s">
        <v>366</v>
      </c>
      <c r="G874" t="s">
        <v>22</v>
      </c>
      <c r="H874" t="s">
        <v>23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1799</v>
      </c>
      <c r="O874" s="9">
        <f t="shared" si="53"/>
        <v>1</v>
      </c>
      <c r="P874" s="9">
        <f t="shared" si="54"/>
        <v>32.5</v>
      </c>
      <c r="Q874" t="s">
        <v>1635</v>
      </c>
      <c r="R874" t="s">
        <v>1800</v>
      </c>
      <c r="S874" s="15">
        <f t="shared" si="55"/>
        <v>40567.825543981482</v>
      </c>
      <c r="T874" s="16">
        <f t="shared" si="56"/>
        <v>40612.825543981482</v>
      </c>
    </row>
    <row r="875" spans="1:20" ht="45" hidden="1">
      <c r="A875">
        <v>873</v>
      </c>
      <c r="B875" s="3" t="s">
        <v>1825</v>
      </c>
      <c r="C875" s="3" t="s">
        <v>1826</v>
      </c>
      <c r="D875" s="6">
        <v>3500</v>
      </c>
      <c r="E875" s="11">
        <v>45</v>
      </c>
      <c r="F875" t="s">
        <v>366</v>
      </c>
      <c r="G875" t="s">
        <v>22</v>
      </c>
      <c r="H875" t="s">
        <v>23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1799</v>
      </c>
      <c r="O875" s="9">
        <f t="shared" si="53"/>
        <v>1</v>
      </c>
      <c r="P875" s="9">
        <f t="shared" si="54"/>
        <v>9</v>
      </c>
      <c r="Q875" t="s">
        <v>1635</v>
      </c>
      <c r="R875" t="s">
        <v>1800</v>
      </c>
      <c r="S875" s="15">
        <f t="shared" si="55"/>
        <v>41184.167129629634</v>
      </c>
      <c r="T875" s="16">
        <f t="shared" si="56"/>
        <v>41224.208796296298</v>
      </c>
    </row>
    <row r="876" spans="1:20" ht="60" hidden="1">
      <c r="A876">
        <v>874</v>
      </c>
      <c r="B876" s="3" t="s">
        <v>1827</v>
      </c>
      <c r="C876" s="3" t="s">
        <v>1828</v>
      </c>
      <c r="D876" s="6">
        <v>3000</v>
      </c>
      <c r="E876" s="11">
        <v>730</v>
      </c>
      <c r="F876" t="s">
        <v>366</v>
      </c>
      <c r="G876" t="s">
        <v>22</v>
      </c>
      <c r="H876" t="s">
        <v>23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1799</v>
      </c>
      <c r="O876" s="9">
        <f t="shared" si="53"/>
        <v>24</v>
      </c>
      <c r="P876" s="9">
        <f t="shared" si="54"/>
        <v>34.76</v>
      </c>
      <c r="Q876" t="s">
        <v>1635</v>
      </c>
      <c r="R876" t="s">
        <v>1800</v>
      </c>
      <c r="S876" s="15">
        <f t="shared" si="55"/>
        <v>41368.583726851852</v>
      </c>
      <c r="T876" s="16">
        <f t="shared" si="56"/>
        <v>41398.583726851852</v>
      </c>
    </row>
    <row r="877" spans="1:20" ht="60" hidden="1">
      <c r="A877">
        <v>875</v>
      </c>
      <c r="B877" s="3" t="s">
        <v>1829</v>
      </c>
      <c r="C877" s="3" t="s">
        <v>1830</v>
      </c>
      <c r="D877" s="6">
        <v>5000</v>
      </c>
      <c r="E877" s="11">
        <v>0</v>
      </c>
      <c r="F877" t="s">
        <v>366</v>
      </c>
      <c r="G877" t="s">
        <v>22</v>
      </c>
      <c r="H877" t="s">
        <v>23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1799</v>
      </c>
      <c r="O877" s="9">
        <f t="shared" si="53"/>
        <v>0</v>
      </c>
      <c r="P877" s="9">
        <f t="shared" si="54"/>
        <v>0</v>
      </c>
      <c r="Q877" t="s">
        <v>1635</v>
      </c>
      <c r="R877" t="s">
        <v>1800</v>
      </c>
      <c r="S877" s="15">
        <f t="shared" si="55"/>
        <v>42248.723738425921</v>
      </c>
      <c r="T877" s="16">
        <f t="shared" si="56"/>
        <v>42268.723738425921</v>
      </c>
    </row>
    <row r="878" spans="1:20" ht="30" hidden="1">
      <c r="A878">
        <v>876</v>
      </c>
      <c r="B878" s="3" t="s">
        <v>1831</v>
      </c>
      <c r="C878" s="3" t="s">
        <v>1832</v>
      </c>
      <c r="D878" s="6">
        <v>3152</v>
      </c>
      <c r="E878" s="11">
        <v>1286</v>
      </c>
      <c r="F878" t="s">
        <v>366</v>
      </c>
      <c r="G878" t="s">
        <v>31</v>
      </c>
      <c r="H878" t="s">
        <v>32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1799</v>
      </c>
      <c r="O878" s="9">
        <f t="shared" si="53"/>
        <v>41</v>
      </c>
      <c r="P878" s="9">
        <f t="shared" si="54"/>
        <v>28.58</v>
      </c>
      <c r="Q878" t="s">
        <v>1635</v>
      </c>
      <c r="R878" t="s">
        <v>1800</v>
      </c>
      <c r="S878" s="15">
        <f t="shared" si="55"/>
        <v>41276.496840277774</v>
      </c>
      <c r="T878" s="16">
        <f t="shared" si="56"/>
        <v>41309.496840277774</v>
      </c>
    </row>
    <row r="879" spans="1:20" ht="60" hidden="1">
      <c r="A879">
        <v>877</v>
      </c>
      <c r="B879" s="3" t="s">
        <v>1833</v>
      </c>
      <c r="C879" s="3" t="s">
        <v>1834</v>
      </c>
      <c r="D879" s="6">
        <v>2000</v>
      </c>
      <c r="E879" s="11">
        <v>1351</v>
      </c>
      <c r="F879" t="s">
        <v>366</v>
      </c>
      <c r="G879" t="s">
        <v>22</v>
      </c>
      <c r="H879" t="s">
        <v>23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1799</v>
      </c>
      <c r="O879" s="9">
        <f t="shared" si="53"/>
        <v>68</v>
      </c>
      <c r="P879" s="9">
        <f t="shared" si="54"/>
        <v>46.59</v>
      </c>
      <c r="Q879" t="s">
        <v>1635</v>
      </c>
      <c r="R879" t="s">
        <v>1800</v>
      </c>
      <c r="S879" s="15">
        <f t="shared" si="55"/>
        <v>41597.788888888892</v>
      </c>
      <c r="T879" s="16">
        <f t="shared" si="56"/>
        <v>41627.788888888892</v>
      </c>
    </row>
    <row r="880" spans="1:20" ht="60" hidden="1">
      <c r="A880">
        <v>878</v>
      </c>
      <c r="B880" s="3" t="s">
        <v>1835</v>
      </c>
      <c r="C880" s="3" t="s">
        <v>1836</v>
      </c>
      <c r="D880" s="6">
        <v>5000</v>
      </c>
      <c r="E880" s="11">
        <v>65</v>
      </c>
      <c r="F880" t="s">
        <v>366</v>
      </c>
      <c r="G880" t="s">
        <v>22</v>
      </c>
      <c r="H880" t="s">
        <v>23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1799</v>
      </c>
      <c r="O880" s="9">
        <f t="shared" si="53"/>
        <v>1</v>
      </c>
      <c r="P880" s="9">
        <f t="shared" si="54"/>
        <v>32.5</v>
      </c>
      <c r="Q880" t="s">
        <v>1635</v>
      </c>
      <c r="R880" t="s">
        <v>1800</v>
      </c>
      <c r="S880" s="15">
        <f t="shared" si="55"/>
        <v>40505.232916666668</v>
      </c>
      <c r="T880" s="16">
        <f t="shared" si="56"/>
        <v>40535.232916666668</v>
      </c>
    </row>
    <row r="881" spans="1:20" ht="60" hidden="1">
      <c r="A881">
        <v>879</v>
      </c>
      <c r="B881" s="3" t="s">
        <v>1837</v>
      </c>
      <c r="C881" s="3" t="s">
        <v>1838</v>
      </c>
      <c r="D881" s="6">
        <v>2100</v>
      </c>
      <c r="E881" s="11">
        <v>644</v>
      </c>
      <c r="F881" t="s">
        <v>366</v>
      </c>
      <c r="G881" t="s">
        <v>22</v>
      </c>
      <c r="H881" t="s">
        <v>23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1799</v>
      </c>
      <c r="O881" s="9">
        <f t="shared" si="53"/>
        <v>31</v>
      </c>
      <c r="P881" s="9">
        <f t="shared" si="54"/>
        <v>21.47</v>
      </c>
      <c r="Q881" t="s">
        <v>1635</v>
      </c>
      <c r="R881" t="s">
        <v>1800</v>
      </c>
      <c r="S881" s="15">
        <f t="shared" si="55"/>
        <v>41037.829918981479</v>
      </c>
      <c r="T881" s="16">
        <f t="shared" si="56"/>
        <v>41058.829918981479</v>
      </c>
    </row>
    <row r="882" spans="1:20" ht="60" hidden="1">
      <c r="A882">
        <v>880</v>
      </c>
      <c r="B882" s="3" t="s">
        <v>1839</v>
      </c>
      <c r="C882" s="3" t="s">
        <v>1840</v>
      </c>
      <c r="D882" s="6">
        <v>3780</v>
      </c>
      <c r="E882" s="11">
        <v>113</v>
      </c>
      <c r="F882" t="s">
        <v>366</v>
      </c>
      <c r="G882" t="s">
        <v>22</v>
      </c>
      <c r="H882" t="s">
        <v>23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1841</v>
      </c>
      <c r="O882" s="9">
        <f t="shared" si="53"/>
        <v>3</v>
      </c>
      <c r="P882" s="9">
        <f t="shared" si="54"/>
        <v>14.13</v>
      </c>
      <c r="Q882" t="s">
        <v>1635</v>
      </c>
      <c r="R882" t="s">
        <v>1842</v>
      </c>
      <c r="S882" s="15">
        <f t="shared" si="55"/>
        <v>41179.32104166667</v>
      </c>
      <c r="T882" s="16">
        <f t="shared" si="56"/>
        <v>41212.32104166667</v>
      </c>
    </row>
    <row r="883" spans="1:20" ht="45" hidden="1">
      <c r="A883">
        <v>881</v>
      </c>
      <c r="B883" s="3" t="s">
        <v>1843</v>
      </c>
      <c r="C883" s="3" t="s">
        <v>1844</v>
      </c>
      <c r="D883" s="6">
        <v>3750</v>
      </c>
      <c r="E883" s="11">
        <v>30</v>
      </c>
      <c r="F883" t="s">
        <v>366</v>
      </c>
      <c r="G883" t="s">
        <v>22</v>
      </c>
      <c r="H883" t="s">
        <v>23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1841</v>
      </c>
      <c r="O883" s="9">
        <f t="shared" si="53"/>
        <v>1</v>
      </c>
      <c r="P883" s="9">
        <f t="shared" si="54"/>
        <v>30</v>
      </c>
      <c r="Q883" t="s">
        <v>1635</v>
      </c>
      <c r="R883" t="s">
        <v>1842</v>
      </c>
      <c r="S883" s="15">
        <f t="shared" si="55"/>
        <v>40877.25099537037</v>
      </c>
      <c r="T883" s="16">
        <f t="shared" si="56"/>
        <v>40922.25099537037</v>
      </c>
    </row>
    <row r="884" spans="1:20" ht="60" hidden="1">
      <c r="A884">
        <v>882</v>
      </c>
      <c r="B884" s="3" t="s">
        <v>1845</v>
      </c>
      <c r="C884" s="3" t="s">
        <v>1846</v>
      </c>
      <c r="D884" s="6">
        <v>1500</v>
      </c>
      <c r="E884" s="11">
        <v>302</v>
      </c>
      <c r="F884" t="s">
        <v>366</v>
      </c>
      <c r="G884" t="s">
        <v>22</v>
      </c>
      <c r="H884" t="s">
        <v>23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1841</v>
      </c>
      <c r="O884" s="9">
        <f t="shared" si="53"/>
        <v>20</v>
      </c>
      <c r="P884" s="9">
        <f t="shared" si="54"/>
        <v>21.57</v>
      </c>
      <c r="Q884" t="s">
        <v>1635</v>
      </c>
      <c r="R884" t="s">
        <v>1842</v>
      </c>
      <c r="S884" s="15">
        <f t="shared" si="55"/>
        <v>40759.860532407409</v>
      </c>
      <c r="T884" s="16">
        <f t="shared" si="56"/>
        <v>40792.860532407409</v>
      </c>
    </row>
    <row r="885" spans="1:20" ht="60" hidden="1">
      <c r="A885">
        <v>883</v>
      </c>
      <c r="B885" s="3" t="s">
        <v>1847</v>
      </c>
      <c r="C885" s="3" t="s">
        <v>1848</v>
      </c>
      <c r="D885" s="6">
        <v>5000</v>
      </c>
      <c r="E885" s="11">
        <v>2001</v>
      </c>
      <c r="F885" t="s">
        <v>366</v>
      </c>
      <c r="G885" t="s">
        <v>22</v>
      </c>
      <c r="H885" t="s">
        <v>23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1841</v>
      </c>
      <c r="O885" s="9">
        <f t="shared" si="53"/>
        <v>40</v>
      </c>
      <c r="P885" s="9">
        <f t="shared" si="54"/>
        <v>83.38</v>
      </c>
      <c r="Q885" t="s">
        <v>1635</v>
      </c>
      <c r="R885" t="s">
        <v>1842</v>
      </c>
      <c r="S885" s="15">
        <f t="shared" si="55"/>
        <v>42371.935590277775</v>
      </c>
      <c r="T885" s="16">
        <f t="shared" si="56"/>
        <v>42431.935590277775</v>
      </c>
    </row>
    <row r="886" spans="1:20" ht="45" hidden="1">
      <c r="A886">
        <v>884</v>
      </c>
      <c r="B886" s="3" t="s">
        <v>1849</v>
      </c>
      <c r="C886" s="3" t="s">
        <v>1850</v>
      </c>
      <c r="D886" s="6">
        <v>2000</v>
      </c>
      <c r="E886" s="11">
        <v>20</v>
      </c>
      <c r="F886" t="s">
        <v>366</v>
      </c>
      <c r="G886" t="s">
        <v>22</v>
      </c>
      <c r="H886" t="s">
        <v>23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1841</v>
      </c>
      <c r="O886" s="9">
        <f t="shared" si="53"/>
        <v>1</v>
      </c>
      <c r="P886" s="9">
        <f t="shared" si="54"/>
        <v>10</v>
      </c>
      <c r="Q886" t="s">
        <v>1635</v>
      </c>
      <c r="R886" t="s">
        <v>1842</v>
      </c>
      <c r="S886" s="15">
        <f t="shared" si="55"/>
        <v>40981.802615740737</v>
      </c>
      <c r="T886" s="16">
        <f t="shared" si="56"/>
        <v>41041.104861111111</v>
      </c>
    </row>
    <row r="887" spans="1:20" ht="45" hidden="1">
      <c r="A887">
        <v>885</v>
      </c>
      <c r="B887" s="3" t="s">
        <v>1851</v>
      </c>
      <c r="C887" s="3" t="s">
        <v>1852</v>
      </c>
      <c r="D887" s="6">
        <v>1000</v>
      </c>
      <c r="E887" s="11">
        <v>750</v>
      </c>
      <c r="F887" t="s">
        <v>366</v>
      </c>
      <c r="G887" t="s">
        <v>22</v>
      </c>
      <c r="H887" t="s">
        <v>23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1841</v>
      </c>
      <c r="O887" s="9">
        <f t="shared" si="53"/>
        <v>75</v>
      </c>
      <c r="P887" s="9">
        <f t="shared" si="54"/>
        <v>35.71</v>
      </c>
      <c r="Q887" t="s">
        <v>1635</v>
      </c>
      <c r="R887" t="s">
        <v>1842</v>
      </c>
      <c r="S887" s="15">
        <f t="shared" si="55"/>
        <v>42713.941099537042</v>
      </c>
      <c r="T887" s="16">
        <f t="shared" si="56"/>
        <v>42734.941099537042</v>
      </c>
    </row>
    <row r="888" spans="1:20" ht="60" hidden="1">
      <c r="A888">
        <v>886</v>
      </c>
      <c r="B888" s="3" t="s">
        <v>1853</v>
      </c>
      <c r="C888" s="3" t="s">
        <v>1854</v>
      </c>
      <c r="D888" s="6">
        <v>500</v>
      </c>
      <c r="E888" s="11">
        <v>205</v>
      </c>
      <c r="F888" t="s">
        <v>366</v>
      </c>
      <c r="G888" t="s">
        <v>22</v>
      </c>
      <c r="H888" t="s">
        <v>23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1841</v>
      </c>
      <c r="O888" s="9">
        <f t="shared" si="53"/>
        <v>41</v>
      </c>
      <c r="P888" s="9">
        <f t="shared" si="54"/>
        <v>29.29</v>
      </c>
      <c r="Q888" t="s">
        <v>1635</v>
      </c>
      <c r="R888" t="s">
        <v>1842</v>
      </c>
      <c r="S888" s="15">
        <f t="shared" si="55"/>
        <v>42603.870520833334</v>
      </c>
      <c r="T888" s="16">
        <f t="shared" si="56"/>
        <v>42628.870520833334</v>
      </c>
    </row>
    <row r="889" spans="1:20" ht="60" hidden="1">
      <c r="A889">
        <v>887</v>
      </c>
      <c r="B889" s="3" t="s">
        <v>1855</v>
      </c>
      <c r="C889" s="3" t="s">
        <v>1856</v>
      </c>
      <c r="D889" s="6">
        <v>1000</v>
      </c>
      <c r="E889" s="11">
        <v>0</v>
      </c>
      <c r="F889" t="s">
        <v>366</v>
      </c>
      <c r="G889" t="s">
        <v>22</v>
      </c>
      <c r="H889" t="s">
        <v>23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1841</v>
      </c>
      <c r="O889" s="9">
        <f t="shared" si="53"/>
        <v>0</v>
      </c>
      <c r="P889" s="9">
        <f t="shared" si="54"/>
        <v>0</v>
      </c>
      <c r="Q889" t="s">
        <v>1635</v>
      </c>
      <c r="R889" t="s">
        <v>1842</v>
      </c>
      <c r="S889" s="15">
        <f t="shared" si="55"/>
        <v>41026.958969907406</v>
      </c>
      <c r="T889" s="16">
        <f t="shared" si="56"/>
        <v>41056.958969907406</v>
      </c>
    </row>
    <row r="890" spans="1:20" ht="60" hidden="1">
      <c r="A890">
        <v>888</v>
      </c>
      <c r="B890" s="3" t="s">
        <v>1857</v>
      </c>
      <c r="C890" s="3" t="s">
        <v>1858</v>
      </c>
      <c r="D890" s="6">
        <v>1000</v>
      </c>
      <c r="E890" s="11">
        <v>72</v>
      </c>
      <c r="F890" t="s">
        <v>366</v>
      </c>
      <c r="G890" t="s">
        <v>22</v>
      </c>
      <c r="H890" t="s">
        <v>23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1841</v>
      </c>
      <c r="O890" s="9">
        <f t="shared" si="53"/>
        <v>7</v>
      </c>
      <c r="P890" s="9">
        <f t="shared" si="54"/>
        <v>18</v>
      </c>
      <c r="Q890" t="s">
        <v>1635</v>
      </c>
      <c r="R890" t="s">
        <v>1842</v>
      </c>
      <c r="S890" s="15">
        <f t="shared" si="55"/>
        <v>40751.753298611111</v>
      </c>
      <c r="T890" s="16">
        <f t="shared" si="56"/>
        <v>40787.25</v>
      </c>
    </row>
    <row r="891" spans="1:20" ht="45" hidden="1">
      <c r="A891">
        <v>889</v>
      </c>
      <c r="B891" s="3" t="s">
        <v>1859</v>
      </c>
      <c r="C891" s="3" t="s">
        <v>1860</v>
      </c>
      <c r="D891" s="6">
        <v>25000</v>
      </c>
      <c r="E891" s="11">
        <v>2360.3200000000002</v>
      </c>
      <c r="F891" t="s">
        <v>366</v>
      </c>
      <c r="G891" t="s">
        <v>22</v>
      </c>
      <c r="H891" t="s">
        <v>23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1841</v>
      </c>
      <c r="O891" s="9">
        <f t="shared" si="53"/>
        <v>9</v>
      </c>
      <c r="P891" s="9">
        <f t="shared" si="54"/>
        <v>73.760000000000005</v>
      </c>
      <c r="Q891" t="s">
        <v>1635</v>
      </c>
      <c r="R891" t="s">
        <v>1842</v>
      </c>
      <c r="S891" s="15">
        <f t="shared" si="55"/>
        <v>41887.784062500003</v>
      </c>
      <c r="T891" s="16">
        <f t="shared" si="56"/>
        <v>41917.784062500003</v>
      </c>
    </row>
    <row r="892" spans="1:20" ht="60" hidden="1">
      <c r="A892">
        <v>890</v>
      </c>
      <c r="B892" s="3" t="s">
        <v>1861</v>
      </c>
      <c r="C892" s="3" t="s">
        <v>1862</v>
      </c>
      <c r="D892" s="6">
        <v>3000</v>
      </c>
      <c r="E892" s="11">
        <v>125</v>
      </c>
      <c r="F892" t="s">
        <v>366</v>
      </c>
      <c r="G892" t="s">
        <v>22</v>
      </c>
      <c r="H892" t="s">
        <v>23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1841</v>
      </c>
      <c r="O892" s="9">
        <f t="shared" si="53"/>
        <v>4</v>
      </c>
      <c r="P892" s="9">
        <f t="shared" si="54"/>
        <v>31.25</v>
      </c>
      <c r="Q892" t="s">
        <v>1635</v>
      </c>
      <c r="R892" t="s">
        <v>1842</v>
      </c>
      <c r="S892" s="15">
        <f t="shared" si="55"/>
        <v>41569.698831018519</v>
      </c>
      <c r="T892" s="16">
        <f t="shared" si="56"/>
        <v>41599.740497685183</v>
      </c>
    </row>
    <row r="893" spans="1:20" ht="60" hidden="1">
      <c r="A893">
        <v>891</v>
      </c>
      <c r="B893" s="3" t="s">
        <v>1863</v>
      </c>
      <c r="C893" s="3" t="s">
        <v>1864</v>
      </c>
      <c r="D893" s="6">
        <v>8000</v>
      </c>
      <c r="E893" s="11">
        <v>260</v>
      </c>
      <c r="F893" t="s">
        <v>366</v>
      </c>
      <c r="G893" t="s">
        <v>22</v>
      </c>
      <c r="H893" t="s">
        <v>23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1841</v>
      </c>
      <c r="O893" s="9">
        <f t="shared" si="53"/>
        <v>3</v>
      </c>
      <c r="P893" s="9">
        <f t="shared" si="54"/>
        <v>28.89</v>
      </c>
      <c r="Q893" t="s">
        <v>1635</v>
      </c>
      <c r="R893" t="s">
        <v>1842</v>
      </c>
      <c r="S893" s="15">
        <f t="shared" si="55"/>
        <v>41842.031597222223</v>
      </c>
      <c r="T893" s="16">
        <f t="shared" si="56"/>
        <v>41872.031597222223</v>
      </c>
    </row>
    <row r="894" spans="1:20" ht="60" hidden="1">
      <c r="A894">
        <v>892</v>
      </c>
      <c r="B894" s="3" t="s">
        <v>1865</v>
      </c>
      <c r="C894" s="3" t="s">
        <v>1866</v>
      </c>
      <c r="D894" s="6">
        <v>6000</v>
      </c>
      <c r="E894" s="11">
        <v>2445</v>
      </c>
      <c r="F894" t="s">
        <v>366</v>
      </c>
      <c r="G894" t="s">
        <v>22</v>
      </c>
      <c r="H894" t="s">
        <v>23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1841</v>
      </c>
      <c r="O894" s="9">
        <f t="shared" si="53"/>
        <v>41</v>
      </c>
      <c r="P894" s="9">
        <f t="shared" si="54"/>
        <v>143.82</v>
      </c>
      <c r="Q894" t="s">
        <v>1635</v>
      </c>
      <c r="R894" t="s">
        <v>1842</v>
      </c>
      <c r="S894" s="15">
        <f t="shared" si="55"/>
        <v>40304.20003472222</v>
      </c>
      <c r="T894" s="16">
        <f t="shared" si="56"/>
        <v>40391.166666666664</v>
      </c>
    </row>
    <row r="895" spans="1:20" ht="45" hidden="1">
      <c r="A895">
        <v>893</v>
      </c>
      <c r="B895" s="3" t="s">
        <v>1867</v>
      </c>
      <c r="C895" s="3" t="s">
        <v>1868</v>
      </c>
      <c r="D895" s="6">
        <v>2000</v>
      </c>
      <c r="E895" s="11">
        <v>200</v>
      </c>
      <c r="F895" t="s">
        <v>366</v>
      </c>
      <c r="G895" t="s">
        <v>22</v>
      </c>
      <c r="H895" t="s">
        <v>23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1841</v>
      </c>
      <c r="O895" s="9">
        <f t="shared" si="53"/>
        <v>10</v>
      </c>
      <c r="P895" s="9">
        <f t="shared" si="54"/>
        <v>40</v>
      </c>
      <c r="Q895" t="s">
        <v>1635</v>
      </c>
      <c r="R895" t="s">
        <v>1842</v>
      </c>
      <c r="S895" s="15">
        <f t="shared" si="55"/>
        <v>42065.897719907407</v>
      </c>
      <c r="T895" s="16">
        <f t="shared" si="56"/>
        <v>42095.856053240743</v>
      </c>
    </row>
    <row r="896" spans="1:20" ht="60" hidden="1">
      <c r="A896">
        <v>894</v>
      </c>
      <c r="B896" s="3" t="s">
        <v>1869</v>
      </c>
      <c r="C896" s="3" t="s">
        <v>1870</v>
      </c>
      <c r="D896" s="6">
        <v>20000</v>
      </c>
      <c r="E896" s="11">
        <v>7834</v>
      </c>
      <c r="F896" t="s">
        <v>366</v>
      </c>
      <c r="G896" t="s">
        <v>22</v>
      </c>
      <c r="H896" t="s">
        <v>23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1841</v>
      </c>
      <c r="O896" s="9">
        <f t="shared" si="53"/>
        <v>39</v>
      </c>
      <c r="P896" s="9">
        <f t="shared" si="54"/>
        <v>147.81</v>
      </c>
      <c r="Q896" t="s">
        <v>1635</v>
      </c>
      <c r="R896" t="s">
        <v>1842</v>
      </c>
      <c r="S896" s="15">
        <f t="shared" si="55"/>
        <v>42496.981597222228</v>
      </c>
      <c r="T896" s="16">
        <f t="shared" si="56"/>
        <v>42526.981597222228</v>
      </c>
    </row>
    <row r="897" spans="1:20" ht="60" hidden="1">
      <c r="A897">
        <v>895</v>
      </c>
      <c r="B897" s="3" t="s">
        <v>1871</v>
      </c>
      <c r="C897" s="3" t="s">
        <v>1872</v>
      </c>
      <c r="D897" s="6">
        <v>8000</v>
      </c>
      <c r="E897" s="11">
        <v>195</v>
      </c>
      <c r="F897" t="s">
        <v>366</v>
      </c>
      <c r="G897" t="s">
        <v>22</v>
      </c>
      <c r="H897" t="s">
        <v>23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1841</v>
      </c>
      <c r="O897" s="9">
        <f t="shared" si="53"/>
        <v>2</v>
      </c>
      <c r="P897" s="9">
        <f t="shared" si="54"/>
        <v>27.86</v>
      </c>
      <c r="Q897" t="s">
        <v>1635</v>
      </c>
      <c r="R897" t="s">
        <v>1842</v>
      </c>
      <c r="S897" s="15">
        <f t="shared" si="55"/>
        <v>40431.127650462964</v>
      </c>
      <c r="T897" s="16">
        <f t="shared" si="56"/>
        <v>40476.127650462964</v>
      </c>
    </row>
    <row r="898" spans="1:20" ht="60" hidden="1">
      <c r="A898">
        <v>896</v>
      </c>
      <c r="B898" s="3" t="s">
        <v>1873</v>
      </c>
      <c r="C898" s="3" t="s">
        <v>1874</v>
      </c>
      <c r="D898" s="6">
        <v>8000</v>
      </c>
      <c r="E898" s="11">
        <v>3200</v>
      </c>
      <c r="F898" t="s">
        <v>366</v>
      </c>
      <c r="G898" t="s">
        <v>22</v>
      </c>
      <c r="H898" t="s">
        <v>23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1841</v>
      </c>
      <c r="O898" s="9">
        <f t="shared" si="53"/>
        <v>40</v>
      </c>
      <c r="P898" s="9">
        <f t="shared" si="54"/>
        <v>44.44</v>
      </c>
      <c r="Q898" t="s">
        <v>1635</v>
      </c>
      <c r="R898" t="s">
        <v>1842</v>
      </c>
      <c r="S898" s="15">
        <f t="shared" si="55"/>
        <v>42218.872986111113</v>
      </c>
      <c r="T898" s="16">
        <f t="shared" si="56"/>
        <v>42244.166666666672</v>
      </c>
    </row>
    <row r="899" spans="1:20" ht="60" hidden="1">
      <c r="A899">
        <v>897</v>
      </c>
      <c r="B899" s="3" t="s">
        <v>1875</v>
      </c>
      <c r="C899" s="3" t="s">
        <v>1876</v>
      </c>
      <c r="D899" s="6">
        <v>3000</v>
      </c>
      <c r="E899" s="11">
        <v>0</v>
      </c>
      <c r="F899" t="s">
        <v>366</v>
      </c>
      <c r="G899" t="s">
        <v>22</v>
      </c>
      <c r="H899" t="s">
        <v>23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1841</v>
      </c>
      <c r="O899" s="9">
        <f t="shared" ref="O899:O962" si="57">ROUND(E899/D899*100,0)</f>
        <v>0</v>
      </c>
      <c r="P899" s="9">
        <f t="shared" ref="P899:P962" si="58">IFERROR(ROUND(E899/L899,2),0)</f>
        <v>0</v>
      </c>
      <c r="Q899" t="s">
        <v>1635</v>
      </c>
      <c r="R899" t="s">
        <v>1842</v>
      </c>
      <c r="S899" s="15">
        <f t="shared" ref="S899:S962" si="59">(((J899/60)/60)/24)+DATE(1970,1,1)</f>
        <v>41211.688750000001</v>
      </c>
      <c r="T899" s="16">
        <f t="shared" ref="T899:T962" si="60">(((I899/60)/60)/24)+DATE(1970,1,1)</f>
        <v>41241.730416666665</v>
      </c>
    </row>
    <row r="900" spans="1:20" ht="60" hidden="1">
      <c r="A900">
        <v>898</v>
      </c>
      <c r="B900" s="3" t="s">
        <v>1877</v>
      </c>
      <c r="C900" s="3" t="s">
        <v>1878</v>
      </c>
      <c r="D900" s="6">
        <v>2500</v>
      </c>
      <c r="E900" s="11">
        <v>70</v>
      </c>
      <c r="F900" t="s">
        <v>366</v>
      </c>
      <c r="G900" t="s">
        <v>22</v>
      </c>
      <c r="H900" t="s">
        <v>23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1841</v>
      </c>
      <c r="O900" s="9">
        <f t="shared" si="57"/>
        <v>3</v>
      </c>
      <c r="P900" s="9">
        <f t="shared" si="58"/>
        <v>35</v>
      </c>
      <c r="Q900" t="s">
        <v>1635</v>
      </c>
      <c r="R900" t="s">
        <v>1842</v>
      </c>
      <c r="S900" s="15">
        <f t="shared" si="59"/>
        <v>40878.758217592593</v>
      </c>
      <c r="T900" s="16">
        <f t="shared" si="60"/>
        <v>40923.758217592593</v>
      </c>
    </row>
    <row r="901" spans="1:20" ht="45" hidden="1">
      <c r="A901">
        <v>899</v>
      </c>
      <c r="B901" s="3" t="s">
        <v>1879</v>
      </c>
      <c r="C901" s="3" t="s">
        <v>1880</v>
      </c>
      <c r="D901" s="6">
        <v>750</v>
      </c>
      <c r="E901" s="11">
        <v>280</v>
      </c>
      <c r="F901" t="s">
        <v>366</v>
      </c>
      <c r="G901" t="s">
        <v>22</v>
      </c>
      <c r="H901" t="s">
        <v>23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1841</v>
      </c>
      <c r="O901" s="9">
        <f t="shared" si="57"/>
        <v>37</v>
      </c>
      <c r="P901" s="9">
        <f t="shared" si="58"/>
        <v>35</v>
      </c>
      <c r="Q901" t="s">
        <v>1635</v>
      </c>
      <c r="R901" t="s">
        <v>1842</v>
      </c>
      <c r="S901" s="15">
        <f t="shared" si="59"/>
        <v>40646.099097222221</v>
      </c>
      <c r="T901" s="16">
        <f t="shared" si="60"/>
        <v>40691.099097222221</v>
      </c>
    </row>
    <row r="902" spans="1:20" ht="45" hidden="1">
      <c r="A902">
        <v>900</v>
      </c>
      <c r="B902" s="3" t="s">
        <v>1881</v>
      </c>
      <c r="C902" s="3" t="s">
        <v>1882</v>
      </c>
      <c r="D902" s="6">
        <v>5000</v>
      </c>
      <c r="E902" s="11">
        <v>21</v>
      </c>
      <c r="F902" t="s">
        <v>366</v>
      </c>
      <c r="G902" t="s">
        <v>22</v>
      </c>
      <c r="H902" t="s">
        <v>23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1799</v>
      </c>
      <c r="O902" s="9">
        <f t="shared" si="57"/>
        <v>0</v>
      </c>
      <c r="P902" s="9">
        <f t="shared" si="58"/>
        <v>10.5</v>
      </c>
      <c r="Q902" t="s">
        <v>1635</v>
      </c>
      <c r="R902" t="s">
        <v>1800</v>
      </c>
      <c r="S902" s="15">
        <f t="shared" si="59"/>
        <v>42429.84956018519</v>
      </c>
      <c r="T902" s="16">
        <f t="shared" si="60"/>
        <v>42459.807893518519</v>
      </c>
    </row>
    <row r="903" spans="1:20" ht="60" hidden="1">
      <c r="A903">
        <v>901</v>
      </c>
      <c r="B903" s="3" t="s">
        <v>1883</v>
      </c>
      <c r="C903" s="3" t="s">
        <v>1884</v>
      </c>
      <c r="D903" s="6">
        <v>6500</v>
      </c>
      <c r="E903" s="11">
        <v>0</v>
      </c>
      <c r="F903" t="s">
        <v>366</v>
      </c>
      <c r="G903" t="s">
        <v>22</v>
      </c>
      <c r="H903" t="s">
        <v>23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1799</v>
      </c>
      <c r="O903" s="9">
        <f t="shared" si="57"/>
        <v>0</v>
      </c>
      <c r="P903" s="9">
        <f t="shared" si="58"/>
        <v>0</v>
      </c>
      <c r="Q903" t="s">
        <v>1635</v>
      </c>
      <c r="R903" t="s">
        <v>1800</v>
      </c>
      <c r="S903" s="15">
        <f t="shared" si="59"/>
        <v>40291.81150462963</v>
      </c>
      <c r="T903" s="16">
        <f t="shared" si="60"/>
        <v>40337.799305555556</v>
      </c>
    </row>
    <row r="904" spans="1:20" ht="60" hidden="1">
      <c r="A904">
        <v>902</v>
      </c>
      <c r="B904" s="3" t="s">
        <v>1885</v>
      </c>
      <c r="C904" s="3" t="s">
        <v>1886</v>
      </c>
      <c r="D904" s="6">
        <v>30000</v>
      </c>
      <c r="E904" s="11">
        <v>90</v>
      </c>
      <c r="F904" t="s">
        <v>366</v>
      </c>
      <c r="G904" t="s">
        <v>22</v>
      </c>
      <c r="H904" t="s">
        <v>23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1799</v>
      </c>
      <c r="O904" s="9">
        <f t="shared" si="57"/>
        <v>0</v>
      </c>
      <c r="P904" s="9">
        <f t="shared" si="58"/>
        <v>30</v>
      </c>
      <c r="Q904" t="s">
        <v>1635</v>
      </c>
      <c r="R904" t="s">
        <v>1800</v>
      </c>
      <c r="S904" s="15">
        <f t="shared" si="59"/>
        <v>41829.965532407405</v>
      </c>
      <c r="T904" s="16">
        <f t="shared" si="60"/>
        <v>41881.645833333336</v>
      </c>
    </row>
    <row r="905" spans="1:20" ht="45" hidden="1">
      <c r="A905">
        <v>903</v>
      </c>
      <c r="B905" s="3" t="s">
        <v>1887</v>
      </c>
      <c r="C905" s="3" t="s">
        <v>1888</v>
      </c>
      <c r="D905" s="6">
        <v>5000</v>
      </c>
      <c r="E905" s="11">
        <v>160</v>
      </c>
      <c r="F905" t="s">
        <v>366</v>
      </c>
      <c r="G905" t="s">
        <v>22</v>
      </c>
      <c r="H905" t="s">
        <v>23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1799</v>
      </c>
      <c r="O905" s="9">
        <f t="shared" si="57"/>
        <v>3</v>
      </c>
      <c r="P905" s="9">
        <f t="shared" si="58"/>
        <v>40</v>
      </c>
      <c r="Q905" t="s">
        <v>1635</v>
      </c>
      <c r="R905" t="s">
        <v>1800</v>
      </c>
      <c r="S905" s="15">
        <f t="shared" si="59"/>
        <v>41149.796064814815</v>
      </c>
      <c r="T905" s="16">
        <f t="shared" si="60"/>
        <v>41175.100694444445</v>
      </c>
    </row>
    <row r="906" spans="1:20" ht="45" hidden="1">
      <c r="A906">
        <v>904</v>
      </c>
      <c r="B906" s="3" t="s">
        <v>1889</v>
      </c>
      <c r="C906" s="3" t="s">
        <v>1890</v>
      </c>
      <c r="D906" s="6">
        <v>50000</v>
      </c>
      <c r="E906" s="11">
        <v>151</v>
      </c>
      <c r="F906" t="s">
        <v>366</v>
      </c>
      <c r="G906" t="s">
        <v>22</v>
      </c>
      <c r="H906" t="s">
        <v>23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1799</v>
      </c>
      <c r="O906" s="9">
        <f t="shared" si="57"/>
        <v>0</v>
      </c>
      <c r="P906" s="9">
        <f t="shared" si="58"/>
        <v>50.33</v>
      </c>
      <c r="Q906" t="s">
        <v>1635</v>
      </c>
      <c r="R906" t="s">
        <v>1800</v>
      </c>
      <c r="S906" s="15">
        <f t="shared" si="59"/>
        <v>42342.080289351856</v>
      </c>
      <c r="T906" s="16">
        <f t="shared" si="60"/>
        <v>42372.080289351856</v>
      </c>
    </row>
    <row r="907" spans="1:20" ht="45" hidden="1">
      <c r="A907">
        <v>905</v>
      </c>
      <c r="B907" s="3" t="s">
        <v>1891</v>
      </c>
      <c r="C907" s="3" t="s">
        <v>1892</v>
      </c>
      <c r="D907" s="6">
        <v>6500</v>
      </c>
      <c r="E907" s="11">
        <v>196</v>
      </c>
      <c r="F907" t="s">
        <v>366</v>
      </c>
      <c r="G907" t="s">
        <v>22</v>
      </c>
      <c r="H907" t="s">
        <v>23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1799</v>
      </c>
      <c r="O907" s="9">
        <f t="shared" si="57"/>
        <v>3</v>
      </c>
      <c r="P907" s="9">
        <f t="shared" si="58"/>
        <v>32.67</v>
      </c>
      <c r="Q907" t="s">
        <v>1635</v>
      </c>
      <c r="R907" t="s">
        <v>1800</v>
      </c>
      <c r="S907" s="15">
        <f t="shared" si="59"/>
        <v>40507.239884259259</v>
      </c>
      <c r="T907" s="16">
        <f t="shared" si="60"/>
        <v>40567.239884259259</v>
      </c>
    </row>
    <row r="908" spans="1:20" ht="30" hidden="1">
      <c r="A908">
        <v>906</v>
      </c>
      <c r="B908" s="3" t="s">
        <v>1893</v>
      </c>
      <c r="C908" s="3" t="s">
        <v>1894</v>
      </c>
      <c r="D908" s="6">
        <v>15000</v>
      </c>
      <c r="E908" s="11">
        <v>0</v>
      </c>
      <c r="F908" t="s">
        <v>366</v>
      </c>
      <c r="G908" t="s">
        <v>22</v>
      </c>
      <c r="H908" t="s">
        <v>23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1799</v>
      </c>
      <c r="O908" s="9">
        <f t="shared" si="57"/>
        <v>0</v>
      </c>
      <c r="P908" s="9">
        <f t="shared" si="58"/>
        <v>0</v>
      </c>
      <c r="Q908" t="s">
        <v>1635</v>
      </c>
      <c r="R908" t="s">
        <v>1800</v>
      </c>
      <c r="S908" s="15">
        <f t="shared" si="59"/>
        <v>41681.189699074072</v>
      </c>
      <c r="T908" s="16">
        <f t="shared" si="60"/>
        <v>41711.148032407407</v>
      </c>
    </row>
    <row r="909" spans="1:20" ht="45" hidden="1">
      <c r="A909">
        <v>907</v>
      </c>
      <c r="B909" s="3" t="s">
        <v>1895</v>
      </c>
      <c r="C909" s="3" t="s">
        <v>1896</v>
      </c>
      <c r="D909" s="6">
        <v>2900</v>
      </c>
      <c r="E909" s="11">
        <v>0</v>
      </c>
      <c r="F909" t="s">
        <v>366</v>
      </c>
      <c r="G909" t="s">
        <v>22</v>
      </c>
      <c r="H909" t="s">
        <v>23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1799</v>
      </c>
      <c r="O909" s="9">
        <f t="shared" si="57"/>
        <v>0</v>
      </c>
      <c r="P909" s="9">
        <f t="shared" si="58"/>
        <v>0</v>
      </c>
      <c r="Q909" t="s">
        <v>1635</v>
      </c>
      <c r="R909" t="s">
        <v>1800</v>
      </c>
      <c r="S909" s="15">
        <f t="shared" si="59"/>
        <v>40767.192395833335</v>
      </c>
      <c r="T909" s="16">
        <f t="shared" si="60"/>
        <v>40797.192395833335</v>
      </c>
    </row>
    <row r="910" spans="1:20" ht="45" hidden="1">
      <c r="A910">
        <v>908</v>
      </c>
      <c r="B910" s="3" t="s">
        <v>1897</v>
      </c>
      <c r="C910" s="3" t="s">
        <v>1898</v>
      </c>
      <c r="D910" s="6">
        <v>2500</v>
      </c>
      <c r="E910" s="11">
        <v>0</v>
      </c>
      <c r="F910" t="s">
        <v>366</v>
      </c>
      <c r="G910" t="s">
        <v>22</v>
      </c>
      <c r="H910" t="s">
        <v>23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1799</v>
      </c>
      <c r="O910" s="9">
        <f t="shared" si="57"/>
        <v>0</v>
      </c>
      <c r="P910" s="9">
        <f t="shared" si="58"/>
        <v>0</v>
      </c>
      <c r="Q910" t="s">
        <v>1635</v>
      </c>
      <c r="R910" t="s">
        <v>1800</v>
      </c>
      <c r="S910" s="15">
        <f t="shared" si="59"/>
        <v>40340.801562499997</v>
      </c>
      <c r="T910" s="16">
        <f t="shared" si="60"/>
        <v>40386.207638888889</v>
      </c>
    </row>
    <row r="911" spans="1:20" ht="60" hidden="1">
      <c r="A911">
        <v>909</v>
      </c>
      <c r="B911" s="3" t="s">
        <v>1899</v>
      </c>
      <c r="C911" s="3" t="s">
        <v>1900</v>
      </c>
      <c r="D911" s="6">
        <v>16000</v>
      </c>
      <c r="E911" s="11">
        <v>520</v>
      </c>
      <c r="F911" t="s">
        <v>366</v>
      </c>
      <c r="G911" t="s">
        <v>22</v>
      </c>
      <c r="H911" t="s">
        <v>23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1799</v>
      </c>
      <c r="O911" s="9">
        <f t="shared" si="57"/>
        <v>3</v>
      </c>
      <c r="P911" s="9">
        <f t="shared" si="58"/>
        <v>65</v>
      </c>
      <c r="Q911" t="s">
        <v>1635</v>
      </c>
      <c r="R911" t="s">
        <v>1800</v>
      </c>
      <c r="S911" s="15">
        <f t="shared" si="59"/>
        <v>41081.69027777778</v>
      </c>
      <c r="T911" s="16">
        <f t="shared" si="60"/>
        <v>41113.166666666664</v>
      </c>
    </row>
    <row r="912" spans="1:20" ht="45" hidden="1">
      <c r="A912">
        <v>910</v>
      </c>
      <c r="B912" s="3" t="s">
        <v>1901</v>
      </c>
      <c r="C912" s="3" t="s">
        <v>1902</v>
      </c>
      <c r="D912" s="6">
        <v>550</v>
      </c>
      <c r="E912" s="11">
        <v>123</v>
      </c>
      <c r="F912" t="s">
        <v>366</v>
      </c>
      <c r="G912" t="s">
        <v>31</v>
      </c>
      <c r="H912" t="s">
        <v>32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1799</v>
      </c>
      <c r="O912" s="9">
        <f t="shared" si="57"/>
        <v>22</v>
      </c>
      <c r="P912" s="9">
        <f t="shared" si="58"/>
        <v>24.6</v>
      </c>
      <c r="Q912" t="s">
        <v>1635</v>
      </c>
      <c r="R912" t="s">
        <v>1800</v>
      </c>
      <c r="S912" s="15">
        <f t="shared" si="59"/>
        <v>42737.545358796298</v>
      </c>
      <c r="T912" s="16">
        <f t="shared" si="60"/>
        <v>42797.545358796298</v>
      </c>
    </row>
    <row r="913" spans="1:20" ht="60" hidden="1">
      <c r="A913">
        <v>911</v>
      </c>
      <c r="B913" s="3" t="s">
        <v>1903</v>
      </c>
      <c r="C913" s="3" t="s">
        <v>1904</v>
      </c>
      <c r="D913" s="6">
        <v>100000</v>
      </c>
      <c r="E913" s="11">
        <v>0</v>
      </c>
      <c r="F913" t="s">
        <v>366</v>
      </c>
      <c r="G913" t="s">
        <v>22</v>
      </c>
      <c r="H913" t="s">
        <v>23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1799</v>
      </c>
      <c r="O913" s="9">
        <f t="shared" si="57"/>
        <v>0</v>
      </c>
      <c r="P913" s="9">
        <f t="shared" si="58"/>
        <v>0</v>
      </c>
      <c r="Q913" t="s">
        <v>1635</v>
      </c>
      <c r="R913" t="s">
        <v>1800</v>
      </c>
      <c r="S913" s="15">
        <f t="shared" si="59"/>
        <v>41642.005150462966</v>
      </c>
      <c r="T913" s="16">
        <f t="shared" si="60"/>
        <v>41663.005150462966</v>
      </c>
    </row>
    <row r="914" spans="1:20" ht="45" hidden="1">
      <c r="A914">
        <v>912</v>
      </c>
      <c r="B914" s="3" t="s">
        <v>1905</v>
      </c>
      <c r="C914" s="3" t="s">
        <v>1906</v>
      </c>
      <c r="D914" s="6">
        <v>3500</v>
      </c>
      <c r="E914" s="11">
        <v>30</v>
      </c>
      <c r="F914" t="s">
        <v>366</v>
      </c>
      <c r="G914" t="s">
        <v>22</v>
      </c>
      <c r="H914" t="s">
        <v>23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1799</v>
      </c>
      <c r="O914" s="9">
        <f t="shared" si="57"/>
        <v>1</v>
      </c>
      <c r="P914" s="9">
        <f t="shared" si="58"/>
        <v>15</v>
      </c>
      <c r="Q914" t="s">
        <v>1635</v>
      </c>
      <c r="R914" t="s">
        <v>1800</v>
      </c>
      <c r="S914" s="15">
        <f t="shared" si="59"/>
        <v>41194.109340277777</v>
      </c>
      <c r="T914" s="16">
        <f t="shared" si="60"/>
        <v>41254.151006944441</v>
      </c>
    </row>
    <row r="915" spans="1:20" ht="60" hidden="1">
      <c r="A915">
        <v>913</v>
      </c>
      <c r="B915" s="3" t="s">
        <v>1907</v>
      </c>
      <c r="C915" s="3" t="s">
        <v>1908</v>
      </c>
      <c r="D915" s="6">
        <v>30000</v>
      </c>
      <c r="E915" s="11">
        <v>1982</v>
      </c>
      <c r="F915" t="s">
        <v>366</v>
      </c>
      <c r="G915" t="s">
        <v>22</v>
      </c>
      <c r="H915" t="s">
        <v>23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1799</v>
      </c>
      <c r="O915" s="9">
        <f t="shared" si="57"/>
        <v>7</v>
      </c>
      <c r="P915" s="9">
        <f t="shared" si="58"/>
        <v>82.58</v>
      </c>
      <c r="Q915" t="s">
        <v>1635</v>
      </c>
      <c r="R915" t="s">
        <v>1800</v>
      </c>
      <c r="S915" s="15">
        <f t="shared" si="59"/>
        <v>41004.139108796298</v>
      </c>
      <c r="T915" s="16">
        <f t="shared" si="60"/>
        <v>41034.139108796298</v>
      </c>
    </row>
    <row r="916" spans="1:20" ht="45" hidden="1">
      <c r="A916">
        <v>914</v>
      </c>
      <c r="B916" s="3" t="s">
        <v>1909</v>
      </c>
      <c r="C916" s="3" t="s">
        <v>1910</v>
      </c>
      <c r="D916" s="6">
        <v>1500</v>
      </c>
      <c r="E916" s="11">
        <v>0</v>
      </c>
      <c r="F916" t="s">
        <v>366</v>
      </c>
      <c r="G916" t="s">
        <v>22</v>
      </c>
      <c r="H916" t="s">
        <v>23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1799</v>
      </c>
      <c r="O916" s="9">
        <f t="shared" si="57"/>
        <v>0</v>
      </c>
      <c r="P916" s="9">
        <f t="shared" si="58"/>
        <v>0</v>
      </c>
      <c r="Q916" t="s">
        <v>1635</v>
      </c>
      <c r="R916" t="s">
        <v>1800</v>
      </c>
      <c r="S916" s="15">
        <f t="shared" si="59"/>
        <v>41116.763275462967</v>
      </c>
      <c r="T916" s="16">
        <f t="shared" si="60"/>
        <v>41146.763275462967</v>
      </c>
    </row>
    <row r="917" spans="1:20" ht="45" hidden="1">
      <c r="A917">
        <v>915</v>
      </c>
      <c r="B917" s="3" t="s">
        <v>1911</v>
      </c>
      <c r="C917" s="3" t="s">
        <v>1912</v>
      </c>
      <c r="D917" s="6">
        <v>6500</v>
      </c>
      <c r="E917" s="11">
        <v>375</v>
      </c>
      <c r="F917" t="s">
        <v>366</v>
      </c>
      <c r="G917" t="s">
        <v>22</v>
      </c>
      <c r="H917" t="s">
        <v>23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1799</v>
      </c>
      <c r="O917" s="9">
        <f t="shared" si="57"/>
        <v>6</v>
      </c>
      <c r="P917" s="9">
        <f t="shared" si="58"/>
        <v>41.67</v>
      </c>
      <c r="Q917" t="s">
        <v>1635</v>
      </c>
      <c r="R917" t="s">
        <v>1800</v>
      </c>
      <c r="S917" s="15">
        <f t="shared" si="59"/>
        <v>40937.679560185185</v>
      </c>
      <c r="T917" s="16">
        <f t="shared" si="60"/>
        <v>40969.207638888889</v>
      </c>
    </row>
    <row r="918" spans="1:20" ht="45" hidden="1">
      <c r="A918">
        <v>916</v>
      </c>
      <c r="B918" s="3" t="s">
        <v>1913</v>
      </c>
      <c r="C918" s="3" t="s">
        <v>1914</v>
      </c>
      <c r="D918" s="6">
        <v>3300</v>
      </c>
      <c r="E918" s="11">
        <v>0</v>
      </c>
      <c r="F918" t="s">
        <v>366</v>
      </c>
      <c r="G918" t="s">
        <v>22</v>
      </c>
      <c r="H918" t="s">
        <v>23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1799</v>
      </c>
      <c r="O918" s="9">
        <f t="shared" si="57"/>
        <v>0</v>
      </c>
      <c r="P918" s="9">
        <f t="shared" si="58"/>
        <v>0</v>
      </c>
      <c r="Q918" t="s">
        <v>1635</v>
      </c>
      <c r="R918" t="s">
        <v>1800</v>
      </c>
      <c r="S918" s="15">
        <f t="shared" si="59"/>
        <v>40434.853402777779</v>
      </c>
      <c r="T918" s="16">
        <f t="shared" si="60"/>
        <v>40473.208333333336</v>
      </c>
    </row>
    <row r="919" spans="1:20" ht="60" hidden="1">
      <c r="A919">
        <v>917</v>
      </c>
      <c r="B919" s="3" t="s">
        <v>1915</v>
      </c>
      <c r="C919" s="3" t="s">
        <v>1916</v>
      </c>
      <c r="D919" s="6">
        <v>5000</v>
      </c>
      <c r="E919" s="11">
        <v>30</v>
      </c>
      <c r="F919" t="s">
        <v>366</v>
      </c>
      <c r="G919" t="s">
        <v>22</v>
      </c>
      <c r="H919" t="s">
        <v>23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1799</v>
      </c>
      <c r="O919" s="9">
        <f t="shared" si="57"/>
        <v>1</v>
      </c>
      <c r="P919" s="9">
        <f t="shared" si="58"/>
        <v>30</v>
      </c>
      <c r="Q919" t="s">
        <v>1635</v>
      </c>
      <c r="R919" t="s">
        <v>1800</v>
      </c>
      <c r="S919" s="15">
        <f t="shared" si="59"/>
        <v>41802.94363425926</v>
      </c>
      <c r="T919" s="16">
        <f t="shared" si="60"/>
        <v>41834.104166666664</v>
      </c>
    </row>
    <row r="920" spans="1:20" ht="60" hidden="1">
      <c r="A920">
        <v>918</v>
      </c>
      <c r="B920" s="3" t="s">
        <v>1917</v>
      </c>
      <c r="C920" s="3" t="s">
        <v>1918</v>
      </c>
      <c r="D920" s="6">
        <v>3900</v>
      </c>
      <c r="E920" s="11">
        <v>196</v>
      </c>
      <c r="F920" t="s">
        <v>366</v>
      </c>
      <c r="G920" t="s">
        <v>31</v>
      </c>
      <c r="H920" t="s">
        <v>32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1799</v>
      </c>
      <c r="O920" s="9">
        <f t="shared" si="57"/>
        <v>5</v>
      </c>
      <c r="P920" s="9">
        <f t="shared" si="58"/>
        <v>19.600000000000001</v>
      </c>
      <c r="Q920" t="s">
        <v>1635</v>
      </c>
      <c r="R920" t="s">
        <v>1800</v>
      </c>
      <c r="S920" s="15">
        <f t="shared" si="59"/>
        <v>41944.916215277779</v>
      </c>
      <c r="T920" s="16">
        <f t="shared" si="60"/>
        <v>41974.957881944443</v>
      </c>
    </row>
    <row r="921" spans="1:20" ht="18.75" hidden="1">
      <c r="A921">
        <v>919</v>
      </c>
      <c r="B921" s="3" t="s">
        <v>1919</v>
      </c>
      <c r="C921" s="3" t="s">
        <v>1920</v>
      </c>
      <c r="D921" s="6">
        <v>20000</v>
      </c>
      <c r="E921" s="11">
        <v>100</v>
      </c>
      <c r="F921" t="s">
        <v>366</v>
      </c>
      <c r="G921" t="s">
        <v>22</v>
      </c>
      <c r="H921" t="s">
        <v>23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1799</v>
      </c>
      <c r="O921" s="9">
        <f t="shared" si="57"/>
        <v>1</v>
      </c>
      <c r="P921" s="9">
        <f t="shared" si="58"/>
        <v>100</v>
      </c>
      <c r="Q921" t="s">
        <v>1635</v>
      </c>
      <c r="R921" t="s">
        <v>1800</v>
      </c>
      <c r="S921" s="15">
        <f t="shared" si="59"/>
        <v>41227.641724537039</v>
      </c>
      <c r="T921" s="16">
        <f t="shared" si="60"/>
        <v>41262.641724537039</v>
      </c>
    </row>
    <row r="922" spans="1:20" ht="45" hidden="1">
      <c r="A922">
        <v>920</v>
      </c>
      <c r="B922" s="3" t="s">
        <v>1921</v>
      </c>
      <c r="C922" s="3" t="s">
        <v>1922</v>
      </c>
      <c r="D922" s="6">
        <v>5500</v>
      </c>
      <c r="E922" s="11">
        <v>0</v>
      </c>
      <c r="F922" t="s">
        <v>366</v>
      </c>
      <c r="G922" t="s">
        <v>22</v>
      </c>
      <c r="H922" t="s">
        <v>23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1799</v>
      </c>
      <c r="O922" s="9">
        <f t="shared" si="57"/>
        <v>0</v>
      </c>
      <c r="P922" s="9">
        <f t="shared" si="58"/>
        <v>0</v>
      </c>
      <c r="Q922" t="s">
        <v>1635</v>
      </c>
      <c r="R922" t="s">
        <v>1800</v>
      </c>
      <c r="S922" s="15">
        <f t="shared" si="59"/>
        <v>41562.67155092593</v>
      </c>
      <c r="T922" s="16">
        <f t="shared" si="60"/>
        <v>41592.713217592594</v>
      </c>
    </row>
    <row r="923" spans="1:20" ht="60" hidden="1">
      <c r="A923">
        <v>921</v>
      </c>
      <c r="B923" s="3" t="s">
        <v>1923</v>
      </c>
      <c r="C923" s="3" t="s">
        <v>1924</v>
      </c>
      <c r="D923" s="6">
        <v>15000</v>
      </c>
      <c r="E923" s="11">
        <v>4635</v>
      </c>
      <c r="F923" t="s">
        <v>366</v>
      </c>
      <c r="G923" t="s">
        <v>22</v>
      </c>
      <c r="H923" t="s">
        <v>23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1799</v>
      </c>
      <c r="O923" s="9">
        <f t="shared" si="57"/>
        <v>31</v>
      </c>
      <c r="P923" s="9">
        <f t="shared" si="58"/>
        <v>231.75</v>
      </c>
      <c r="Q923" t="s">
        <v>1635</v>
      </c>
      <c r="R923" t="s">
        <v>1800</v>
      </c>
      <c r="S923" s="15">
        <f t="shared" si="59"/>
        <v>40847.171018518515</v>
      </c>
      <c r="T923" s="16">
        <f t="shared" si="60"/>
        <v>40889.212685185186</v>
      </c>
    </row>
    <row r="924" spans="1:20" ht="45" hidden="1">
      <c r="A924">
        <v>922</v>
      </c>
      <c r="B924" s="3" t="s">
        <v>1925</v>
      </c>
      <c r="C924" s="3" t="s">
        <v>1926</v>
      </c>
      <c r="D924" s="6">
        <v>27000</v>
      </c>
      <c r="E924" s="11">
        <v>5680</v>
      </c>
      <c r="F924" t="s">
        <v>366</v>
      </c>
      <c r="G924" t="s">
        <v>22</v>
      </c>
      <c r="H924" t="s">
        <v>23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1799</v>
      </c>
      <c r="O924" s="9">
        <f t="shared" si="57"/>
        <v>21</v>
      </c>
      <c r="P924" s="9">
        <f t="shared" si="58"/>
        <v>189.33</v>
      </c>
      <c r="Q924" t="s">
        <v>1635</v>
      </c>
      <c r="R924" t="s">
        <v>1800</v>
      </c>
      <c r="S924" s="15">
        <f t="shared" si="59"/>
        <v>41878.530011574076</v>
      </c>
      <c r="T924" s="16">
        <f t="shared" si="60"/>
        <v>41913.530011574076</v>
      </c>
    </row>
    <row r="925" spans="1:20" ht="60" hidden="1">
      <c r="A925">
        <v>923</v>
      </c>
      <c r="B925" s="3" t="s">
        <v>1927</v>
      </c>
      <c r="C925" s="3" t="s">
        <v>1928</v>
      </c>
      <c r="D925" s="6">
        <v>15000</v>
      </c>
      <c r="E925" s="11">
        <v>330</v>
      </c>
      <c r="F925" t="s">
        <v>366</v>
      </c>
      <c r="G925" t="s">
        <v>22</v>
      </c>
      <c r="H925" t="s">
        <v>23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1799</v>
      </c>
      <c r="O925" s="9">
        <f t="shared" si="57"/>
        <v>2</v>
      </c>
      <c r="P925" s="9">
        <f t="shared" si="58"/>
        <v>55</v>
      </c>
      <c r="Q925" t="s">
        <v>1635</v>
      </c>
      <c r="R925" t="s">
        <v>1800</v>
      </c>
      <c r="S925" s="15">
        <f t="shared" si="59"/>
        <v>41934.959756944445</v>
      </c>
      <c r="T925" s="16">
        <f t="shared" si="60"/>
        <v>41965.001423611116</v>
      </c>
    </row>
    <row r="926" spans="1:20" ht="60" hidden="1">
      <c r="A926">
        <v>924</v>
      </c>
      <c r="B926" s="3" t="s">
        <v>1929</v>
      </c>
      <c r="C926" s="3" t="s">
        <v>1930</v>
      </c>
      <c r="D926" s="6">
        <v>3000</v>
      </c>
      <c r="E926" s="11">
        <v>327</v>
      </c>
      <c r="F926" t="s">
        <v>366</v>
      </c>
      <c r="G926" t="s">
        <v>22</v>
      </c>
      <c r="H926" t="s">
        <v>23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1799</v>
      </c>
      <c r="O926" s="9">
        <f t="shared" si="57"/>
        <v>11</v>
      </c>
      <c r="P926" s="9">
        <f t="shared" si="58"/>
        <v>21.8</v>
      </c>
      <c r="Q926" t="s">
        <v>1635</v>
      </c>
      <c r="R926" t="s">
        <v>1800</v>
      </c>
      <c r="S926" s="15">
        <f t="shared" si="59"/>
        <v>41288.942928240744</v>
      </c>
      <c r="T926" s="16">
        <f t="shared" si="60"/>
        <v>41318.942928240744</v>
      </c>
    </row>
    <row r="927" spans="1:20" ht="45" hidden="1">
      <c r="A927">
        <v>925</v>
      </c>
      <c r="B927" s="3" t="s">
        <v>1931</v>
      </c>
      <c r="C927" s="3" t="s">
        <v>1932</v>
      </c>
      <c r="D927" s="6">
        <v>6000</v>
      </c>
      <c r="E927" s="11">
        <v>160</v>
      </c>
      <c r="F927" t="s">
        <v>366</v>
      </c>
      <c r="G927" t="s">
        <v>22</v>
      </c>
      <c r="H927" t="s">
        <v>23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1799</v>
      </c>
      <c r="O927" s="9">
        <f t="shared" si="57"/>
        <v>3</v>
      </c>
      <c r="P927" s="9">
        <f t="shared" si="58"/>
        <v>32</v>
      </c>
      <c r="Q927" t="s">
        <v>1635</v>
      </c>
      <c r="R927" t="s">
        <v>1800</v>
      </c>
      <c r="S927" s="15">
        <f t="shared" si="59"/>
        <v>41575.880914351852</v>
      </c>
      <c r="T927" s="16">
        <f t="shared" si="60"/>
        <v>41605.922581018516</v>
      </c>
    </row>
    <row r="928" spans="1:20" ht="60" hidden="1">
      <c r="A928">
        <v>926</v>
      </c>
      <c r="B928" s="3" t="s">
        <v>1933</v>
      </c>
      <c r="C928" s="3" t="s">
        <v>1934</v>
      </c>
      <c r="D928" s="6">
        <v>7000</v>
      </c>
      <c r="E928" s="11">
        <v>0</v>
      </c>
      <c r="F928" t="s">
        <v>366</v>
      </c>
      <c r="G928" t="s">
        <v>22</v>
      </c>
      <c r="H928" t="s">
        <v>23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1799</v>
      </c>
      <c r="O928" s="9">
        <f t="shared" si="57"/>
        <v>0</v>
      </c>
      <c r="P928" s="9">
        <f t="shared" si="58"/>
        <v>0</v>
      </c>
      <c r="Q928" t="s">
        <v>1635</v>
      </c>
      <c r="R928" t="s">
        <v>1800</v>
      </c>
      <c r="S928" s="15">
        <f t="shared" si="59"/>
        <v>40338.02002314815</v>
      </c>
      <c r="T928" s="16">
        <f t="shared" si="60"/>
        <v>40367.944444444445</v>
      </c>
    </row>
    <row r="929" spans="1:20" ht="30" hidden="1">
      <c r="A929">
        <v>927</v>
      </c>
      <c r="B929" s="3" t="s">
        <v>1935</v>
      </c>
      <c r="C929" s="3" t="s">
        <v>1936</v>
      </c>
      <c r="D929" s="6">
        <v>20000</v>
      </c>
      <c r="E929" s="11">
        <v>0</v>
      </c>
      <c r="F929" t="s">
        <v>366</v>
      </c>
      <c r="G929" t="s">
        <v>22</v>
      </c>
      <c r="H929" t="s">
        <v>23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1799</v>
      </c>
      <c r="O929" s="9">
        <f t="shared" si="57"/>
        <v>0</v>
      </c>
      <c r="P929" s="9">
        <f t="shared" si="58"/>
        <v>0</v>
      </c>
      <c r="Q929" t="s">
        <v>1635</v>
      </c>
      <c r="R929" t="s">
        <v>1800</v>
      </c>
      <c r="S929" s="15">
        <f t="shared" si="59"/>
        <v>41013.822858796295</v>
      </c>
      <c r="T929" s="16">
        <f t="shared" si="60"/>
        <v>41043.822858796295</v>
      </c>
    </row>
    <row r="930" spans="1:20" ht="45" hidden="1">
      <c r="A930">
        <v>928</v>
      </c>
      <c r="B930" s="3" t="s">
        <v>1937</v>
      </c>
      <c r="C930" s="3" t="s">
        <v>1938</v>
      </c>
      <c r="D930" s="6">
        <v>14500</v>
      </c>
      <c r="E930" s="11">
        <v>1575</v>
      </c>
      <c r="F930" t="s">
        <v>366</v>
      </c>
      <c r="G930" t="s">
        <v>22</v>
      </c>
      <c r="H930" t="s">
        <v>23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1799</v>
      </c>
      <c r="O930" s="9">
        <f t="shared" si="57"/>
        <v>11</v>
      </c>
      <c r="P930" s="9">
        <f t="shared" si="58"/>
        <v>56.25</v>
      </c>
      <c r="Q930" t="s">
        <v>1635</v>
      </c>
      <c r="R930" t="s">
        <v>1800</v>
      </c>
      <c r="S930" s="15">
        <f t="shared" si="59"/>
        <v>41180.86241898148</v>
      </c>
      <c r="T930" s="16">
        <f t="shared" si="60"/>
        <v>41231</v>
      </c>
    </row>
    <row r="931" spans="1:20" ht="45" hidden="1">
      <c r="A931">
        <v>929</v>
      </c>
      <c r="B931" s="3" t="s">
        <v>1939</v>
      </c>
      <c r="C931" s="3" t="s">
        <v>1940</v>
      </c>
      <c r="D931" s="6">
        <v>500</v>
      </c>
      <c r="E931" s="11">
        <v>0</v>
      </c>
      <c r="F931" t="s">
        <v>366</v>
      </c>
      <c r="G931" t="s">
        <v>22</v>
      </c>
      <c r="H931" t="s">
        <v>23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1799</v>
      </c>
      <c r="O931" s="9">
        <f t="shared" si="57"/>
        <v>0</v>
      </c>
      <c r="P931" s="9">
        <f t="shared" si="58"/>
        <v>0</v>
      </c>
      <c r="Q931" t="s">
        <v>1635</v>
      </c>
      <c r="R931" t="s">
        <v>1800</v>
      </c>
      <c r="S931" s="15">
        <f t="shared" si="59"/>
        <v>40978.238067129627</v>
      </c>
      <c r="T931" s="16">
        <f t="shared" si="60"/>
        <v>41008.196400462963</v>
      </c>
    </row>
    <row r="932" spans="1:20" ht="60" hidden="1">
      <c r="A932">
        <v>930</v>
      </c>
      <c r="B932" s="3" t="s">
        <v>1941</v>
      </c>
      <c r="C932" s="3" t="s">
        <v>1942</v>
      </c>
      <c r="D932" s="6">
        <v>900</v>
      </c>
      <c r="E932" s="11">
        <v>345</v>
      </c>
      <c r="F932" t="s">
        <v>366</v>
      </c>
      <c r="G932" t="s">
        <v>22</v>
      </c>
      <c r="H932" t="s">
        <v>23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1799</v>
      </c>
      <c r="O932" s="9">
        <f t="shared" si="57"/>
        <v>38</v>
      </c>
      <c r="P932" s="9">
        <f t="shared" si="58"/>
        <v>69</v>
      </c>
      <c r="Q932" t="s">
        <v>1635</v>
      </c>
      <c r="R932" t="s">
        <v>1800</v>
      </c>
      <c r="S932" s="15">
        <f t="shared" si="59"/>
        <v>40312.915578703702</v>
      </c>
      <c r="T932" s="16">
        <f t="shared" si="60"/>
        <v>40354.897222222222</v>
      </c>
    </row>
    <row r="933" spans="1:20" ht="45" hidden="1">
      <c r="A933">
        <v>931</v>
      </c>
      <c r="B933" s="3" t="s">
        <v>1943</v>
      </c>
      <c r="C933" s="3" t="s">
        <v>1944</v>
      </c>
      <c r="D933" s="6">
        <v>2000</v>
      </c>
      <c r="E933" s="11">
        <v>131</v>
      </c>
      <c r="F933" t="s">
        <v>366</v>
      </c>
      <c r="G933" t="s">
        <v>31</v>
      </c>
      <c r="H933" t="s">
        <v>32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1799</v>
      </c>
      <c r="O933" s="9">
        <f t="shared" si="57"/>
        <v>7</v>
      </c>
      <c r="P933" s="9">
        <f t="shared" si="58"/>
        <v>18.71</v>
      </c>
      <c r="Q933" t="s">
        <v>1635</v>
      </c>
      <c r="R933" t="s">
        <v>1800</v>
      </c>
      <c r="S933" s="15">
        <f t="shared" si="59"/>
        <v>41680.359976851854</v>
      </c>
      <c r="T933" s="16">
        <f t="shared" si="60"/>
        <v>41714.916666666664</v>
      </c>
    </row>
    <row r="934" spans="1:20" ht="45" hidden="1">
      <c r="A934">
        <v>932</v>
      </c>
      <c r="B934" s="3" t="s">
        <v>1945</v>
      </c>
      <c r="C934" s="3" t="s">
        <v>1946</v>
      </c>
      <c r="D934" s="6">
        <v>9500</v>
      </c>
      <c r="E934" s="11">
        <v>1381</v>
      </c>
      <c r="F934" t="s">
        <v>366</v>
      </c>
      <c r="G934" t="s">
        <v>22</v>
      </c>
      <c r="H934" t="s">
        <v>23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1799</v>
      </c>
      <c r="O934" s="9">
        <f t="shared" si="57"/>
        <v>15</v>
      </c>
      <c r="P934" s="9">
        <f t="shared" si="58"/>
        <v>46.03</v>
      </c>
      <c r="Q934" t="s">
        <v>1635</v>
      </c>
      <c r="R934" t="s">
        <v>1800</v>
      </c>
      <c r="S934" s="15">
        <f t="shared" si="59"/>
        <v>41310.969270833331</v>
      </c>
      <c r="T934" s="16">
        <f t="shared" si="60"/>
        <v>41355.927604166667</v>
      </c>
    </row>
    <row r="935" spans="1:20" ht="60" hidden="1">
      <c r="A935">
        <v>933</v>
      </c>
      <c r="B935" s="3" t="s">
        <v>1947</v>
      </c>
      <c r="C935" s="3" t="s">
        <v>1948</v>
      </c>
      <c r="D935" s="6">
        <v>2000</v>
      </c>
      <c r="E935" s="11">
        <v>120</v>
      </c>
      <c r="F935" t="s">
        <v>366</v>
      </c>
      <c r="G935" t="s">
        <v>22</v>
      </c>
      <c r="H935" t="s">
        <v>23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1799</v>
      </c>
      <c r="O935" s="9">
        <f t="shared" si="57"/>
        <v>6</v>
      </c>
      <c r="P935" s="9">
        <f t="shared" si="58"/>
        <v>60</v>
      </c>
      <c r="Q935" t="s">
        <v>1635</v>
      </c>
      <c r="R935" t="s">
        <v>1800</v>
      </c>
      <c r="S935" s="15">
        <f t="shared" si="59"/>
        <v>41711.169085648151</v>
      </c>
      <c r="T935" s="16">
        <f t="shared" si="60"/>
        <v>41771.169085648151</v>
      </c>
    </row>
    <row r="936" spans="1:20" ht="60" hidden="1">
      <c r="A936">
        <v>934</v>
      </c>
      <c r="B936" s="3" t="s">
        <v>1949</v>
      </c>
      <c r="C936" s="3" t="s">
        <v>1950</v>
      </c>
      <c r="D936" s="6">
        <v>5000</v>
      </c>
      <c r="E936" s="11">
        <v>1520</v>
      </c>
      <c r="F936" t="s">
        <v>366</v>
      </c>
      <c r="G936" t="s">
        <v>167</v>
      </c>
      <c r="H936" t="s">
        <v>168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1799</v>
      </c>
      <c r="O936" s="9">
        <f t="shared" si="57"/>
        <v>30</v>
      </c>
      <c r="P936" s="9">
        <f t="shared" si="58"/>
        <v>50.67</v>
      </c>
      <c r="Q936" t="s">
        <v>1635</v>
      </c>
      <c r="R936" t="s">
        <v>1800</v>
      </c>
      <c r="S936" s="15">
        <f t="shared" si="59"/>
        <v>41733.737083333333</v>
      </c>
      <c r="T936" s="16">
        <f t="shared" si="60"/>
        <v>41763.25</v>
      </c>
    </row>
    <row r="937" spans="1:20" ht="60" hidden="1">
      <c r="A937">
        <v>935</v>
      </c>
      <c r="B937" s="3" t="s">
        <v>1951</v>
      </c>
      <c r="C937" s="3" t="s">
        <v>1952</v>
      </c>
      <c r="D937" s="6">
        <v>3500</v>
      </c>
      <c r="E937" s="11">
        <v>50</v>
      </c>
      <c r="F937" t="s">
        <v>366</v>
      </c>
      <c r="G937" t="s">
        <v>22</v>
      </c>
      <c r="H937" t="s">
        <v>23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1799</v>
      </c>
      <c r="O937" s="9">
        <f t="shared" si="57"/>
        <v>1</v>
      </c>
      <c r="P937" s="9">
        <f t="shared" si="58"/>
        <v>25</v>
      </c>
      <c r="Q937" t="s">
        <v>1635</v>
      </c>
      <c r="R937" t="s">
        <v>1800</v>
      </c>
      <c r="S937" s="15">
        <f t="shared" si="59"/>
        <v>42368.333668981482</v>
      </c>
      <c r="T937" s="16">
        <f t="shared" si="60"/>
        <v>42398.333668981482</v>
      </c>
    </row>
    <row r="938" spans="1:20" ht="45" hidden="1">
      <c r="A938">
        <v>936</v>
      </c>
      <c r="B938" s="3" t="s">
        <v>1953</v>
      </c>
      <c r="C938" s="3" t="s">
        <v>1954</v>
      </c>
      <c r="D938" s="6">
        <v>1400</v>
      </c>
      <c r="E938" s="11">
        <v>0</v>
      </c>
      <c r="F938" t="s">
        <v>366</v>
      </c>
      <c r="G938" t="s">
        <v>22</v>
      </c>
      <c r="H938" t="s">
        <v>23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1799</v>
      </c>
      <c r="O938" s="9">
        <f t="shared" si="57"/>
        <v>0</v>
      </c>
      <c r="P938" s="9">
        <f t="shared" si="58"/>
        <v>0</v>
      </c>
      <c r="Q938" t="s">
        <v>1635</v>
      </c>
      <c r="R938" t="s">
        <v>1800</v>
      </c>
      <c r="S938" s="15">
        <f t="shared" si="59"/>
        <v>40883.024178240739</v>
      </c>
      <c r="T938" s="16">
        <f t="shared" si="60"/>
        <v>40926.833333333336</v>
      </c>
    </row>
    <row r="939" spans="1:20" ht="45" hidden="1">
      <c r="A939">
        <v>937</v>
      </c>
      <c r="B939" s="3" t="s">
        <v>1955</v>
      </c>
      <c r="C939" s="3" t="s">
        <v>1956</v>
      </c>
      <c r="D939" s="6">
        <v>3500</v>
      </c>
      <c r="E939" s="11">
        <v>40</v>
      </c>
      <c r="F939" t="s">
        <v>366</v>
      </c>
      <c r="G939" t="s">
        <v>22</v>
      </c>
      <c r="H939" t="s">
        <v>23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1799</v>
      </c>
      <c r="O939" s="9">
        <f t="shared" si="57"/>
        <v>1</v>
      </c>
      <c r="P939" s="9">
        <f t="shared" si="58"/>
        <v>20</v>
      </c>
      <c r="Q939" t="s">
        <v>1635</v>
      </c>
      <c r="R939" t="s">
        <v>1800</v>
      </c>
      <c r="S939" s="15">
        <f t="shared" si="59"/>
        <v>41551.798113425924</v>
      </c>
      <c r="T939" s="16">
        <f t="shared" si="60"/>
        <v>41581.839780092596</v>
      </c>
    </row>
    <row r="940" spans="1:20" ht="45" hidden="1">
      <c r="A940">
        <v>938</v>
      </c>
      <c r="B940" s="3" t="s">
        <v>1957</v>
      </c>
      <c r="C940" s="3" t="s">
        <v>1958</v>
      </c>
      <c r="D940" s="6">
        <v>7000</v>
      </c>
      <c r="E940" s="11">
        <v>25</v>
      </c>
      <c r="F940" t="s">
        <v>366</v>
      </c>
      <c r="G940" t="s">
        <v>22</v>
      </c>
      <c r="H940" t="s">
        <v>23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1799</v>
      </c>
      <c r="O940" s="9">
        <f t="shared" si="57"/>
        <v>0</v>
      </c>
      <c r="P940" s="9">
        <f t="shared" si="58"/>
        <v>25</v>
      </c>
      <c r="Q940" t="s">
        <v>1635</v>
      </c>
      <c r="R940" t="s">
        <v>1800</v>
      </c>
      <c r="S940" s="15">
        <f t="shared" si="59"/>
        <v>41124.479722222226</v>
      </c>
      <c r="T940" s="16">
        <f t="shared" si="60"/>
        <v>41154.479722222226</v>
      </c>
    </row>
    <row r="941" spans="1:20" ht="60" hidden="1">
      <c r="A941">
        <v>939</v>
      </c>
      <c r="B941" s="3" t="s">
        <v>1959</v>
      </c>
      <c r="C941" s="3" t="s">
        <v>1960</v>
      </c>
      <c r="D941" s="6">
        <v>2750</v>
      </c>
      <c r="E941" s="11">
        <v>40</v>
      </c>
      <c r="F941" t="s">
        <v>366</v>
      </c>
      <c r="G941" t="s">
        <v>22</v>
      </c>
      <c r="H941" t="s">
        <v>23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1799</v>
      </c>
      <c r="O941" s="9">
        <f t="shared" si="57"/>
        <v>1</v>
      </c>
      <c r="P941" s="9">
        <f t="shared" si="58"/>
        <v>20</v>
      </c>
      <c r="Q941" t="s">
        <v>1635</v>
      </c>
      <c r="R941" t="s">
        <v>1800</v>
      </c>
      <c r="S941" s="15">
        <f t="shared" si="59"/>
        <v>41416.763171296298</v>
      </c>
      <c r="T941" s="16">
        <f t="shared" si="60"/>
        <v>41455.831944444442</v>
      </c>
    </row>
    <row r="942" spans="1:20" ht="45" hidden="1">
      <c r="A942">
        <v>940</v>
      </c>
      <c r="B942" s="3" t="s">
        <v>1961</v>
      </c>
      <c r="C942" s="3" t="s">
        <v>1962</v>
      </c>
      <c r="D942" s="6">
        <v>9000</v>
      </c>
      <c r="E942" s="11">
        <v>1544</v>
      </c>
      <c r="F942" t="s">
        <v>366</v>
      </c>
      <c r="G942" t="s">
        <v>22</v>
      </c>
      <c r="H942" t="s">
        <v>23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1345</v>
      </c>
      <c r="O942" s="9">
        <f t="shared" si="57"/>
        <v>17</v>
      </c>
      <c r="P942" s="9">
        <f t="shared" si="58"/>
        <v>110.29</v>
      </c>
      <c r="Q942" t="s">
        <v>1142</v>
      </c>
      <c r="R942" t="s">
        <v>1346</v>
      </c>
      <c r="S942" s="15">
        <f t="shared" si="59"/>
        <v>42182.008402777778</v>
      </c>
      <c r="T942" s="16">
        <f t="shared" si="60"/>
        <v>42227.008402777778</v>
      </c>
    </row>
    <row r="943" spans="1:20" ht="60" hidden="1">
      <c r="A943">
        <v>941</v>
      </c>
      <c r="B943" s="3" t="s">
        <v>1963</v>
      </c>
      <c r="C943" s="3" t="s">
        <v>1964</v>
      </c>
      <c r="D943" s="6">
        <v>50000</v>
      </c>
      <c r="E943" s="11">
        <v>1161</v>
      </c>
      <c r="F943" t="s">
        <v>366</v>
      </c>
      <c r="G943" t="s">
        <v>22</v>
      </c>
      <c r="H943" t="s">
        <v>23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1345</v>
      </c>
      <c r="O943" s="9">
        <f t="shared" si="57"/>
        <v>2</v>
      </c>
      <c r="P943" s="9">
        <f t="shared" si="58"/>
        <v>37.450000000000003</v>
      </c>
      <c r="Q943" t="s">
        <v>1142</v>
      </c>
      <c r="R943" t="s">
        <v>1346</v>
      </c>
      <c r="S943" s="15">
        <f t="shared" si="59"/>
        <v>42746.096585648149</v>
      </c>
      <c r="T943" s="16">
        <f t="shared" si="60"/>
        <v>42776.096585648149</v>
      </c>
    </row>
    <row r="944" spans="1:20" ht="60" hidden="1">
      <c r="A944">
        <v>942</v>
      </c>
      <c r="B944" s="3" t="s">
        <v>1965</v>
      </c>
      <c r="C944" s="3" t="s">
        <v>1966</v>
      </c>
      <c r="D944" s="6">
        <v>7500</v>
      </c>
      <c r="E944" s="11">
        <v>668</v>
      </c>
      <c r="F944" t="s">
        <v>366</v>
      </c>
      <c r="G944" t="s">
        <v>22</v>
      </c>
      <c r="H944" t="s">
        <v>23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1345</v>
      </c>
      <c r="O944" s="9">
        <f t="shared" si="57"/>
        <v>9</v>
      </c>
      <c r="P944" s="9">
        <f t="shared" si="58"/>
        <v>41.75</v>
      </c>
      <c r="Q944" t="s">
        <v>1142</v>
      </c>
      <c r="R944" t="s">
        <v>1346</v>
      </c>
      <c r="S944" s="15">
        <f t="shared" si="59"/>
        <v>42382.843287037031</v>
      </c>
      <c r="T944" s="16">
        <f t="shared" si="60"/>
        <v>42418.843287037031</v>
      </c>
    </row>
    <row r="945" spans="1:20" ht="30" hidden="1">
      <c r="A945">
        <v>943</v>
      </c>
      <c r="B945" s="3" t="s">
        <v>1967</v>
      </c>
      <c r="C945" s="3" t="s">
        <v>1968</v>
      </c>
      <c r="D945" s="6">
        <v>3000</v>
      </c>
      <c r="E945" s="11">
        <v>289</v>
      </c>
      <c r="F945" t="s">
        <v>366</v>
      </c>
      <c r="G945" t="s">
        <v>22</v>
      </c>
      <c r="H945" t="s">
        <v>23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1345</v>
      </c>
      <c r="O945" s="9">
        <f t="shared" si="57"/>
        <v>10</v>
      </c>
      <c r="P945" s="9">
        <f t="shared" si="58"/>
        <v>24.08</v>
      </c>
      <c r="Q945" t="s">
        <v>1142</v>
      </c>
      <c r="R945" t="s">
        <v>1346</v>
      </c>
      <c r="S945" s="15">
        <f t="shared" si="59"/>
        <v>42673.66788194445</v>
      </c>
      <c r="T945" s="16">
        <f t="shared" si="60"/>
        <v>42703.709548611107</v>
      </c>
    </row>
    <row r="946" spans="1:20" ht="45" hidden="1">
      <c r="A946">
        <v>944</v>
      </c>
      <c r="B946" s="3" t="s">
        <v>1969</v>
      </c>
      <c r="C946" s="3" t="s">
        <v>1970</v>
      </c>
      <c r="D946" s="6">
        <v>50000</v>
      </c>
      <c r="E946" s="11">
        <v>6663</v>
      </c>
      <c r="F946" t="s">
        <v>366</v>
      </c>
      <c r="G946" t="s">
        <v>22</v>
      </c>
      <c r="H946" t="s">
        <v>23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1345</v>
      </c>
      <c r="O946" s="9">
        <f t="shared" si="57"/>
        <v>13</v>
      </c>
      <c r="P946" s="9">
        <f t="shared" si="58"/>
        <v>69.41</v>
      </c>
      <c r="Q946" t="s">
        <v>1142</v>
      </c>
      <c r="R946" t="s">
        <v>1346</v>
      </c>
      <c r="S946" s="15">
        <f t="shared" si="59"/>
        <v>42444.583912037036</v>
      </c>
      <c r="T946" s="16">
        <f t="shared" si="60"/>
        <v>42478.583333333328</v>
      </c>
    </row>
    <row r="947" spans="1:20" ht="45" hidden="1">
      <c r="A947">
        <v>945</v>
      </c>
      <c r="B947" s="3" t="s">
        <v>1971</v>
      </c>
      <c r="C947" s="3" t="s">
        <v>1972</v>
      </c>
      <c r="D947" s="6">
        <v>100000</v>
      </c>
      <c r="E947" s="11">
        <v>2484</v>
      </c>
      <c r="F947" t="s">
        <v>366</v>
      </c>
      <c r="G947" t="s">
        <v>187</v>
      </c>
      <c r="H947" t="s">
        <v>62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1345</v>
      </c>
      <c r="O947" s="9">
        <f t="shared" si="57"/>
        <v>2</v>
      </c>
      <c r="P947" s="9">
        <f t="shared" si="58"/>
        <v>155.25</v>
      </c>
      <c r="Q947" t="s">
        <v>1142</v>
      </c>
      <c r="R947" t="s">
        <v>1346</v>
      </c>
      <c r="S947" s="15">
        <f t="shared" si="59"/>
        <v>42732.872986111113</v>
      </c>
      <c r="T947" s="16">
        <f t="shared" si="60"/>
        <v>42784.999305555553</v>
      </c>
    </row>
    <row r="948" spans="1:20" ht="45" hidden="1">
      <c r="A948">
        <v>946</v>
      </c>
      <c r="B948" s="3" t="s">
        <v>1973</v>
      </c>
      <c r="C948" s="3" t="s">
        <v>1974</v>
      </c>
      <c r="D948" s="6">
        <v>15000</v>
      </c>
      <c r="E948" s="11">
        <v>286</v>
      </c>
      <c r="F948" t="s">
        <v>366</v>
      </c>
      <c r="G948" t="s">
        <v>22</v>
      </c>
      <c r="H948" t="s">
        <v>23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1345</v>
      </c>
      <c r="O948" s="9">
        <f t="shared" si="57"/>
        <v>2</v>
      </c>
      <c r="P948" s="9">
        <f t="shared" si="58"/>
        <v>57.2</v>
      </c>
      <c r="Q948" t="s">
        <v>1142</v>
      </c>
      <c r="R948" t="s">
        <v>1346</v>
      </c>
      <c r="S948" s="15">
        <f t="shared" si="59"/>
        <v>42592.750555555554</v>
      </c>
      <c r="T948" s="16">
        <f t="shared" si="60"/>
        <v>42622.750555555554</v>
      </c>
    </row>
    <row r="949" spans="1:20" ht="60" hidden="1">
      <c r="A949">
        <v>947</v>
      </c>
      <c r="B949" s="3" t="s">
        <v>1975</v>
      </c>
      <c r="C949" s="3" t="s">
        <v>1976</v>
      </c>
      <c r="D949" s="6">
        <v>850</v>
      </c>
      <c r="E949" s="11">
        <v>0</v>
      </c>
      <c r="F949" t="s">
        <v>366</v>
      </c>
      <c r="G949" t="s">
        <v>22</v>
      </c>
      <c r="H949" t="s">
        <v>23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1345</v>
      </c>
      <c r="O949" s="9">
        <f t="shared" si="57"/>
        <v>0</v>
      </c>
      <c r="P949" s="9">
        <f t="shared" si="58"/>
        <v>0</v>
      </c>
      <c r="Q949" t="s">
        <v>1142</v>
      </c>
      <c r="R949" t="s">
        <v>1346</v>
      </c>
      <c r="S949" s="15">
        <f t="shared" si="59"/>
        <v>42491.781319444446</v>
      </c>
      <c r="T949" s="16">
        <f t="shared" si="60"/>
        <v>42551.781319444446</v>
      </c>
    </row>
    <row r="950" spans="1:20" ht="60" hidden="1">
      <c r="A950">
        <v>948</v>
      </c>
      <c r="B950" s="3" t="s">
        <v>1977</v>
      </c>
      <c r="C950" s="3" t="s">
        <v>1978</v>
      </c>
      <c r="D950" s="6">
        <v>4000</v>
      </c>
      <c r="E950" s="11">
        <v>480</v>
      </c>
      <c r="F950" t="s">
        <v>366</v>
      </c>
      <c r="G950" t="s">
        <v>397</v>
      </c>
      <c r="H950" t="s">
        <v>62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1345</v>
      </c>
      <c r="O950" s="9">
        <f t="shared" si="57"/>
        <v>12</v>
      </c>
      <c r="P950" s="9">
        <f t="shared" si="58"/>
        <v>60</v>
      </c>
      <c r="Q950" t="s">
        <v>1142</v>
      </c>
      <c r="R950" t="s">
        <v>1346</v>
      </c>
      <c r="S950" s="15">
        <f t="shared" si="59"/>
        <v>42411.828287037039</v>
      </c>
      <c r="T950" s="16">
        <f t="shared" si="60"/>
        <v>42441.828287037039</v>
      </c>
    </row>
    <row r="951" spans="1:20" ht="45" hidden="1">
      <c r="A951">
        <v>949</v>
      </c>
      <c r="B951" s="3" t="s">
        <v>1979</v>
      </c>
      <c r="C951" s="3" t="s">
        <v>1980</v>
      </c>
      <c r="D951" s="6">
        <v>20000</v>
      </c>
      <c r="E951" s="11">
        <v>273</v>
      </c>
      <c r="F951" t="s">
        <v>366</v>
      </c>
      <c r="G951" t="s">
        <v>512</v>
      </c>
      <c r="H951" t="s">
        <v>62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1345</v>
      </c>
      <c r="O951" s="9">
        <f t="shared" si="57"/>
        <v>1</v>
      </c>
      <c r="P951" s="9">
        <f t="shared" si="58"/>
        <v>39</v>
      </c>
      <c r="Q951" t="s">
        <v>1142</v>
      </c>
      <c r="R951" t="s">
        <v>1346</v>
      </c>
      <c r="S951" s="15">
        <f t="shared" si="59"/>
        <v>42361.043703703705</v>
      </c>
      <c r="T951" s="16">
        <f t="shared" si="60"/>
        <v>42421.043703703705</v>
      </c>
    </row>
    <row r="952" spans="1:20" ht="45" hidden="1">
      <c r="A952">
        <v>950</v>
      </c>
      <c r="B952" s="3" t="s">
        <v>1981</v>
      </c>
      <c r="C952" s="3" t="s">
        <v>1982</v>
      </c>
      <c r="D952" s="6">
        <v>5000</v>
      </c>
      <c r="E952" s="11">
        <v>1402</v>
      </c>
      <c r="F952" t="s">
        <v>366</v>
      </c>
      <c r="G952" t="s">
        <v>167</v>
      </c>
      <c r="H952" t="s">
        <v>168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1345</v>
      </c>
      <c r="O952" s="9">
        <f t="shared" si="57"/>
        <v>28</v>
      </c>
      <c r="P952" s="9">
        <f t="shared" si="58"/>
        <v>58.42</v>
      </c>
      <c r="Q952" t="s">
        <v>1142</v>
      </c>
      <c r="R952" t="s">
        <v>1346</v>
      </c>
      <c r="S952" s="15">
        <f t="shared" si="59"/>
        <v>42356.750706018516</v>
      </c>
      <c r="T952" s="16">
        <f t="shared" si="60"/>
        <v>42386.750706018516</v>
      </c>
    </row>
    <row r="953" spans="1:20" ht="18.75" hidden="1">
      <c r="A953">
        <v>951</v>
      </c>
      <c r="B953" s="3" t="s">
        <v>1983</v>
      </c>
      <c r="C953" s="3" t="s">
        <v>1984</v>
      </c>
      <c r="D953" s="6">
        <v>50000</v>
      </c>
      <c r="E953" s="11">
        <v>19195</v>
      </c>
      <c r="F953" t="s">
        <v>366</v>
      </c>
      <c r="G953" t="s">
        <v>22</v>
      </c>
      <c r="H953" t="s">
        <v>23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1345</v>
      </c>
      <c r="O953" s="9">
        <f t="shared" si="57"/>
        <v>38</v>
      </c>
      <c r="P953" s="9">
        <f t="shared" si="58"/>
        <v>158.63999999999999</v>
      </c>
      <c r="Q953" t="s">
        <v>1142</v>
      </c>
      <c r="R953" t="s">
        <v>1346</v>
      </c>
      <c r="S953" s="15">
        <f t="shared" si="59"/>
        <v>42480.653611111105</v>
      </c>
      <c r="T953" s="16">
        <f t="shared" si="60"/>
        <v>42525.653611111105</v>
      </c>
    </row>
    <row r="954" spans="1:20" ht="30" hidden="1">
      <c r="A954">
        <v>952</v>
      </c>
      <c r="B954" s="3" t="s">
        <v>1985</v>
      </c>
      <c r="C954" s="3" t="s">
        <v>1986</v>
      </c>
      <c r="D954" s="6">
        <v>49000</v>
      </c>
      <c r="E954" s="11">
        <v>19572</v>
      </c>
      <c r="F954" t="s">
        <v>366</v>
      </c>
      <c r="G954" t="s">
        <v>22</v>
      </c>
      <c r="H954" t="s">
        <v>23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1345</v>
      </c>
      <c r="O954" s="9">
        <f t="shared" si="57"/>
        <v>40</v>
      </c>
      <c r="P954" s="9">
        <f t="shared" si="58"/>
        <v>99.86</v>
      </c>
      <c r="Q954" t="s">
        <v>1142</v>
      </c>
      <c r="R954" t="s">
        <v>1346</v>
      </c>
      <c r="S954" s="15">
        <f t="shared" si="59"/>
        <v>42662.613564814819</v>
      </c>
      <c r="T954" s="16">
        <f t="shared" si="60"/>
        <v>42692.655231481483</v>
      </c>
    </row>
    <row r="955" spans="1:20" ht="45" hidden="1">
      <c r="A955">
        <v>953</v>
      </c>
      <c r="B955" s="3" t="s">
        <v>1987</v>
      </c>
      <c r="C955" s="3" t="s">
        <v>1988</v>
      </c>
      <c r="D955" s="6">
        <v>15000</v>
      </c>
      <c r="E955" s="11">
        <v>126</v>
      </c>
      <c r="F955" t="s">
        <v>366</v>
      </c>
      <c r="G955" t="s">
        <v>22</v>
      </c>
      <c r="H955" t="s">
        <v>23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1345</v>
      </c>
      <c r="O955" s="9">
        <f t="shared" si="57"/>
        <v>1</v>
      </c>
      <c r="P955" s="9">
        <f t="shared" si="58"/>
        <v>25.2</v>
      </c>
      <c r="Q955" t="s">
        <v>1142</v>
      </c>
      <c r="R955" t="s">
        <v>1346</v>
      </c>
      <c r="S955" s="15">
        <f t="shared" si="59"/>
        <v>41999.164340277777</v>
      </c>
      <c r="T955" s="16">
        <f t="shared" si="60"/>
        <v>42029.164340277777</v>
      </c>
    </row>
    <row r="956" spans="1:20" ht="45" hidden="1">
      <c r="A956">
        <v>954</v>
      </c>
      <c r="B956" s="3" t="s">
        <v>1989</v>
      </c>
      <c r="C956" s="3" t="s">
        <v>1990</v>
      </c>
      <c r="D956" s="6">
        <v>15000</v>
      </c>
      <c r="E956" s="11">
        <v>6511</v>
      </c>
      <c r="F956" t="s">
        <v>366</v>
      </c>
      <c r="G956" t="s">
        <v>22</v>
      </c>
      <c r="H956" t="s">
        <v>23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1345</v>
      </c>
      <c r="O956" s="9">
        <f t="shared" si="57"/>
        <v>43</v>
      </c>
      <c r="P956" s="9">
        <f t="shared" si="58"/>
        <v>89.19</v>
      </c>
      <c r="Q956" t="s">
        <v>1142</v>
      </c>
      <c r="R956" t="s">
        <v>1346</v>
      </c>
      <c r="S956" s="15">
        <f t="shared" si="59"/>
        <v>42194.833784722221</v>
      </c>
      <c r="T956" s="16">
        <f t="shared" si="60"/>
        <v>42236.833784722221</v>
      </c>
    </row>
    <row r="957" spans="1:20" ht="45" hidden="1">
      <c r="A957">
        <v>955</v>
      </c>
      <c r="B957" s="3" t="s">
        <v>1991</v>
      </c>
      <c r="C957" s="3" t="s">
        <v>1992</v>
      </c>
      <c r="D957" s="6">
        <v>300000</v>
      </c>
      <c r="E957" s="11">
        <v>16984</v>
      </c>
      <c r="F957" t="s">
        <v>366</v>
      </c>
      <c r="G957" t="s">
        <v>22</v>
      </c>
      <c r="H957" t="s">
        <v>23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1345</v>
      </c>
      <c r="O957" s="9">
        <f t="shared" si="57"/>
        <v>6</v>
      </c>
      <c r="P957" s="9">
        <f t="shared" si="58"/>
        <v>182.62</v>
      </c>
      <c r="Q957" t="s">
        <v>1142</v>
      </c>
      <c r="R957" t="s">
        <v>1346</v>
      </c>
      <c r="S957" s="15">
        <f t="shared" si="59"/>
        <v>42586.295138888891</v>
      </c>
      <c r="T957" s="16">
        <f t="shared" si="60"/>
        <v>42626.295138888891</v>
      </c>
    </row>
    <row r="958" spans="1:20" ht="60" hidden="1">
      <c r="A958">
        <v>956</v>
      </c>
      <c r="B958" s="3" t="s">
        <v>1993</v>
      </c>
      <c r="C958" s="3" t="s">
        <v>1994</v>
      </c>
      <c r="D958" s="6">
        <v>50000</v>
      </c>
      <c r="E958" s="11">
        <v>861</v>
      </c>
      <c r="F958" t="s">
        <v>366</v>
      </c>
      <c r="G958" t="s">
        <v>22</v>
      </c>
      <c r="H958" t="s">
        <v>23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1345</v>
      </c>
      <c r="O958" s="9">
        <f t="shared" si="57"/>
        <v>2</v>
      </c>
      <c r="P958" s="9">
        <f t="shared" si="58"/>
        <v>50.65</v>
      </c>
      <c r="Q958" t="s">
        <v>1142</v>
      </c>
      <c r="R958" t="s">
        <v>1346</v>
      </c>
      <c r="S958" s="15">
        <f t="shared" si="59"/>
        <v>42060.913877314815</v>
      </c>
      <c r="T958" s="16">
        <f t="shared" si="60"/>
        <v>42120.872210648144</v>
      </c>
    </row>
    <row r="959" spans="1:20" ht="30" hidden="1">
      <c r="A959">
        <v>957</v>
      </c>
      <c r="B959" s="3" t="s">
        <v>1995</v>
      </c>
      <c r="C959" s="3" t="s">
        <v>1996</v>
      </c>
      <c r="D959" s="6">
        <v>12000</v>
      </c>
      <c r="E959" s="11">
        <v>233</v>
      </c>
      <c r="F959" t="s">
        <v>366</v>
      </c>
      <c r="G959" t="s">
        <v>22</v>
      </c>
      <c r="H959" t="s">
        <v>23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1345</v>
      </c>
      <c r="O959" s="9">
        <f t="shared" si="57"/>
        <v>2</v>
      </c>
      <c r="P959" s="9">
        <f t="shared" si="58"/>
        <v>33.29</v>
      </c>
      <c r="Q959" t="s">
        <v>1142</v>
      </c>
      <c r="R959" t="s">
        <v>1346</v>
      </c>
      <c r="S959" s="15">
        <f t="shared" si="59"/>
        <v>42660.552465277782</v>
      </c>
      <c r="T959" s="16">
        <f t="shared" si="60"/>
        <v>42691.594131944439</v>
      </c>
    </row>
    <row r="960" spans="1:20" ht="60" hidden="1">
      <c r="A960">
        <v>958</v>
      </c>
      <c r="B960" s="3" t="s">
        <v>1997</v>
      </c>
      <c r="C960" s="3" t="s">
        <v>1998</v>
      </c>
      <c r="D960" s="6">
        <v>7777</v>
      </c>
      <c r="E960" s="11">
        <v>881</v>
      </c>
      <c r="F960" t="s">
        <v>366</v>
      </c>
      <c r="G960" t="s">
        <v>22</v>
      </c>
      <c r="H960" t="s">
        <v>23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1345</v>
      </c>
      <c r="O960" s="9">
        <f t="shared" si="57"/>
        <v>11</v>
      </c>
      <c r="P960" s="9">
        <f t="shared" si="58"/>
        <v>51.82</v>
      </c>
      <c r="Q960" t="s">
        <v>1142</v>
      </c>
      <c r="R960" t="s">
        <v>1346</v>
      </c>
      <c r="S960" s="15">
        <f t="shared" si="59"/>
        <v>42082.802812499998</v>
      </c>
      <c r="T960" s="16">
        <f t="shared" si="60"/>
        <v>42104.207638888889</v>
      </c>
    </row>
    <row r="961" spans="1:20" ht="60" hidden="1">
      <c r="A961">
        <v>959</v>
      </c>
      <c r="B961" s="3" t="s">
        <v>1999</v>
      </c>
      <c r="C961" s="3" t="s">
        <v>2000</v>
      </c>
      <c r="D961" s="6">
        <v>50000</v>
      </c>
      <c r="E961" s="11">
        <v>19430</v>
      </c>
      <c r="F961" t="s">
        <v>366</v>
      </c>
      <c r="G961" t="s">
        <v>22</v>
      </c>
      <c r="H961" t="s">
        <v>23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1345</v>
      </c>
      <c r="O961" s="9">
        <f t="shared" si="57"/>
        <v>39</v>
      </c>
      <c r="P961" s="9">
        <f t="shared" si="58"/>
        <v>113.63</v>
      </c>
      <c r="Q961" t="s">
        <v>1142</v>
      </c>
      <c r="R961" t="s">
        <v>1346</v>
      </c>
      <c r="S961" s="15">
        <f t="shared" si="59"/>
        <v>41993.174363425926</v>
      </c>
      <c r="T961" s="16">
        <f t="shared" si="60"/>
        <v>42023.174363425926</v>
      </c>
    </row>
    <row r="962" spans="1:20" ht="45" hidden="1">
      <c r="A962">
        <v>960</v>
      </c>
      <c r="B962" s="3" t="s">
        <v>2001</v>
      </c>
      <c r="C962" s="3" t="s">
        <v>2002</v>
      </c>
      <c r="D962" s="6">
        <v>55650</v>
      </c>
      <c r="E962" s="11">
        <v>25655</v>
      </c>
      <c r="F962" t="s">
        <v>366</v>
      </c>
      <c r="G962" t="s">
        <v>22</v>
      </c>
      <c r="H962" t="s">
        <v>23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1345</v>
      </c>
      <c r="O962" s="9">
        <f t="shared" si="57"/>
        <v>46</v>
      </c>
      <c r="P962" s="9">
        <f t="shared" si="58"/>
        <v>136.46</v>
      </c>
      <c r="Q962" t="s">
        <v>1142</v>
      </c>
      <c r="R962" t="s">
        <v>1346</v>
      </c>
      <c r="S962" s="15">
        <f t="shared" si="59"/>
        <v>42766.626793981486</v>
      </c>
      <c r="T962" s="16">
        <f t="shared" si="60"/>
        <v>42808.585127314815</v>
      </c>
    </row>
    <row r="963" spans="1:20" ht="45" hidden="1">
      <c r="A963">
        <v>961</v>
      </c>
      <c r="B963" s="3" t="s">
        <v>2003</v>
      </c>
      <c r="C963" s="3" t="s">
        <v>2004</v>
      </c>
      <c r="D963" s="6">
        <v>95000</v>
      </c>
      <c r="E963" s="11">
        <v>40079</v>
      </c>
      <c r="F963" t="s">
        <v>366</v>
      </c>
      <c r="G963" t="s">
        <v>22</v>
      </c>
      <c r="H963" t="s">
        <v>23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1345</v>
      </c>
      <c r="O963" s="9">
        <f t="shared" ref="O963:O1026" si="61">ROUND(E963/D963*100,0)</f>
        <v>42</v>
      </c>
      <c r="P963" s="9">
        <f t="shared" ref="P963:P1026" si="62">IFERROR(ROUND(E963/L963,2),0)</f>
        <v>364.35</v>
      </c>
      <c r="Q963" t="s">
        <v>1142</v>
      </c>
      <c r="R963" t="s">
        <v>1346</v>
      </c>
      <c r="S963" s="15">
        <f t="shared" ref="S963:S1026" si="63">(((J963/60)/60)/24)+DATE(1970,1,1)</f>
        <v>42740.693692129629</v>
      </c>
      <c r="T963" s="16">
        <f t="shared" ref="T963:T1026" si="64">(((I963/60)/60)/24)+DATE(1970,1,1)</f>
        <v>42786.791666666672</v>
      </c>
    </row>
    <row r="964" spans="1:20" ht="60" hidden="1">
      <c r="A964">
        <v>962</v>
      </c>
      <c r="B964" s="3" t="s">
        <v>2005</v>
      </c>
      <c r="C964" s="3" t="s">
        <v>2006</v>
      </c>
      <c r="D964" s="6">
        <v>2500</v>
      </c>
      <c r="E964" s="11">
        <v>712</v>
      </c>
      <c r="F964" t="s">
        <v>366</v>
      </c>
      <c r="G964" t="s">
        <v>22</v>
      </c>
      <c r="H964" t="s">
        <v>23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1345</v>
      </c>
      <c r="O964" s="9">
        <f t="shared" si="61"/>
        <v>28</v>
      </c>
      <c r="P964" s="9">
        <f t="shared" si="62"/>
        <v>19.239999999999998</v>
      </c>
      <c r="Q964" t="s">
        <v>1142</v>
      </c>
      <c r="R964" t="s">
        <v>1346</v>
      </c>
      <c r="S964" s="15">
        <f t="shared" si="63"/>
        <v>42373.712418981479</v>
      </c>
      <c r="T964" s="16">
        <f t="shared" si="64"/>
        <v>42411.712418981479</v>
      </c>
    </row>
    <row r="965" spans="1:20" ht="30" hidden="1">
      <c r="A965">
        <v>963</v>
      </c>
      <c r="B965" s="3" t="s">
        <v>2007</v>
      </c>
      <c r="C965" s="3" t="s">
        <v>2008</v>
      </c>
      <c r="D965" s="6">
        <v>35000</v>
      </c>
      <c r="E965" s="11">
        <v>377</v>
      </c>
      <c r="F965" t="s">
        <v>366</v>
      </c>
      <c r="G965" t="s">
        <v>22</v>
      </c>
      <c r="H965" t="s">
        <v>23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1345</v>
      </c>
      <c r="O965" s="9">
        <f t="shared" si="61"/>
        <v>1</v>
      </c>
      <c r="P965" s="9">
        <f t="shared" si="62"/>
        <v>41.89</v>
      </c>
      <c r="Q965" t="s">
        <v>1142</v>
      </c>
      <c r="R965" t="s">
        <v>1346</v>
      </c>
      <c r="S965" s="15">
        <f t="shared" si="63"/>
        <v>42625.635636574079</v>
      </c>
      <c r="T965" s="16">
        <f t="shared" si="64"/>
        <v>42660.635636574079</v>
      </c>
    </row>
    <row r="966" spans="1:20" ht="60" hidden="1">
      <c r="A966">
        <v>964</v>
      </c>
      <c r="B966" s="3" t="s">
        <v>2009</v>
      </c>
      <c r="C966" s="3" t="s">
        <v>2010</v>
      </c>
      <c r="D966" s="6">
        <v>110000</v>
      </c>
      <c r="E966" s="11">
        <v>879</v>
      </c>
      <c r="F966" t="s">
        <v>366</v>
      </c>
      <c r="G966" t="s">
        <v>167</v>
      </c>
      <c r="H966" t="s">
        <v>168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1345</v>
      </c>
      <c r="O966" s="9">
        <f t="shared" si="61"/>
        <v>1</v>
      </c>
      <c r="P966" s="9">
        <f t="shared" si="62"/>
        <v>30.31</v>
      </c>
      <c r="Q966" t="s">
        <v>1142</v>
      </c>
      <c r="R966" t="s">
        <v>1346</v>
      </c>
      <c r="S966" s="15">
        <f t="shared" si="63"/>
        <v>42208.628692129627</v>
      </c>
      <c r="T966" s="16">
        <f t="shared" si="64"/>
        <v>42248.628692129627</v>
      </c>
    </row>
    <row r="967" spans="1:20" ht="60" hidden="1">
      <c r="A967">
        <v>965</v>
      </c>
      <c r="B967" s="3" t="s">
        <v>2011</v>
      </c>
      <c r="C967" s="3" t="s">
        <v>2012</v>
      </c>
      <c r="D967" s="6">
        <v>25000</v>
      </c>
      <c r="E967" s="11">
        <v>298</v>
      </c>
      <c r="F967" t="s">
        <v>366</v>
      </c>
      <c r="G967" t="s">
        <v>22</v>
      </c>
      <c r="H967" t="s">
        <v>23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1345</v>
      </c>
      <c r="O967" s="9">
        <f t="shared" si="61"/>
        <v>1</v>
      </c>
      <c r="P967" s="9">
        <f t="shared" si="62"/>
        <v>49.67</v>
      </c>
      <c r="Q967" t="s">
        <v>1142</v>
      </c>
      <c r="R967" t="s">
        <v>1346</v>
      </c>
      <c r="S967" s="15">
        <f t="shared" si="63"/>
        <v>42637.016736111109</v>
      </c>
      <c r="T967" s="16">
        <f t="shared" si="64"/>
        <v>42669.165972222225</v>
      </c>
    </row>
    <row r="968" spans="1:20" ht="45" hidden="1">
      <c r="A968">
        <v>966</v>
      </c>
      <c r="B968" s="3" t="s">
        <v>2013</v>
      </c>
      <c r="C968" s="3" t="s">
        <v>2014</v>
      </c>
      <c r="D968" s="6">
        <v>12000</v>
      </c>
      <c r="E968" s="11">
        <v>1776</v>
      </c>
      <c r="F968" t="s">
        <v>366</v>
      </c>
      <c r="G968" t="s">
        <v>22</v>
      </c>
      <c r="H968" t="s">
        <v>23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1345</v>
      </c>
      <c r="O968" s="9">
        <f t="shared" si="61"/>
        <v>15</v>
      </c>
      <c r="P968" s="9">
        <f t="shared" si="62"/>
        <v>59.2</v>
      </c>
      <c r="Q968" t="s">
        <v>1142</v>
      </c>
      <c r="R968" t="s">
        <v>1346</v>
      </c>
      <c r="S968" s="15">
        <f t="shared" si="63"/>
        <v>42619.635787037041</v>
      </c>
      <c r="T968" s="16">
        <f t="shared" si="64"/>
        <v>42649.635787037041</v>
      </c>
    </row>
    <row r="969" spans="1:20" ht="45" hidden="1">
      <c r="A969">
        <v>967</v>
      </c>
      <c r="B969" s="3" t="s">
        <v>2015</v>
      </c>
      <c r="C969" s="3" t="s">
        <v>2016</v>
      </c>
      <c r="D969" s="6">
        <v>20000</v>
      </c>
      <c r="E969" s="11">
        <v>3562</v>
      </c>
      <c r="F969" t="s">
        <v>366</v>
      </c>
      <c r="G969" t="s">
        <v>22</v>
      </c>
      <c r="H969" t="s">
        <v>23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1345</v>
      </c>
      <c r="O969" s="9">
        <f t="shared" si="61"/>
        <v>18</v>
      </c>
      <c r="P969" s="9">
        <f t="shared" si="62"/>
        <v>43.98</v>
      </c>
      <c r="Q969" t="s">
        <v>1142</v>
      </c>
      <c r="R969" t="s">
        <v>1346</v>
      </c>
      <c r="S969" s="15">
        <f t="shared" si="63"/>
        <v>42422.254328703704</v>
      </c>
      <c r="T969" s="16">
        <f t="shared" si="64"/>
        <v>42482.21266203704</v>
      </c>
    </row>
    <row r="970" spans="1:20" ht="60" hidden="1">
      <c r="A970">
        <v>968</v>
      </c>
      <c r="B970" s="3" t="s">
        <v>2017</v>
      </c>
      <c r="C970" s="3" t="s">
        <v>2018</v>
      </c>
      <c r="D970" s="6">
        <v>8000</v>
      </c>
      <c r="E970" s="11">
        <v>106</v>
      </c>
      <c r="F970" t="s">
        <v>366</v>
      </c>
      <c r="G970" t="s">
        <v>22</v>
      </c>
      <c r="H970" t="s">
        <v>23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1345</v>
      </c>
      <c r="O970" s="9">
        <f t="shared" si="61"/>
        <v>1</v>
      </c>
      <c r="P970" s="9">
        <f t="shared" si="62"/>
        <v>26.5</v>
      </c>
      <c r="Q970" t="s">
        <v>1142</v>
      </c>
      <c r="R970" t="s">
        <v>1346</v>
      </c>
      <c r="S970" s="15">
        <f t="shared" si="63"/>
        <v>41836.847615740742</v>
      </c>
      <c r="T970" s="16">
        <f t="shared" si="64"/>
        <v>41866.847615740742</v>
      </c>
    </row>
    <row r="971" spans="1:20" ht="30" hidden="1">
      <c r="A971">
        <v>969</v>
      </c>
      <c r="B971" s="3" t="s">
        <v>2019</v>
      </c>
      <c r="C971" s="3" t="s">
        <v>2020</v>
      </c>
      <c r="D971" s="6">
        <v>30000</v>
      </c>
      <c r="E971" s="11">
        <v>14000</v>
      </c>
      <c r="F971" t="s">
        <v>366</v>
      </c>
      <c r="G971" t="s">
        <v>1441</v>
      </c>
      <c r="H971" t="s">
        <v>1442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1345</v>
      </c>
      <c r="O971" s="9">
        <f t="shared" si="61"/>
        <v>47</v>
      </c>
      <c r="P971" s="9">
        <f t="shared" si="62"/>
        <v>1272.73</v>
      </c>
      <c r="Q971" t="s">
        <v>1142</v>
      </c>
      <c r="R971" t="s">
        <v>1346</v>
      </c>
      <c r="S971" s="15">
        <f t="shared" si="63"/>
        <v>42742.30332175926</v>
      </c>
      <c r="T971" s="16">
        <f t="shared" si="64"/>
        <v>42775.30332175926</v>
      </c>
    </row>
    <row r="972" spans="1:20" ht="60" hidden="1">
      <c r="A972">
        <v>970</v>
      </c>
      <c r="B972" s="3" t="s">
        <v>2021</v>
      </c>
      <c r="C972" s="3" t="s">
        <v>2022</v>
      </c>
      <c r="D972" s="6">
        <v>5000</v>
      </c>
      <c r="E972" s="11">
        <v>2296</v>
      </c>
      <c r="F972" t="s">
        <v>366</v>
      </c>
      <c r="G972" t="s">
        <v>167</v>
      </c>
      <c r="H972" t="s">
        <v>168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1345</v>
      </c>
      <c r="O972" s="9">
        <f t="shared" si="61"/>
        <v>46</v>
      </c>
      <c r="P972" s="9">
        <f t="shared" si="62"/>
        <v>164</v>
      </c>
      <c r="Q972" t="s">
        <v>1142</v>
      </c>
      <c r="R972" t="s">
        <v>1346</v>
      </c>
      <c r="S972" s="15">
        <f t="shared" si="63"/>
        <v>42721.220520833333</v>
      </c>
      <c r="T972" s="16">
        <f t="shared" si="64"/>
        <v>42758.207638888889</v>
      </c>
    </row>
    <row r="973" spans="1:20" ht="60" hidden="1">
      <c r="A973">
        <v>971</v>
      </c>
      <c r="B973" s="3" t="s">
        <v>2023</v>
      </c>
      <c r="C973" s="3" t="s">
        <v>2024</v>
      </c>
      <c r="D973" s="6">
        <v>100000</v>
      </c>
      <c r="E973" s="11">
        <v>226</v>
      </c>
      <c r="F973" t="s">
        <v>366</v>
      </c>
      <c r="G973" t="s">
        <v>22</v>
      </c>
      <c r="H973" t="s">
        <v>23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1345</v>
      </c>
      <c r="O973" s="9">
        <f t="shared" si="61"/>
        <v>0</v>
      </c>
      <c r="P973" s="9">
        <f t="shared" si="62"/>
        <v>45.2</v>
      </c>
      <c r="Q973" t="s">
        <v>1142</v>
      </c>
      <c r="R973" t="s">
        <v>1346</v>
      </c>
      <c r="S973" s="15">
        <f t="shared" si="63"/>
        <v>42111.709027777775</v>
      </c>
      <c r="T973" s="16">
        <f t="shared" si="64"/>
        <v>42156.709027777775</v>
      </c>
    </row>
    <row r="974" spans="1:20" ht="45" hidden="1">
      <c r="A974">
        <v>972</v>
      </c>
      <c r="B974" s="3" t="s">
        <v>2025</v>
      </c>
      <c r="C974" s="3" t="s">
        <v>2026</v>
      </c>
      <c r="D974" s="6">
        <v>20000</v>
      </c>
      <c r="E974" s="11">
        <v>6925</v>
      </c>
      <c r="F974" t="s">
        <v>366</v>
      </c>
      <c r="G974" t="s">
        <v>22</v>
      </c>
      <c r="H974" t="s">
        <v>23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1345</v>
      </c>
      <c r="O974" s="9">
        <f t="shared" si="61"/>
        <v>35</v>
      </c>
      <c r="P974" s="9">
        <f t="shared" si="62"/>
        <v>153.88999999999999</v>
      </c>
      <c r="Q974" t="s">
        <v>1142</v>
      </c>
      <c r="R974" t="s">
        <v>1346</v>
      </c>
      <c r="S974" s="15">
        <f t="shared" si="63"/>
        <v>41856.865717592591</v>
      </c>
      <c r="T974" s="16">
        <f t="shared" si="64"/>
        <v>41886.290972222225</v>
      </c>
    </row>
    <row r="975" spans="1:20" ht="60" hidden="1">
      <c r="A975">
        <v>973</v>
      </c>
      <c r="B975" s="3" t="s">
        <v>2027</v>
      </c>
      <c r="C975" s="3" t="s">
        <v>2028</v>
      </c>
      <c r="D975" s="6">
        <v>20000</v>
      </c>
      <c r="E975" s="11">
        <v>411</v>
      </c>
      <c r="F975" t="s">
        <v>366</v>
      </c>
      <c r="G975" t="s">
        <v>22</v>
      </c>
      <c r="H975" t="s">
        <v>23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1345</v>
      </c>
      <c r="O975" s="9">
        <f t="shared" si="61"/>
        <v>2</v>
      </c>
      <c r="P975" s="9">
        <f t="shared" si="62"/>
        <v>51.38</v>
      </c>
      <c r="Q975" t="s">
        <v>1142</v>
      </c>
      <c r="R975" t="s">
        <v>1346</v>
      </c>
      <c r="S975" s="15">
        <f t="shared" si="63"/>
        <v>42257.014965277776</v>
      </c>
      <c r="T975" s="16">
        <f t="shared" si="64"/>
        <v>42317.056631944448</v>
      </c>
    </row>
    <row r="976" spans="1:20" ht="45" hidden="1">
      <c r="A976">
        <v>974</v>
      </c>
      <c r="B976" s="3" t="s">
        <v>2029</v>
      </c>
      <c r="C976" s="3" t="s">
        <v>2030</v>
      </c>
      <c r="D976" s="6">
        <v>50000</v>
      </c>
      <c r="E976" s="11">
        <v>280</v>
      </c>
      <c r="F976" t="s">
        <v>366</v>
      </c>
      <c r="G976" t="s">
        <v>22</v>
      </c>
      <c r="H976" t="s">
        <v>23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1345</v>
      </c>
      <c r="O976" s="9">
        <f t="shared" si="61"/>
        <v>1</v>
      </c>
      <c r="P976" s="9">
        <f t="shared" si="62"/>
        <v>93.33</v>
      </c>
      <c r="Q976" t="s">
        <v>1142</v>
      </c>
      <c r="R976" t="s">
        <v>1346</v>
      </c>
      <c r="S976" s="15">
        <f t="shared" si="63"/>
        <v>42424.749490740738</v>
      </c>
      <c r="T976" s="16">
        <f t="shared" si="64"/>
        <v>42454.707824074074</v>
      </c>
    </row>
    <row r="977" spans="1:20" ht="60" hidden="1">
      <c r="A977">
        <v>975</v>
      </c>
      <c r="B977" s="3" t="s">
        <v>2031</v>
      </c>
      <c r="C977" s="3" t="s">
        <v>2032</v>
      </c>
      <c r="D977" s="6">
        <v>100000</v>
      </c>
      <c r="E977" s="11">
        <v>2607</v>
      </c>
      <c r="F977" t="s">
        <v>366</v>
      </c>
      <c r="G977" t="s">
        <v>22</v>
      </c>
      <c r="H977" t="s">
        <v>23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1345</v>
      </c>
      <c r="O977" s="9">
        <f t="shared" si="61"/>
        <v>3</v>
      </c>
      <c r="P977" s="9">
        <f t="shared" si="62"/>
        <v>108.63</v>
      </c>
      <c r="Q977" t="s">
        <v>1142</v>
      </c>
      <c r="R977" t="s">
        <v>1346</v>
      </c>
      <c r="S977" s="15">
        <f t="shared" si="63"/>
        <v>42489.696585648147</v>
      </c>
      <c r="T977" s="16">
        <f t="shared" si="64"/>
        <v>42549.696585648147</v>
      </c>
    </row>
    <row r="978" spans="1:20" ht="60" hidden="1">
      <c r="A978">
        <v>976</v>
      </c>
      <c r="B978" s="3" t="s">
        <v>2033</v>
      </c>
      <c r="C978" s="3" t="s">
        <v>2034</v>
      </c>
      <c r="D978" s="6">
        <v>150000</v>
      </c>
      <c r="E978" s="11">
        <v>2889</v>
      </c>
      <c r="F978" t="s">
        <v>366</v>
      </c>
      <c r="G978" t="s">
        <v>57</v>
      </c>
      <c r="H978" t="s">
        <v>58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1345</v>
      </c>
      <c r="O978" s="9">
        <f t="shared" si="61"/>
        <v>2</v>
      </c>
      <c r="P978" s="9">
        <f t="shared" si="62"/>
        <v>160.5</v>
      </c>
      <c r="Q978" t="s">
        <v>1142</v>
      </c>
      <c r="R978" t="s">
        <v>1346</v>
      </c>
      <c r="S978" s="15">
        <f t="shared" si="63"/>
        <v>42185.058993055558</v>
      </c>
      <c r="T978" s="16">
        <f t="shared" si="64"/>
        <v>42230.058993055558</v>
      </c>
    </row>
    <row r="979" spans="1:20" ht="60" hidden="1">
      <c r="A979">
        <v>977</v>
      </c>
      <c r="B979" s="3" t="s">
        <v>2035</v>
      </c>
      <c r="C979" s="3" t="s">
        <v>2036</v>
      </c>
      <c r="D979" s="6">
        <v>2700</v>
      </c>
      <c r="E979" s="11">
        <v>909</v>
      </c>
      <c r="F979" t="s">
        <v>366</v>
      </c>
      <c r="G979" t="s">
        <v>2037</v>
      </c>
      <c r="H979" t="s">
        <v>62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1345</v>
      </c>
      <c r="O979" s="9">
        <f t="shared" si="61"/>
        <v>34</v>
      </c>
      <c r="P979" s="9">
        <f t="shared" si="62"/>
        <v>75.75</v>
      </c>
      <c r="Q979" t="s">
        <v>1142</v>
      </c>
      <c r="R979" t="s">
        <v>1346</v>
      </c>
      <c r="S979" s="15">
        <f t="shared" si="63"/>
        <v>42391.942094907412</v>
      </c>
      <c r="T979" s="16">
        <f t="shared" si="64"/>
        <v>42421.942094907412</v>
      </c>
    </row>
    <row r="980" spans="1:20" ht="45" hidden="1">
      <c r="A980">
        <v>978</v>
      </c>
      <c r="B980" s="3" t="s">
        <v>2038</v>
      </c>
      <c r="C980" s="3" t="s">
        <v>2039</v>
      </c>
      <c r="D980" s="6">
        <v>172889</v>
      </c>
      <c r="E980" s="11">
        <v>97273</v>
      </c>
      <c r="F980" t="s">
        <v>366</v>
      </c>
      <c r="G980" t="s">
        <v>486</v>
      </c>
      <c r="H980" t="s">
        <v>487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1345</v>
      </c>
      <c r="O980" s="9">
        <f t="shared" si="61"/>
        <v>56</v>
      </c>
      <c r="P980" s="9">
        <f t="shared" si="62"/>
        <v>790.84</v>
      </c>
      <c r="Q980" t="s">
        <v>1142</v>
      </c>
      <c r="R980" t="s">
        <v>1346</v>
      </c>
      <c r="S980" s="15">
        <f t="shared" si="63"/>
        <v>42395.309039351851</v>
      </c>
      <c r="T980" s="16">
        <f t="shared" si="64"/>
        <v>42425.309039351851</v>
      </c>
    </row>
    <row r="981" spans="1:20" ht="60" hidden="1">
      <c r="A981">
        <v>979</v>
      </c>
      <c r="B981" s="3" t="s">
        <v>2040</v>
      </c>
      <c r="C981" s="3" t="s">
        <v>2041</v>
      </c>
      <c r="D981" s="6">
        <v>35000</v>
      </c>
      <c r="E981" s="11">
        <v>28986.16</v>
      </c>
      <c r="F981" t="s">
        <v>366</v>
      </c>
      <c r="G981" t="s">
        <v>22</v>
      </c>
      <c r="H981" t="s">
        <v>23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1345</v>
      </c>
      <c r="O981" s="9">
        <f t="shared" si="61"/>
        <v>83</v>
      </c>
      <c r="P981" s="9">
        <f t="shared" si="62"/>
        <v>301.94</v>
      </c>
      <c r="Q981" t="s">
        <v>1142</v>
      </c>
      <c r="R981" t="s">
        <v>1346</v>
      </c>
      <c r="S981" s="15">
        <f t="shared" si="63"/>
        <v>42506.416990740734</v>
      </c>
      <c r="T981" s="16">
        <f t="shared" si="64"/>
        <v>42541.790972222225</v>
      </c>
    </row>
    <row r="982" spans="1:20" ht="60" hidden="1">
      <c r="A982">
        <v>980</v>
      </c>
      <c r="B982" s="3" t="s">
        <v>2042</v>
      </c>
      <c r="C982" s="3" t="s">
        <v>2043</v>
      </c>
      <c r="D982" s="6">
        <v>10000</v>
      </c>
      <c r="E982" s="11">
        <v>1486</v>
      </c>
      <c r="F982" t="s">
        <v>366</v>
      </c>
      <c r="G982" t="s">
        <v>22</v>
      </c>
      <c r="H982" t="s">
        <v>23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1345</v>
      </c>
      <c r="O982" s="9">
        <f t="shared" si="61"/>
        <v>15</v>
      </c>
      <c r="P982" s="9">
        <f t="shared" si="62"/>
        <v>47.94</v>
      </c>
      <c r="Q982" t="s">
        <v>1142</v>
      </c>
      <c r="R982" t="s">
        <v>1346</v>
      </c>
      <c r="S982" s="15">
        <f t="shared" si="63"/>
        <v>41928.904189814813</v>
      </c>
      <c r="T982" s="16">
        <f t="shared" si="64"/>
        <v>41973.945856481485</v>
      </c>
    </row>
    <row r="983" spans="1:20" ht="60" hidden="1">
      <c r="A983">
        <v>981</v>
      </c>
      <c r="B983" s="3" t="s">
        <v>2044</v>
      </c>
      <c r="C983" s="3" t="s">
        <v>2045</v>
      </c>
      <c r="D983" s="6">
        <v>88888</v>
      </c>
      <c r="E983" s="11">
        <v>11</v>
      </c>
      <c r="F983" t="s">
        <v>366</v>
      </c>
      <c r="G983" t="s">
        <v>22</v>
      </c>
      <c r="H983" t="s">
        <v>23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1345</v>
      </c>
      <c r="O983" s="9">
        <f t="shared" si="61"/>
        <v>0</v>
      </c>
      <c r="P983" s="9">
        <f t="shared" si="62"/>
        <v>2.75</v>
      </c>
      <c r="Q983" t="s">
        <v>1142</v>
      </c>
      <c r="R983" t="s">
        <v>1346</v>
      </c>
      <c r="S983" s="15">
        <f t="shared" si="63"/>
        <v>41830.947013888886</v>
      </c>
      <c r="T983" s="16">
        <f t="shared" si="64"/>
        <v>41860.947013888886</v>
      </c>
    </row>
    <row r="984" spans="1:20" ht="45" hidden="1">
      <c r="A984">
        <v>982</v>
      </c>
      <c r="B984" s="3" t="s">
        <v>2046</v>
      </c>
      <c r="C984" s="3" t="s">
        <v>2047</v>
      </c>
      <c r="D984" s="6">
        <v>17500</v>
      </c>
      <c r="E984" s="11">
        <v>3</v>
      </c>
      <c r="F984" t="s">
        <v>366</v>
      </c>
      <c r="G984" t="s">
        <v>22</v>
      </c>
      <c r="H984" t="s">
        <v>23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1345</v>
      </c>
      <c r="O984" s="9">
        <f t="shared" si="61"/>
        <v>0</v>
      </c>
      <c r="P984" s="9">
        <f t="shared" si="62"/>
        <v>1</v>
      </c>
      <c r="Q984" t="s">
        <v>1142</v>
      </c>
      <c r="R984" t="s">
        <v>1346</v>
      </c>
      <c r="S984" s="15">
        <f t="shared" si="63"/>
        <v>42615.753310185188</v>
      </c>
      <c r="T984" s="16">
        <f t="shared" si="64"/>
        <v>42645.753310185188</v>
      </c>
    </row>
    <row r="985" spans="1:20" ht="60" hidden="1">
      <c r="A985">
        <v>983</v>
      </c>
      <c r="B985" s="3" t="s">
        <v>2048</v>
      </c>
      <c r="C985" s="3" t="s">
        <v>2049</v>
      </c>
      <c r="D985" s="6">
        <v>104219</v>
      </c>
      <c r="E985" s="11">
        <v>30751</v>
      </c>
      <c r="F985" t="s">
        <v>366</v>
      </c>
      <c r="G985" t="s">
        <v>61</v>
      </c>
      <c r="H985" t="s">
        <v>62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1345</v>
      </c>
      <c r="O985" s="9">
        <f t="shared" si="61"/>
        <v>30</v>
      </c>
      <c r="P985" s="9">
        <f t="shared" si="62"/>
        <v>171.79</v>
      </c>
      <c r="Q985" t="s">
        <v>1142</v>
      </c>
      <c r="R985" t="s">
        <v>1346</v>
      </c>
      <c r="S985" s="15">
        <f t="shared" si="63"/>
        <v>42574.667650462965</v>
      </c>
      <c r="T985" s="16">
        <f t="shared" si="64"/>
        <v>42605.870833333334</v>
      </c>
    </row>
    <row r="986" spans="1:20" ht="90" hidden="1">
      <c r="A986">
        <v>984</v>
      </c>
      <c r="B986" s="3" t="s">
        <v>2050</v>
      </c>
      <c r="C986" s="3" t="s">
        <v>2051</v>
      </c>
      <c r="D986" s="6">
        <v>10000</v>
      </c>
      <c r="E986" s="11">
        <v>106</v>
      </c>
      <c r="F986" t="s">
        <v>366</v>
      </c>
      <c r="G986" t="s">
        <v>22</v>
      </c>
      <c r="H986" t="s">
        <v>23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1345</v>
      </c>
      <c r="O986" s="9">
        <f t="shared" si="61"/>
        <v>1</v>
      </c>
      <c r="P986" s="9">
        <f t="shared" si="62"/>
        <v>35.33</v>
      </c>
      <c r="Q986" t="s">
        <v>1142</v>
      </c>
      <c r="R986" t="s">
        <v>1346</v>
      </c>
      <c r="S986" s="15">
        <f t="shared" si="63"/>
        <v>42061.11583333333</v>
      </c>
      <c r="T986" s="16">
        <f t="shared" si="64"/>
        <v>42091.074166666673</v>
      </c>
    </row>
    <row r="987" spans="1:20" ht="60" hidden="1">
      <c r="A987">
        <v>985</v>
      </c>
      <c r="B987" s="3" t="s">
        <v>2052</v>
      </c>
      <c r="C987" s="3" t="s">
        <v>2053</v>
      </c>
      <c r="D987" s="6">
        <v>30000</v>
      </c>
      <c r="E987" s="11">
        <v>1888</v>
      </c>
      <c r="F987" t="s">
        <v>366</v>
      </c>
      <c r="G987" t="s">
        <v>512</v>
      </c>
      <c r="H987" t="s">
        <v>62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1345</v>
      </c>
      <c r="O987" s="9">
        <f t="shared" si="61"/>
        <v>6</v>
      </c>
      <c r="P987" s="9">
        <f t="shared" si="62"/>
        <v>82.09</v>
      </c>
      <c r="Q987" t="s">
        <v>1142</v>
      </c>
      <c r="R987" t="s">
        <v>1346</v>
      </c>
      <c r="S987" s="15">
        <f t="shared" si="63"/>
        <v>42339.967708333337</v>
      </c>
      <c r="T987" s="16">
        <f t="shared" si="64"/>
        <v>42369.958333333328</v>
      </c>
    </row>
    <row r="988" spans="1:20" ht="60" hidden="1">
      <c r="A988">
        <v>986</v>
      </c>
      <c r="B988" s="3" t="s">
        <v>2054</v>
      </c>
      <c r="C988" s="3" t="s">
        <v>2055</v>
      </c>
      <c r="D988" s="6">
        <v>20000</v>
      </c>
      <c r="E988" s="11">
        <v>2550</v>
      </c>
      <c r="F988" t="s">
        <v>366</v>
      </c>
      <c r="G988" t="s">
        <v>31</v>
      </c>
      <c r="H988" t="s">
        <v>32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1345</v>
      </c>
      <c r="O988" s="9">
        <f t="shared" si="61"/>
        <v>13</v>
      </c>
      <c r="P988" s="9">
        <f t="shared" si="62"/>
        <v>110.87</v>
      </c>
      <c r="Q988" t="s">
        <v>1142</v>
      </c>
      <c r="R988" t="s">
        <v>1346</v>
      </c>
      <c r="S988" s="15">
        <f t="shared" si="63"/>
        <v>42324.767361111109</v>
      </c>
      <c r="T988" s="16">
        <f t="shared" si="64"/>
        <v>42379</v>
      </c>
    </row>
    <row r="989" spans="1:20" ht="45" hidden="1">
      <c r="A989">
        <v>987</v>
      </c>
      <c r="B989" s="3" t="s">
        <v>2056</v>
      </c>
      <c r="C989" s="3" t="s">
        <v>2057</v>
      </c>
      <c r="D989" s="6">
        <v>50000</v>
      </c>
      <c r="E989" s="11">
        <v>6610</v>
      </c>
      <c r="F989" t="s">
        <v>366</v>
      </c>
      <c r="G989" t="s">
        <v>397</v>
      </c>
      <c r="H989" t="s">
        <v>62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1345</v>
      </c>
      <c r="O989" s="9">
        <f t="shared" si="61"/>
        <v>13</v>
      </c>
      <c r="P989" s="9">
        <f t="shared" si="62"/>
        <v>161.22</v>
      </c>
      <c r="Q989" t="s">
        <v>1142</v>
      </c>
      <c r="R989" t="s">
        <v>1346</v>
      </c>
      <c r="S989" s="15">
        <f t="shared" si="63"/>
        <v>41773.294560185182</v>
      </c>
      <c r="T989" s="16">
        <f t="shared" si="64"/>
        <v>41813.294560185182</v>
      </c>
    </row>
    <row r="990" spans="1:20" ht="60" hidden="1">
      <c r="A990">
        <v>988</v>
      </c>
      <c r="B990" s="3" t="s">
        <v>2058</v>
      </c>
      <c r="C990" s="3" t="s">
        <v>2059</v>
      </c>
      <c r="D990" s="6">
        <v>5000</v>
      </c>
      <c r="E990" s="11">
        <v>0</v>
      </c>
      <c r="F990" t="s">
        <v>366</v>
      </c>
      <c r="G990" t="s">
        <v>1240</v>
      </c>
      <c r="H990" t="s">
        <v>62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1345</v>
      </c>
      <c r="O990" s="9">
        <f t="shared" si="61"/>
        <v>0</v>
      </c>
      <c r="P990" s="9">
        <f t="shared" si="62"/>
        <v>0</v>
      </c>
      <c r="Q990" t="s">
        <v>1142</v>
      </c>
      <c r="R990" t="s">
        <v>1346</v>
      </c>
      <c r="S990" s="15">
        <f t="shared" si="63"/>
        <v>42614.356770833328</v>
      </c>
      <c r="T990" s="16">
        <f t="shared" si="64"/>
        <v>42644.356770833328</v>
      </c>
    </row>
    <row r="991" spans="1:20" ht="30" hidden="1">
      <c r="A991">
        <v>989</v>
      </c>
      <c r="B991" s="3" t="s">
        <v>2060</v>
      </c>
      <c r="C991" s="3" t="s">
        <v>2061</v>
      </c>
      <c r="D991" s="6">
        <v>10000</v>
      </c>
      <c r="E991" s="11">
        <v>1677</v>
      </c>
      <c r="F991" t="s">
        <v>366</v>
      </c>
      <c r="G991" t="s">
        <v>22</v>
      </c>
      <c r="H991" t="s">
        <v>23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1345</v>
      </c>
      <c r="O991" s="9">
        <f t="shared" si="61"/>
        <v>17</v>
      </c>
      <c r="P991" s="9">
        <f t="shared" si="62"/>
        <v>52.41</v>
      </c>
      <c r="Q991" t="s">
        <v>1142</v>
      </c>
      <c r="R991" t="s">
        <v>1346</v>
      </c>
      <c r="S991" s="15">
        <f t="shared" si="63"/>
        <v>42611.933969907404</v>
      </c>
      <c r="T991" s="16">
        <f t="shared" si="64"/>
        <v>42641.933969907404</v>
      </c>
    </row>
    <row r="992" spans="1:20" ht="60" hidden="1">
      <c r="A992">
        <v>990</v>
      </c>
      <c r="B992" s="3" t="s">
        <v>2062</v>
      </c>
      <c r="C992" s="3" t="s">
        <v>2063</v>
      </c>
      <c r="D992" s="6">
        <v>25000</v>
      </c>
      <c r="E992" s="11">
        <v>26</v>
      </c>
      <c r="F992" t="s">
        <v>366</v>
      </c>
      <c r="G992" t="s">
        <v>22</v>
      </c>
      <c r="H992" t="s">
        <v>23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1345</v>
      </c>
      <c r="O992" s="9">
        <f t="shared" si="61"/>
        <v>0</v>
      </c>
      <c r="P992" s="9">
        <f t="shared" si="62"/>
        <v>13</v>
      </c>
      <c r="Q992" t="s">
        <v>1142</v>
      </c>
      <c r="R992" t="s">
        <v>1346</v>
      </c>
      <c r="S992" s="15">
        <f t="shared" si="63"/>
        <v>41855.784305555557</v>
      </c>
      <c r="T992" s="16">
        <f t="shared" si="64"/>
        <v>41885.784305555557</v>
      </c>
    </row>
    <row r="993" spans="1:20" ht="75" hidden="1">
      <c r="A993">
        <v>991</v>
      </c>
      <c r="B993" s="3" t="s">
        <v>2064</v>
      </c>
      <c r="C993" s="3" t="s">
        <v>2065</v>
      </c>
      <c r="D993" s="6">
        <v>5000</v>
      </c>
      <c r="E993" s="11">
        <v>212</v>
      </c>
      <c r="F993" t="s">
        <v>366</v>
      </c>
      <c r="G993" t="s">
        <v>31</v>
      </c>
      <c r="H993" t="s">
        <v>32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1345</v>
      </c>
      <c r="O993" s="9">
        <f t="shared" si="61"/>
        <v>4</v>
      </c>
      <c r="P993" s="9">
        <f t="shared" si="62"/>
        <v>30.29</v>
      </c>
      <c r="Q993" t="s">
        <v>1142</v>
      </c>
      <c r="R993" t="s">
        <v>1346</v>
      </c>
      <c r="S993" s="15">
        <f t="shared" si="63"/>
        <v>42538.75680555556</v>
      </c>
      <c r="T993" s="16">
        <f t="shared" si="64"/>
        <v>42563.785416666666</v>
      </c>
    </row>
    <row r="994" spans="1:20" ht="45" hidden="1">
      <c r="A994">
        <v>992</v>
      </c>
      <c r="B994" s="3" t="s">
        <v>2066</v>
      </c>
      <c r="C994" s="3" t="s">
        <v>2067</v>
      </c>
      <c r="D994" s="6">
        <v>100000</v>
      </c>
      <c r="E994" s="11">
        <v>467</v>
      </c>
      <c r="F994" t="s">
        <v>366</v>
      </c>
      <c r="G994" t="s">
        <v>22</v>
      </c>
      <c r="H994" t="s">
        <v>23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1345</v>
      </c>
      <c r="O994" s="9">
        <f t="shared" si="61"/>
        <v>0</v>
      </c>
      <c r="P994" s="9">
        <f t="shared" si="62"/>
        <v>116.75</v>
      </c>
      <c r="Q994" t="s">
        <v>1142</v>
      </c>
      <c r="R994" t="s">
        <v>1346</v>
      </c>
      <c r="S994" s="15">
        <f t="shared" si="63"/>
        <v>42437.924988425926</v>
      </c>
      <c r="T994" s="16">
        <f t="shared" si="64"/>
        <v>42497.883321759262</v>
      </c>
    </row>
    <row r="995" spans="1:20" ht="45" hidden="1">
      <c r="A995">
        <v>993</v>
      </c>
      <c r="B995" s="3" t="s">
        <v>2068</v>
      </c>
      <c r="C995" s="3" t="s">
        <v>2069</v>
      </c>
      <c r="D995" s="6">
        <v>70000</v>
      </c>
      <c r="E995" s="11">
        <v>17561</v>
      </c>
      <c r="F995" t="s">
        <v>366</v>
      </c>
      <c r="G995" t="s">
        <v>22</v>
      </c>
      <c r="H995" t="s">
        <v>23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1345</v>
      </c>
      <c r="O995" s="9">
        <f t="shared" si="61"/>
        <v>25</v>
      </c>
      <c r="P995" s="9">
        <f t="shared" si="62"/>
        <v>89.6</v>
      </c>
      <c r="Q995" t="s">
        <v>1142</v>
      </c>
      <c r="R995" t="s">
        <v>1346</v>
      </c>
      <c r="S995" s="15">
        <f t="shared" si="63"/>
        <v>42652.964907407411</v>
      </c>
      <c r="T995" s="16">
        <f t="shared" si="64"/>
        <v>42686.208333333328</v>
      </c>
    </row>
    <row r="996" spans="1:20" ht="60" hidden="1">
      <c r="A996">
        <v>994</v>
      </c>
      <c r="B996" s="3" t="s">
        <v>2070</v>
      </c>
      <c r="C996" s="3" t="s">
        <v>2071</v>
      </c>
      <c r="D996" s="6">
        <v>200000</v>
      </c>
      <c r="E996" s="11">
        <v>4669</v>
      </c>
      <c r="F996" t="s">
        <v>366</v>
      </c>
      <c r="G996" t="s">
        <v>22</v>
      </c>
      <c r="H996" t="s">
        <v>23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1345</v>
      </c>
      <c r="O996" s="9">
        <f t="shared" si="61"/>
        <v>2</v>
      </c>
      <c r="P996" s="9">
        <f t="shared" si="62"/>
        <v>424.45</v>
      </c>
      <c r="Q996" t="s">
        <v>1142</v>
      </c>
      <c r="R996" t="s">
        <v>1346</v>
      </c>
      <c r="S996" s="15">
        <f t="shared" si="63"/>
        <v>41921.263078703705</v>
      </c>
      <c r="T996" s="16">
        <f t="shared" si="64"/>
        <v>41973.957638888889</v>
      </c>
    </row>
    <row r="997" spans="1:20" ht="60" hidden="1">
      <c r="A997">
        <v>995</v>
      </c>
      <c r="B997" s="3" t="s">
        <v>2072</v>
      </c>
      <c r="C997" s="3" t="s">
        <v>2073</v>
      </c>
      <c r="D997" s="6">
        <v>10000</v>
      </c>
      <c r="E997" s="11">
        <v>726</v>
      </c>
      <c r="F997" t="s">
        <v>366</v>
      </c>
      <c r="G997" t="s">
        <v>22</v>
      </c>
      <c r="H997" t="s">
        <v>23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1345</v>
      </c>
      <c r="O997" s="9">
        <f t="shared" si="61"/>
        <v>7</v>
      </c>
      <c r="P997" s="9">
        <f t="shared" si="62"/>
        <v>80.67</v>
      </c>
      <c r="Q997" t="s">
        <v>1142</v>
      </c>
      <c r="R997" t="s">
        <v>1346</v>
      </c>
      <c r="S997" s="15">
        <f t="shared" si="63"/>
        <v>41947.940740740742</v>
      </c>
      <c r="T997" s="16">
        <f t="shared" si="64"/>
        <v>41972.666666666672</v>
      </c>
    </row>
    <row r="998" spans="1:20" ht="45" hidden="1">
      <c r="A998">
        <v>996</v>
      </c>
      <c r="B998" s="3" t="s">
        <v>2074</v>
      </c>
      <c r="C998" s="3" t="s">
        <v>2075</v>
      </c>
      <c r="D998" s="6">
        <v>4000</v>
      </c>
      <c r="E998" s="11">
        <v>65</v>
      </c>
      <c r="F998" t="s">
        <v>366</v>
      </c>
      <c r="G998" t="s">
        <v>22</v>
      </c>
      <c r="H998" t="s">
        <v>23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1345</v>
      </c>
      <c r="O998" s="9">
        <f t="shared" si="61"/>
        <v>2</v>
      </c>
      <c r="P998" s="9">
        <f t="shared" si="62"/>
        <v>13</v>
      </c>
      <c r="Q998" t="s">
        <v>1142</v>
      </c>
      <c r="R998" t="s">
        <v>1346</v>
      </c>
      <c r="S998" s="15">
        <f t="shared" si="63"/>
        <v>41817.866435185184</v>
      </c>
      <c r="T998" s="16">
        <f t="shared" si="64"/>
        <v>41847.643750000003</v>
      </c>
    </row>
    <row r="999" spans="1:20" ht="30" hidden="1">
      <c r="A999">
        <v>997</v>
      </c>
      <c r="B999" s="3" t="s">
        <v>2076</v>
      </c>
      <c r="C999" s="3" t="s">
        <v>2077</v>
      </c>
      <c r="D999" s="6">
        <v>5000</v>
      </c>
      <c r="E999" s="11">
        <v>65</v>
      </c>
      <c r="F999" t="s">
        <v>366</v>
      </c>
      <c r="G999" t="s">
        <v>22</v>
      </c>
      <c r="H999" t="s">
        <v>23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1345</v>
      </c>
      <c r="O999" s="9">
        <f t="shared" si="61"/>
        <v>1</v>
      </c>
      <c r="P999" s="9">
        <f t="shared" si="62"/>
        <v>8.1300000000000008</v>
      </c>
      <c r="Q999" t="s">
        <v>1142</v>
      </c>
      <c r="R999" t="s">
        <v>1346</v>
      </c>
      <c r="S999" s="15">
        <f t="shared" si="63"/>
        <v>41941.10297453704</v>
      </c>
      <c r="T999" s="16">
        <f t="shared" si="64"/>
        <v>41971.144641203704</v>
      </c>
    </row>
    <row r="1000" spans="1:20" ht="45" hidden="1">
      <c r="A1000">
        <v>998</v>
      </c>
      <c r="B1000" s="3" t="s">
        <v>2078</v>
      </c>
      <c r="C1000" s="3" t="s">
        <v>2079</v>
      </c>
      <c r="D1000" s="6">
        <v>60000</v>
      </c>
      <c r="E1000" s="11">
        <v>35135</v>
      </c>
      <c r="F1000" t="s">
        <v>366</v>
      </c>
      <c r="G1000" t="s">
        <v>167</v>
      </c>
      <c r="H1000" t="s">
        <v>168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1345</v>
      </c>
      <c r="O1000" s="9">
        <f t="shared" si="61"/>
        <v>59</v>
      </c>
      <c r="P1000" s="9">
        <f t="shared" si="62"/>
        <v>153.43</v>
      </c>
      <c r="Q1000" t="s">
        <v>1142</v>
      </c>
      <c r="R1000" t="s">
        <v>1346</v>
      </c>
      <c r="S1000" s="15">
        <f t="shared" si="63"/>
        <v>42282.168993055559</v>
      </c>
      <c r="T1000" s="16">
        <f t="shared" si="64"/>
        <v>42327.210659722223</v>
      </c>
    </row>
    <row r="1001" spans="1:20" ht="45" hidden="1">
      <c r="A1001">
        <v>999</v>
      </c>
      <c r="B1001" s="3" t="s">
        <v>2080</v>
      </c>
      <c r="C1001" s="3" t="s">
        <v>2081</v>
      </c>
      <c r="D1001" s="6">
        <v>150000</v>
      </c>
      <c r="E1001" s="11">
        <v>11683</v>
      </c>
      <c r="F1001" t="s">
        <v>366</v>
      </c>
      <c r="G1001" t="s">
        <v>167</v>
      </c>
      <c r="H1001" t="s">
        <v>168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1345</v>
      </c>
      <c r="O1001" s="9">
        <f t="shared" si="61"/>
        <v>8</v>
      </c>
      <c r="P1001" s="9">
        <f t="shared" si="62"/>
        <v>292.08</v>
      </c>
      <c r="Q1001" t="s">
        <v>1142</v>
      </c>
      <c r="R1001" t="s">
        <v>1346</v>
      </c>
      <c r="S1001" s="15">
        <f t="shared" si="63"/>
        <v>41926.29965277778</v>
      </c>
      <c r="T1001" s="16">
        <f t="shared" si="64"/>
        <v>41956.334722222222</v>
      </c>
    </row>
    <row r="1002" spans="1:20" ht="45" hidden="1">
      <c r="A1002">
        <v>1000</v>
      </c>
      <c r="B1002" s="3" t="s">
        <v>2082</v>
      </c>
      <c r="C1002" s="3" t="s">
        <v>2083</v>
      </c>
      <c r="D1002" s="6">
        <v>894700</v>
      </c>
      <c r="E1002" s="11">
        <v>19824</v>
      </c>
      <c r="F1002" t="s">
        <v>280</v>
      </c>
      <c r="G1002" t="s">
        <v>22</v>
      </c>
      <c r="H1002" t="s">
        <v>23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1345</v>
      </c>
      <c r="O1002" s="9">
        <f t="shared" si="61"/>
        <v>2</v>
      </c>
      <c r="P1002" s="9">
        <f t="shared" si="62"/>
        <v>3304</v>
      </c>
      <c r="Q1002" t="s">
        <v>1142</v>
      </c>
      <c r="R1002" t="s">
        <v>1346</v>
      </c>
      <c r="S1002" s="15">
        <f t="shared" si="63"/>
        <v>42749.059722222228</v>
      </c>
      <c r="T1002" s="16">
        <f t="shared" si="64"/>
        <v>42809.018055555556</v>
      </c>
    </row>
    <row r="1003" spans="1:20" ht="60" hidden="1">
      <c r="A1003">
        <v>1001</v>
      </c>
      <c r="B1003" s="3" t="s">
        <v>2084</v>
      </c>
      <c r="C1003" s="3" t="s">
        <v>2085</v>
      </c>
      <c r="D1003" s="6">
        <v>5000</v>
      </c>
      <c r="E1003" s="11">
        <v>5200</v>
      </c>
      <c r="F1003" t="s">
        <v>280</v>
      </c>
      <c r="G1003" t="s">
        <v>31</v>
      </c>
      <c r="H1003" t="s">
        <v>32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1345</v>
      </c>
      <c r="O1003" s="9">
        <f t="shared" si="61"/>
        <v>104</v>
      </c>
      <c r="P1003" s="9">
        <f t="shared" si="62"/>
        <v>1300</v>
      </c>
      <c r="Q1003" t="s">
        <v>1142</v>
      </c>
      <c r="R1003" t="s">
        <v>1346</v>
      </c>
      <c r="S1003" s="15">
        <f t="shared" si="63"/>
        <v>42720.720057870371</v>
      </c>
      <c r="T1003" s="16">
        <f t="shared" si="64"/>
        <v>42765.720057870371</v>
      </c>
    </row>
    <row r="1004" spans="1:20" ht="60" hidden="1">
      <c r="A1004">
        <v>1002</v>
      </c>
      <c r="B1004" s="3" t="s">
        <v>2086</v>
      </c>
      <c r="C1004" s="3" t="s">
        <v>2087</v>
      </c>
      <c r="D1004" s="6">
        <v>9999</v>
      </c>
      <c r="E1004" s="11">
        <v>2960</v>
      </c>
      <c r="F1004" t="s">
        <v>280</v>
      </c>
      <c r="G1004" t="s">
        <v>22</v>
      </c>
      <c r="H1004" t="s">
        <v>23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1345</v>
      </c>
      <c r="O1004" s="9">
        <f t="shared" si="61"/>
        <v>30</v>
      </c>
      <c r="P1004" s="9">
        <f t="shared" si="62"/>
        <v>134.55000000000001</v>
      </c>
      <c r="Q1004" t="s">
        <v>1142</v>
      </c>
      <c r="R1004" t="s">
        <v>1346</v>
      </c>
      <c r="S1004" s="15">
        <f t="shared" si="63"/>
        <v>42325.684189814812</v>
      </c>
      <c r="T1004" s="16">
        <f t="shared" si="64"/>
        <v>42355.249305555553</v>
      </c>
    </row>
    <row r="1005" spans="1:20" ht="45" hidden="1">
      <c r="A1005">
        <v>1003</v>
      </c>
      <c r="B1005" s="3" t="s">
        <v>2088</v>
      </c>
      <c r="C1005" s="3" t="s">
        <v>2089</v>
      </c>
      <c r="D1005" s="6">
        <v>20000</v>
      </c>
      <c r="E1005" s="11">
        <v>3211</v>
      </c>
      <c r="F1005" t="s">
        <v>280</v>
      </c>
      <c r="G1005" t="s">
        <v>187</v>
      </c>
      <c r="H1005" t="s">
        <v>62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1345</v>
      </c>
      <c r="O1005" s="9">
        <f t="shared" si="61"/>
        <v>16</v>
      </c>
      <c r="P1005" s="9">
        <f t="shared" si="62"/>
        <v>214.07</v>
      </c>
      <c r="Q1005" t="s">
        <v>1142</v>
      </c>
      <c r="R1005" t="s">
        <v>1346</v>
      </c>
      <c r="S1005" s="15">
        <f t="shared" si="63"/>
        <v>42780.709039351852</v>
      </c>
      <c r="T1005" s="16">
        <f t="shared" si="64"/>
        <v>42810.667372685188</v>
      </c>
    </row>
    <row r="1006" spans="1:20" ht="45" hidden="1">
      <c r="A1006">
        <v>1004</v>
      </c>
      <c r="B1006" s="3" t="s">
        <v>2090</v>
      </c>
      <c r="C1006" s="3" t="s">
        <v>2091</v>
      </c>
      <c r="D1006" s="6">
        <v>25000</v>
      </c>
      <c r="E1006" s="11">
        <v>20552</v>
      </c>
      <c r="F1006" t="s">
        <v>280</v>
      </c>
      <c r="G1006" t="s">
        <v>22</v>
      </c>
      <c r="H1006" t="s">
        <v>23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1345</v>
      </c>
      <c r="O1006" s="9">
        <f t="shared" si="61"/>
        <v>82</v>
      </c>
      <c r="P1006" s="9">
        <f t="shared" si="62"/>
        <v>216.34</v>
      </c>
      <c r="Q1006" t="s">
        <v>1142</v>
      </c>
      <c r="R1006" t="s">
        <v>1346</v>
      </c>
      <c r="S1006" s="15">
        <f t="shared" si="63"/>
        <v>42388.708645833336</v>
      </c>
      <c r="T1006" s="16">
        <f t="shared" si="64"/>
        <v>42418.708645833336</v>
      </c>
    </row>
    <row r="1007" spans="1:20" ht="45" hidden="1">
      <c r="A1007">
        <v>1005</v>
      </c>
      <c r="B1007" s="3" t="s">
        <v>2092</v>
      </c>
      <c r="C1007" s="3" t="s">
        <v>2093</v>
      </c>
      <c r="D1007" s="6">
        <v>200000</v>
      </c>
      <c r="E1007" s="11">
        <v>150102</v>
      </c>
      <c r="F1007" t="s">
        <v>280</v>
      </c>
      <c r="G1007" t="s">
        <v>22</v>
      </c>
      <c r="H1007" t="s">
        <v>23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1345</v>
      </c>
      <c r="O1007" s="9">
        <f t="shared" si="61"/>
        <v>75</v>
      </c>
      <c r="P1007" s="9">
        <f t="shared" si="62"/>
        <v>932.31</v>
      </c>
      <c r="Q1007" t="s">
        <v>1142</v>
      </c>
      <c r="R1007" t="s">
        <v>1346</v>
      </c>
      <c r="S1007" s="15">
        <f t="shared" si="63"/>
        <v>42276.624803240738</v>
      </c>
      <c r="T1007" s="16">
        <f t="shared" si="64"/>
        <v>42307.624803240738</v>
      </c>
    </row>
    <row r="1008" spans="1:20" ht="45" hidden="1">
      <c r="A1008">
        <v>1006</v>
      </c>
      <c r="B1008" s="3" t="s">
        <v>2094</v>
      </c>
      <c r="C1008" s="3" t="s">
        <v>2095</v>
      </c>
      <c r="D1008" s="6">
        <v>4000</v>
      </c>
      <c r="E1008" s="11">
        <v>234</v>
      </c>
      <c r="F1008" t="s">
        <v>280</v>
      </c>
      <c r="G1008" t="s">
        <v>22</v>
      </c>
      <c r="H1008" t="s">
        <v>23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1345</v>
      </c>
      <c r="O1008" s="9">
        <f t="shared" si="61"/>
        <v>6</v>
      </c>
      <c r="P1008" s="9">
        <f t="shared" si="62"/>
        <v>29.25</v>
      </c>
      <c r="Q1008" t="s">
        <v>1142</v>
      </c>
      <c r="R1008" t="s">
        <v>1346</v>
      </c>
      <c r="S1008" s="15">
        <f t="shared" si="63"/>
        <v>41977.040185185186</v>
      </c>
      <c r="T1008" s="16">
        <f t="shared" si="64"/>
        <v>41985.299305555556</v>
      </c>
    </row>
    <row r="1009" spans="1:20" ht="45" hidden="1">
      <c r="A1009">
        <v>1007</v>
      </c>
      <c r="B1009" s="3" t="s">
        <v>2096</v>
      </c>
      <c r="C1009" s="3" t="s">
        <v>2097</v>
      </c>
      <c r="D1009" s="6">
        <v>30000</v>
      </c>
      <c r="E1009" s="11">
        <v>13296</v>
      </c>
      <c r="F1009" t="s">
        <v>280</v>
      </c>
      <c r="G1009" t="s">
        <v>22</v>
      </c>
      <c r="H1009" t="s">
        <v>23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1345</v>
      </c>
      <c r="O1009" s="9">
        <f t="shared" si="61"/>
        <v>44</v>
      </c>
      <c r="P1009" s="9">
        <f t="shared" si="62"/>
        <v>174.95</v>
      </c>
      <c r="Q1009" t="s">
        <v>1142</v>
      </c>
      <c r="R1009" t="s">
        <v>1346</v>
      </c>
      <c r="S1009" s="15">
        <f t="shared" si="63"/>
        <v>42676.583599537036</v>
      </c>
      <c r="T1009" s="16">
        <f t="shared" si="64"/>
        <v>42718.6252662037</v>
      </c>
    </row>
    <row r="1010" spans="1:20" ht="60" hidden="1">
      <c r="A1010">
        <v>1008</v>
      </c>
      <c r="B1010" s="3" t="s">
        <v>2098</v>
      </c>
      <c r="C1010" s="3" t="s">
        <v>2099</v>
      </c>
      <c r="D1010" s="6">
        <v>93500</v>
      </c>
      <c r="E1010" s="11">
        <v>250</v>
      </c>
      <c r="F1010" t="s">
        <v>280</v>
      </c>
      <c r="G1010" t="s">
        <v>1441</v>
      </c>
      <c r="H1010" t="s">
        <v>1442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1345</v>
      </c>
      <c r="O1010" s="9">
        <f t="shared" si="61"/>
        <v>0</v>
      </c>
      <c r="P1010" s="9">
        <f t="shared" si="62"/>
        <v>250</v>
      </c>
      <c r="Q1010" t="s">
        <v>1142</v>
      </c>
      <c r="R1010" t="s">
        <v>1346</v>
      </c>
      <c r="S1010" s="15">
        <f t="shared" si="63"/>
        <v>42702.809201388889</v>
      </c>
      <c r="T1010" s="16">
        <f t="shared" si="64"/>
        <v>42732.809201388889</v>
      </c>
    </row>
    <row r="1011" spans="1:20" ht="60" hidden="1">
      <c r="A1011">
        <v>1009</v>
      </c>
      <c r="B1011" s="3" t="s">
        <v>2100</v>
      </c>
      <c r="C1011" s="3" t="s">
        <v>2101</v>
      </c>
      <c r="D1011" s="6">
        <v>50000</v>
      </c>
      <c r="E1011" s="11">
        <v>6565</v>
      </c>
      <c r="F1011" t="s">
        <v>280</v>
      </c>
      <c r="G1011" t="s">
        <v>22</v>
      </c>
      <c r="H1011" t="s">
        <v>23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1345</v>
      </c>
      <c r="O1011" s="9">
        <f t="shared" si="61"/>
        <v>13</v>
      </c>
      <c r="P1011" s="9">
        <f t="shared" si="62"/>
        <v>65</v>
      </c>
      <c r="Q1011" t="s">
        <v>1142</v>
      </c>
      <c r="R1011" t="s">
        <v>1346</v>
      </c>
      <c r="S1011" s="15">
        <f t="shared" si="63"/>
        <v>42510.604699074072</v>
      </c>
      <c r="T1011" s="16">
        <f t="shared" si="64"/>
        <v>42540.604699074072</v>
      </c>
    </row>
    <row r="1012" spans="1:20" ht="60" hidden="1">
      <c r="A1012">
        <v>1010</v>
      </c>
      <c r="B1012" s="3" t="s">
        <v>2102</v>
      </c>
      <c r="C1012" s="3" t="s">
        <v>2103</v>
      </c>
      <c r="D1012" s="6">
        <v>115250</v>
      </c>
      <c r="E1012" s="11">
        <v>220</v>
      </c>
      <c r="F1012" t="s">
        <v>280</v>
      </c>
      <c r="G1012" t="s">
        <v>22</v>
      </c>
      <c r="H1012" t="s">
        <v>23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1345</v>
      </c>
      <c r="O1012" s="9">
        <f t="shared" si="61"/>
        <v>0</v>
      </c>
      <c r="P1012" s="9">
        <f t="shared" si="62"/>
        <v>55</v>
      </c>
      <c r="Q1012" t="s">
        <v>1142</v>
      </c>
      <c r="R1012" t="s">
        <v>1346</v>
      </c>
      <c r="S1012" s="15">
        <f t="shared" si="63"/>
        <v>42561.829421296294</v>
      </c>
      <c r="T1012" s="16">
        <f t="shared" si="64"/>
        <v>42618.124305555553</v>
      </c>
    </row>
    <row r="1013" spans="1:20" ht="45" hidden="1">
      <c r="A1013">
        <v>1011</v>
      </c>
      <c r="B1013" s="3" t="s">
        <v>2104</v>
      </c>
      <c r="C1013" s="3" t="s">
        <v>2105</v>
      </c>
      <c r="D1013" s="6">
        <v>20000</v>
      </c>
      <c r="E1013" s="11">
        <v>75</v>
      </c>
      <c r="F1013" t="s">
        <v>280</v>
      </c>
      <c r="G1013" t="s">
        <v>22</v>
      </c>
      <c r="H1013" t="s">
        <v>23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1345</v>
      </c>
      <c r="O1013" s="9">
        <f t="shared" si="61"/>
        <v>0</v>
      </c>
      <c r="P1013" s="9">
        <f t="shared" si="62"/>
        <v>75</v>
      </c>
      <c r="Q1013" t="s">
        <v>1142</v>
      </c>
      <c r="R1013" t="s">
        <v>1346</v>
      </c>
      <c r="S1013" s="15">
        <f t="shared" si="63"/>
        <v>41946.898090277777</v>
      </c>
      <c r="T1013" s="16">
        <f t="shared" si="64"/>
        <v>41991.898090277777</v>
      </c>
    </row>
    <row r="1014" spans="1:20" ht="60" hidden="1">
      <c r="A1014">
        <v>1012</v>
      </c>
      <c r="B1014" s="3" t="s">
        <v>2106</v>
      </c>
      <c r="C1014" s="3" t="s">
        <v>2107</v>
      </c>
      <c r="D1014" s="6">
        <v>5000</v>
      </c>
      <c r="E1014" s="11">
        <v>1076751.05</v>
      </c>
      <c r="F1014" t="s">
        <v>280</v>
      </c>
      <c r="G1014" t="s">
        <v>22</v>
      </c>
      <c r="H1014" t="s">
        <v>23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1345</v>
      </c>
      <c r="O1014" s="9">
        <f t="shared" si="61"/>
        <v>21535</v>
      </c>
      <c r="P1014" s="9">
        <f t="shared" si="62"/>
        <v>1389.36</v>
      </c>
      <c r="Q1014" t="s">
        <v>1142</v>
      </c>
      <c r="R1014" t="s">
        <v>1346</v>
      </c>
      <c r="S1014" s="15">
        <f t="shared" si="63"/>
        <v>42714.440416666665</v>
      </c>
      <c r="T1014" s="16">
        <f t="shared" si="64"/>
        <v>42759.440416666665</v>
      </c>
    </row>
    <row r="1015" spans="1:20" ht="60" hidden="1">
      <c r="A1015">
        <v>1013</v>
      </c>
      <c r="B1015" s="3" t="s">
        <v>2108</v>
      </c>
      <c r="C1015" s="3" t="s">
        <v>2109</v>
      </c>
      <c r="D1015" s="6">
        <v>25000</v>
      </c>
      <c r="E1015" s="11">
        <v>8632</v>
      </c>
      <c r="F1015" t="s">
        <v>280</v>
      </c>
      <c r="G1015" t="s">
        <v>22</v>
      </c>
      <c r="H1015" t="s">
        <v>23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1345</v>
      </c>
      <c r="O1015" s="9">
        <f t="shared" si="61"/>
        <v>35</v>
      </c>
      <c r="P1015" s="9">
        <f t="shared" si="62"/>
        <v>95.91</v>
      </c>
      <c r="Q1015" t="s">
        <v>1142</v>
      </c>
      <c r="R1015" t="s">
        <v>1346</v>
      </c>
      <c r="S1015" s="15">
        <f t="shared" si="63"/>
        <v>42339.833981481483</v>
      </c>
      <c r="T1015" s="16">
        <f t="shared" si="64"/>
        <v>42367.833333333328</v>
      </c>
    </row>
    <row r="1016" spans="1:20" ht="30" hidden="1">
      <c r="A1016">
        <v>1014</v>
      </c>
      <c r="B1016" s="3" t="s">
        <v>2110</v>
      </c>
      <c r="C1016" s="3" t="s">
        <v>2111</v>
      </c>
      <c r="D1016" s="6">
        <v>10000</v>
      </c>
      <c r="E1016" s="11">
        <v>3060</v>
      </c>
      <c r="F1016" t="s">
        <v>280</v>
      </c>
      <c r="G1016" t="s">
        <v>22</v>
      </c>
      <c r="H1016" t="s">
        <v>23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1345</v>
      </c>
      <c r="O1016" s="9">
        <f t="shared" si="61"/>
        <v>31</v>
      </c>
      <c r="P1016" s="9">
        <f t="shared" si="62"/>
        <v>191.25</v>
      </c>
      <c r="Q1016" t="s">
        <v>1142</v>
      </c>
      <c r="R1016" t="s">
        <v>1346</v>
      </c>
      <c r="S1016" s="15">
        <f t="shared" si="63"/>
        <v>41955.002488425926</v>
      </c>
      <c r="T1016" s="16">
        <f t="shared" si="64"/>
        <v>42005.002488425926</v>
      </c>
    </row>
    <row r="1017" spans="1:20" ht="45" hidden="1">
      <c r="A1017">
        <v>1015</v>
      </c>
      <c r="B1017" s="3" t="s">
        <v>2112</v>
      </c>
      <c r="C1017" s="3" t="s">
        <v>2113</v>
      </c>
      <c r="D1017" s="6">
        <v>9000</v>
      </c>
      <c r="E1017" s="11">
        <v>240</v>
      </c>
      <c r="F1017" t="s">
        <v>280</v>
      </c>
      <c r="G1017" t="s">
        <v>2114</v>
      </c>
      <c r="H1017" t="s">
        <v>2115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1345</v>
      </c>
      <c r="O1017" s="9">
        <f t="shared" si="61"/>
        <v>3</v>
      </c>
      <c r="P1017" s="9">
        <f t="shared" si="62"/>
        <v>40</v>
      </c>
      <c r="Q1017" t="s">
        <v>1142</v>
      </c>
      <c r="R1017" t="s">
        <v>1346</v>
      </c>
      <c r="S1017" s="15">
        <f t="shared" si="63"/>
        <v>42303.878414351857</v>
      </c>
      <c r="T1017" s="16">
        <f t="shared" si="64"/>
        <v>42333.920081018514</v>
      </c>
    </row>
    <row r="1018" spans="1:20" ht="45" hidden="1">
      <c r="A1018">
        <v>1016</v>
      </c>
      <c r="B1018" s="3" t="s">
        <v>2116</v>
      </c>
      <c r="C1018" s="3" t="s">
        <v>2117</v>
      </c>
      <c r="D1018" s="6">
        <v>100000</v>
      </c>
      <c r="E1018" s="11">
        <v>2842</v>
      </c>
      <c r="F1018" t="s">
        <v>280</v>
      </c>
      <c r="G1018" t="s">
        <v>22</v>
      </c>
      <c r="H1018" t="s">
        <v>23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1345</v>
      </c>
      <c r="O1018" s="9">
        <f t="shared" si="61"/>
        <v>3</v>
      </c>
      <c r="P1018" s="9">
        <f t="shared" si="62"/>
        <v>74.790000000000006</v>
      </c>
      <c r="Q1018" t="s">
        <v>1142</v>
      </c>
      <c r="R1018" t="s">
        <v>1346</v>
      </c>
      <c r="S1018" s="15">
        <f t="shared" si="63"/>
        <v>42422.107129629629</v>
      </c>
      <c r="T1018" s="16">
        <f t="shared" si="64"/>
        <v>42467.065462962957</v>
      </c>
    </row>
    <row r="1019" spans="1:20" ht="60" hidden="1">
      <c r="A1019">
        <v>1017</v>
      </c>
      <c r="B1019" s="3" t="s">
        <v>2118</v>
      </c>
      <c r="C1019" s="3" t="s">
        <v>2119</v>
      </c>
      <c r="D1019" s="6">
        <v>250000</v>
      </c>
      <c r="E1019" s="11">
        <v>57197</v>
      </c>
      <c r="F1019" t="s">
        <v>280</v>
      </c>
      <c r="G1019" t="s">
        <v>22</v>
      </c>
      <c r="H1019" t="s">
        <v>23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1345</v>
      </c>
      <c r="O1019" s="9">
        <f t="shared" si="61"/>
        <v>23</v>
      </c>
      <c r="P1019" s="9">
        <f t="shared" si="62"/>
        <v>161.12</v>
      </c>
      <c r="Q1019" t="s">
        <v>1142</v>
      </c>
      <c r="R1019" t="s">
        <v>1346</v>
      </c>
      <c r="S1019" s="15">
        <f t="shared" si="63"/>
        <v>42289.675173611111</v>
      </c>
      <c r="T1019" s="16">
        <f t="shared" si="64"/>
        <v>42329.716840277775</v>
      </c>
    </row>
    <row r="1020" spans="1:20" ht="45" hidden="1">
      <c r="A1020">
        <v>1018</v>
      </c>
      <c r="B1020" s="3" t="s">
        <v>2120</v>
      </c>
      <c r="C1020" s="3" t="s">
        <v>2121</v>
      </c>
      <c r="D1020" s="6">
        <v>20000</v>
      </c>
      <c r="E1020" s="11">
        <v>621</v>
      </c>
      <c r="F1020" t="s">
        <v>280</v>
      </c>
      <c r="G1020" t="s">
        <v>22</v>
      </c>
      <c r="H1020" t="s">
        <v>23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1345</v>
      </c>
      <c r="O1020" s="9">
        <f t="shared" si="61"/>
        <v>3</v>
      </c>
      <c r="P1020" s="9">
        <f t="shared" si="62"/>
        <v>88.71</v>
      </c>
      <c r="Q1020" t="s">
        <v>1142</v>
      </c>
      <c r="R1020" t="s">
        <v>1346</v>
      </c>
      <c r="S1020" s="15">
        <f t="shared" si="63"/>
        <v>42535.492280092592</v>
      </c>
      <c r="T1020" s="16">
        <f t="shared" si="64"/>
        <v>42565.492280092592</v>
      </c>
    </row>
    <row r="1021" spans="1:20" ht="45" hidden="1">
      <c r="A1021">
        <v>1019</v>
      </c>
      <c r="B1021" s="3" t="s">
        <v>2122</v>
      </c>
      <c r="C1021" s="3" t="s">
        <v>2123</v>
      </c>
      <c r="D1021" s="6">
        <v>45000</v>
      </c>
      <c r="E1021" s="11">
        <v>21300</v>
      </c>
      <c r="F1021" t="s">
        <v>280</v>
      </c>
      <c r="G1021" t="s">
        <v>22</v>
      </c>
      <c r="H1021" t="s">
        <v>23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1345</v>
      </c>
      <c r="O1021" s="9">
        <f t="shared" si="61"/>
        <v>47</v>
      </c>
      <c r="P1021" s="9">
        <f t="shared" si="62"/>
        <v>53.25</v>
      </c>
      <c r="Q1021" t="s">
        <v>1142</v>
      </c>
      <c r="R1021" t="s">
        <v>1346</v>
      </c>
      <c r="S1021" s="15">
        <f t="shared" si="63"/>
        <v>42009.973946759259</v>
      </c>
      <c r="T1021" s="16">
        <f t="shared" si="64"/>
        <v>42039.973946759259</v>
      </c>
    </row>
    <row r="1022" spans="1:20" ht="60" hidden="1">
      <c r="A1022">
        <v>1020</v>
      </c>
      <c r="B1022" s="3" t="s">
        <v>2124</v>
      </c>
      <c r="C1022" s="3" t="s">
        <v>2125</v>
      </c>
      <c r="D1022" s="6">
        <v>1550</v>
      </c>
      <c r="E1022" s="11">
        <v>3186</v>
      </c>
      <c r="F1022" t="s">
        <v>21</v>
      </c>
      <c r="G1022" t="s">
        <v>167</v>
      </c>
      <c r="H1022" t="s">
        <v>168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2126</v>
      </c>
      <c r="O1022" s="9">
        <f t="shared" si="61"/>
        <v>206</v>
      </c>
      <c r="P1022" s="9">
        <f t="shared" si="62"/>
        <v>106.2</v>
      </c>
      <c r="Q1022" t="s">
        <v>1635</v>
      </c>
      <c r="R1022" t="s">
        <v>2127</v>
      </c>
      <c r="S1022" s="15">
        <f t="shared" si="63"/>
        <v>42127.069548611107</v>
      </c>
      <c r="T1022" s="16">
        <f t="shared" si="64"/>
        <v>42157.032638888893</v>
      </c>
    </row>
    <row r="1023" spans="1:20" ht="45" hidden="1">
      <c r="A1023">
        <v>1021</v>
      </c>
      <c r="B1023" s="3" t="s">
        <v>2128</v>
      </c>
      <c r="C1023" s="3" t="s">
        <v>2129</v>
      </c>
      <c r="D1023" s="6">
        <v>3000</v>
      </c>
      <c r="E1023" s="11">
        <v>10554.11</v>
      </c>
      <c r="F1023" t="s">
        <v>21</v>
      </c>
      <c r="G1023" t="s">
        <v>22</v>
      </c>
      <c r="H1023" t="s">
        <v>23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2126</v>
      </c>
      <c r="O1023" s="9">
        <f t="shared" si="61"/>
        <v>352</v>
      </c>
      <c r="P1023" s="9">
        <f t="shared" si="62"/>
        <v>22.08</v>
      </c>
      <c r="Q1023" t="s">
        <v>1635</v>
      </c>
      <c r="R1023" t="s">
        <v>2127</v>
      </c>
      <c r="S1023" s="15">
        <f t="shared" si="63"/>
        <v>42271.251979166671</v>
      </c>
      <c r="T1023" s="16">
        <f t="shared" si="64"/>
        <v>42294.166666666672</v>
      </c>
    </row>
    <row r="1024" spans="1:20" ht="30" hidden="1">
      <c r="A1024">
        <v>1022</v>
      </c>
      <c r="B1024" s="3" t="s">
        <v>2130</v>
      </c>
      <c r="C1024" s="3" t="s">
        <v>2131</v>
      </c>
      <c r="D1024" s="6">
        <v>2000</v>
      </c>
      <c r="E1024" s="11">
        <v>2298</v>
      </c>
      <c r="F1024" t="s">
        <v>21</v>
      </c>
      <c r="G1024" t="s">
        <v>22</v>
      </c>
      <c r="H1024" t="s">
        <v>23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2126</v>
      </c>
      <c r="O1024" s="9">
        <f t="shared" si="61"/>
        <v>115</v>
      </c>
      <c r="P1024" s="9">
        <f t="shared" si="62"/>
        <v>31.05</v>
      </c>
      <c r="Q1024" t="s">
        <v>1635</v>
      </c>
      <c r="R1024" t="s">
        <v>2127</v>
      </c>
      <c r="S1024" s="15">
        <f t="shared" si="63"/>
        <v>42111.646724537044</v>
      </c>
      <c r="T1024" s="16">
        <f t="shared" si="64"/>
        <v>42141.646724537044</v>
      </c>
    </row>
    <row r="1025" spans="1:20" ht="45" hidden="1">
      <c r="A1025">
        <v>1023</v>
      </c>
      <c r="B1025" s="3" t="s">
        <v>2132</v>
      </c>
      <c r="C1025" s="3" t="s">
        <v>2133</v>
      </c>
      <c r="D1025" s="6">
        <v>2000</v>
      </c>
      <c r="E1025" s="11">
        <v>4743</v>
      </c>
      <c r="F1025" t="s">
        <v>21</v>
      </c>
      <c r="G1025" t="s">
        <v>31</v>
      </c>
      <c r="H1025" t="s">
        <v>32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2126</v>
      </c>
      <c r="O1025" s="9">
        <f t="shared" si="61"/>
        <v>237</v>
      </c>
      <c r="P1025" s="9">
        <f t="shared" si="62"/>
        <v>36.21</v>
      </c>
      <c r="Q1025" t="s">
        <v>1635</v>
      </c>
      <c r="R1025" t="s">
        <v>2127</v>
      </c>
      <c r="S1025" s="15">
        <f t="shared" si="63"/>
        <v>42145.919687500005</v>
      </c>
      <c r="T1025" s="16">
        <f t="shared" si="64"/>
        <v>42175.919687500005</v>
      </c>
    </row>
    <row r="1026" spans="1:20" ht="45" hidden="1">
      <c r="A1026">
        <v>1024</v>
      </c>
      <c r="B1026" s="3" t="s">
        <v>2134</v>
      </c>
      <c r="C1026" s="3" t="s">
        <v>2135</v>
      </c>
      <c r="D1026" s="6">
        <v>20000</v>
      </c>
      <c r="E1026" s="11">
        <v>23727.55</v>
      </c>
      <c r="F1026" t="s">
        <v>21</v>
      </c>
      <c r="G1026" t="s">
        <v>486</v>
      </c>
      <c r="H1026" t="s">
        <v>487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2126</v>
      </c>
      <c r="O1026" s="9">
        <f t="shared" si="61"/>
        <v>119</v>
      </c>
      <c r="P1026" s="9">
        <f t="shared" si="62"/>
        <v>388.98</v>
      </c>
      <c r="Q1026" t="s">
        <v>1635</v>
      </c>
      <c r="R1026" t="s">
        <v>2127</v>
      </c>
      <c r="S1026" s="15">
        <f t="shared" si="63"/>
        <v>42370.580590277779</v>
      </c>
      <c r="T1026" s="16">
        <f t="shared" si="64"/>
        <v>42400.580590277779</v>
      </c>
    </row>
    <row r="1027" spans="1:20" ht="45" hidden="1">
      <c r="A1027">
        <v>1025</v>
      </c>
      <c r="B1027" s="3" t="s">
        <v>2136</v>
      </c>
      <c r="C1027" s="3" t="s">
        <v>2137</v>
      </c>
      <c r="D1027" s="6">
        <v>70000</v>
      </c>
      <c r="E1027" s="11">
        <v>76949.820000000007</v>
      </c>
      <c r="F1027" t="s">
        <v>21</v>
      </c>
      <c r="G1027" t="s">
        <v>22</v>
      </c>
      <c r="H1027" t="s">
        <v>23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2126</v>
      </c>
      <c r="O1027" s="9">
        <f t="shared" ref="O1027:O1090" si="65">ROUND(E1027/D1027*100,0)</f>
        <v>110</v>
      </c>
      <c r="P1027" s="9">
        <f t="shared" ref="P1027:P1090" si="66">IFERROR(ROUND(E1027/L1027,2),0)</f>
        <v>71.849999999999994</v>
      </c>
      <c r="Q1027" t="s">
        <v>1635</v>
      </c>
      <c r="R1027" t="s">
        <v>2127</v>
      </c>
      <c r="S1027" s="15">
        <f t="shared" ref="S1027:S1090" si="67">(((J1027/60)/60)/24)+DATE(1970,1,1)</f>
        <v>42049.833761574075</v>
      </c>
      <c r="T1027" s="16">
        <f t="shared" ref="T1027:T1090" si="68">(((I1027/60)/60)/24)+DATE(1970,1,1)</f>
        <v>42079.792094907403</v>
      </c>
    </row>
    <row r="1028" spans="1:20" ht="60" hidden="1">
      <c r="A1028">
        <v>1026</v>
      </c>
      <c r="B1028" s="3" t="s">
        <v>2138</v>
      </c>
      <c r="C1028" s="3" t="s">
        <v>2139</v>
      </c>
      <c r="D1028" s="6">
        <v>7000</v>
      </c>
      <c r="E1028" s="11">
        <v>7000.58</v>
      </c>
      <c r="F1028" t="s">
        <v>21</v>
      </c>
      <c r="G1028" t="s">
        <v>31</v>
      </c>
      <c r="H1028" t="s">
        <v>32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2126</v>
      </c>
      <c r="O1028" s="9">
        <f t="shared" si="65"/>
        <v>100</v>
      </c>
      <c r="P1028" s="9">
        <f t="shared" si="66"/>
        <v>57.38</v>
      </c>
      <c r="Q1028" t="s">
        <v>1635</v>
      </c>
      <c r="R1028" t="s">
        <v>2127</v>
      </c>
      <c r="S1028" s="15">
        <f t="shared" si="67"/>
        <v>42426.407592592594</v>
      </c>
      <c r="T1028" s="16">
        <f t="shared" si="68"/>
        <v>42460.365925925929</v>
      </c>
    </row>
    <row r="1029" spans="1:20" ht="60" hidden="1">
      <c r="A1029">
        <v>1027</v>
      </c>
      <c r="B1029" s="3" t="s">
        <v>2140</v>
      </c>
      <c r="C1029" s="3" t="s">
        <v>2141</v>
      </c>
      <c r="D1029" s="6">
        <v>7501</v>
      </c>
      <c r="E1029" s="11">
        <v>7733</v>
      </c>
      <c r="F1029" t="s">
        <v>21</v>
      </c>
      <c r="G1029" t="s">
        <v>22</v>
      </c>
      <c r="H1029" t="s">
        <v>23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2126</v>
      </c>
      <c r="O1029" s="9">
        <f t="shared" si="65"/>
        <v>103</v>
      </c>
      <c r="P1029" s="9">
        <f t="shared" si="66"/>
        <v>69.67</v>
      </c>
      <c r="Q1029" t="s">
        <v>1635</v>
      </c>
      <c r="R1029" t="s">
        <v>2127</v>
      </c>
      <c r="S1029" s="15">
        <f t="shared" si="67"/>
        <v>41905.034108796295</v>
      </c>
      <c r="T1029" s="16">
        <f t="shared" si="68"/>
        <v>41935.034108796295</v>
      </c>
    </row>
    <row r="1030" spans="1:20" ht="45" hidden="1">
      <c r="A1030">
        <v>1028</v>
      </c>
      <c r="B1030" s="3" t="s">
        <v>2142</v>
      </c>
      <c r="C1030" s="3" t="s">
        <v>2143</v>
      </c>
      <c r="D1030" s="6">
        <v>10000</v>
      </c>
      <c r="E1030" s="11">
        <v>11727</v>
      </c>
      <c r="F1030" t="s">
        <v>21</v>
      </c>
      <c r="G1030" t="s">
        <v>31</v>
      </c>
      <c r="H1030" t="s">
        <v>32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2126</v>
      </c>
      <c r="O1030" s="9">
        <f t="shared" si="65"/>
        <v>117</v>
      </c>
      <c r="P1030" s="9">
        <f t="shared" si="66"/>
        <v>45.99</v>
      </c>
      <c r="Q1030" t="s">
        <v>1635</v>
      </c>
      <c r="R1030" t="s">
        <v>2127</v>
      </c>
      <c r="S1030" s="15">
        <f t="shared" si="67"/>
        <v>42755.627372685187</v>
      </c>
      <c r="T1030" s="16">
        <f t="shared" si="68"/>
        <v>42800.833333333328</v>
      </c>
    </row>
    <row r="1031" spans="1:20" ht="45" hidden="1">
      <c r="A1031">
        <v>1029</v>
      </c>
      <c r="B1031" s="3" t="s">
        <v>2144</v>
      </c>
      <c r="C1031" s="3" t="s">
        <v>2145</v>
      </c>
      <c r="D1031" s="6">
        <v>10000</v>
      </c>
      <c r="E1031" s="11">
        <v>11176</v>
      </c>
      <c r="F1031" t="s">
        <v>21</v>
      </c>
      <c r="G1031" t="s">
        <v>486</v>
      </c>
      <c r="H1031" t="s">
        <v>487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2126</v>
      </c>
      <c r="O1031" s="9">
        <f t="shared" si="65"/>
        <v>112</v>
      </c>
      <c r="P1031" s="9">
        <f t="shared" si="66"/>
        <v>79.260000000000005</v>
      </c>
      <c r="Q1031" t="s">
        <v>1635</v>
      </c>
      <c r="R1031" t="s">
        <v>2127</v>
      </c>
      <c r="S1031" s="15">
        <f t="shared" si="67"/>
        <v>42044.711886574078</v>
      </c>
      <c r="T1031" s="16">
        <f t="shared" si="68"/>
        <v>42098.915972222225</v>
      </c>
    </row>
    <row r="1032" spans="1:20" ht="30" hidden="1">
      <c r="A1032">
        <v>1030</v>
      </c>
      <c r="B1032" s="3" t="s">
        <v>2146</v>
      </c>
      <c r="C1032" s="3" t="s">
        <v>2147</v>
      </c>
      <c r="D1032" s="6">
        <v>2000</v>
      </c>
      <c r="E1032" s="11">
        <v>6842</v>
      </c>
      <c r="F1032" t="s">
        <v>21</v>
      </c>
      <c r="G1032" t="s">
        <v>22</v>
      </c>
      <c r="H1032" t="s">
        <v>23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2126</v>
      </c>
      <c r="O1032" s="9">
        <f t="shared" si="65"/>
        <v>342</v>
      </c>
      <c r="P1032" s="9">
        <f t="shared" si="66"/>
        <v>43.03</v>
      </c>
      <c r="Q1032" t="s">
        <v>1635</v>
      </c>
      <c r="R1032" t="s">
        <v>2127</v>
      </c>
      <c r="S1032" s="15">
        <f t="shared" si="67"/>
        <v>42611.483206018514</v>
      </c>
      <c r="T1032" s="16">
        <f t="shared" si="68"/>
        <v>42625.483206018514</v>
      </c>
    </row>
    <row r="1033" spans="1:20" ht="60" hidden="1">
      <c r="A1033">
        <v>1031</v>
      </c>
      <c r="B1033" s="3" t="s">
        <v>2148</v>
      </c>
      <c r="C1033" s="3" t="s">
        <v>2149</v>
      </c>
      <c r="D1033" s="6">
        <v>10000</v>
      </c>
      <c r="E1033" s="11">
        <v>10740</v>
      </c>
      <c r="F1033" t="s">
        <v>21</v>
      </c>
      <c r="G1033" t="s">
        <v>22</v>
      </c>
      <c r="H1033" t="s">
        <v>23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2126</v>
      </c>
      <c r="O1033" s="9">
        <f t="shared" si="65"/>
        <v>107</v>
      </c>
      <c r="P1033" s="9">
        <f t="shared" si="66"/>
        <v>108.48</v>
      </c>
      <c r="Q1033" t="s">
        <v>1635</v>
      </c>
      <c r="R1033" t="s">
        <v>2127</v>
      </c>
      <c r="S1033" s="15">
        <f t="shared" si="67"/>
        <v>42324.764004629629</v>
      </c>
      <c r="T1033" s="16">
        <f t="shared" si="68"/>
        <v>42354.764004629629</v>
      </c>
    </row>
    <row r="1034" spans="1:20" ht="18.75" hidden="1">
      <c r="A1034">
        <v>1032</v>
      </c>
      <c r="B1034" s="3" t="s">
        <v>2150</v>
      </c>
      <c r="C1034" s="3" t="s">
        <v>2151</v>
      </c>
      <c r="D1034" s="6">
        <v>5400</v>
      </c>
      <c r="E1034" s="11">
        <v>5858.84</v>
      </c>
      <c r="F1034" t="s">
        <v>21</v>
      </c>
      <c r="G1034" t="s">
        <v>22</v>
      </c>
      <c r="H1034" t="s">
        <v>23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2126</v>
      </c>
      <c r="O1034" s="9">
        <f t="shared" si="65"/>
        <v>108</v>
      </c>
      <c r="P1034" s="9">
        <f t="shared" si="66"/>
        <v>61.03</v>
      </c>
      <c r="Q1034" t="s">
        <v>1635</v>
      </c>
      <c r="R1034" t="s">
        <v>2127</v>
      </c>
      <c r="S1034" s="15">
        <f t="shared" si="67"/>
        <v>42514.666956018518</v>
      </c>
      <c r="T1034" s="16">
        <f t="shared" si="68"/>
        <v>42544.666956018518</v>
      </c>
    </row>
    <row r="1035" spans="1:20" ht="60" hidden="1">
      <c r="A1035">
        <v>1033</v>
      </c>
      <c r="B1035" s="3" t="s">
        <v>2152</v>
      </c>
      <c r="C1035" s="3" t="s">
        <v>2153</v>
      </c>
      <c r="D1035" s="6">
        <v>1328</v>
      </c>
      <c r="E1035" s="11">
        <v>1366</v>
      </c>
      <c r="F1035" t="s">
        <v>21</v>
      </c>
      <c r="G1035" t="s">
        <v>31</v>
      </c>
      <c r="H1035" t="s">
        <v>32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2126</v>
      </c>
      <c r="O1035" s="9">
        <f t="shared" si="65"/>
        <v>103</v>
      </c>
      <c r="P1035" s="9">
        <f t="shared" si="66"/>
        <v>50.59</v>
      </c>
      <c r="Q1035" t="s">
        <v>1635</v>
      </c>
      <c r="R1035" t="s">
        <v>2127</v>
      </c>
      <c r="S1035" s="15">
        <f t="shared" si="67"/>
        <v>42688.732407407413</v>
      </c>
      <c r="T1035" s="16">
        <f t="shared" si="68"/>
        <v>42716.732407407413</v>
      </c>
    </row>
    <row r="1036" spans="1:20" ht="45" hidden="1">
      <c r="A1036">
        <v>1034</v>
      </c>
      <c r="B1036" s="3" t="s">
        <v>2154</v>
      </c>
      <c r="C1036" s="3" t="s">
        <v>2155</v>
      </c>
      <c r="D1036" s="6">
        <v>5000</v>
      </c>
      <c r="E1036" s="11">
        <v>6500.09</v>
      </c>
      <c r="F1036" t="s">
        <v>21</v>
      </c>
      <c r="G1036" t="s">
        <v>22</v>
      </c>
      <c r="H1036" t="s">
        <v>23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2126</v>
      </c>
      <c r="O1036" s="9">
        <f t="shared" si="65"/>
        <v>130</v>
      </c>
      <c r="P1036" s="9">
        <f t="shared" si="66"/>
        <v>39.159999999999997</v>
      </c>
      <c r="Q1036" t="s">
        <v>1635</v>
      </c>
      <c r="R1036" t="s">
        <v>2127</v>
      </c>
      <c r="S1036" s="15">
        <f t="shared" si="67"/>
        <v>42555.166712962964</v>
      </c>
      <c r="T1036" s="16">
        <f t="shared" si="68"/>
        <v>42587.165972222225</v>
      </c>
    </row>
    <row r="1037" spans="1:20" ht="60" hidden="1">
      <c r="A1037">
        <v>1035</v>
      </c>
      <c r="B1037" s="3" t="s">
        <v>2156</v>
      </c>
      <c r="C1037" s="3" t="s">
        <v>2157</v>
      </c>
      <c r="D1037" s="6">
        <v>4600</v>
      </c>
      <c r="E1037" s="11">
        <v>4952</v>
      </c>
      <c r="F1037" t="s">
        <v>21</v>
      </c>
      <c r="G1037" t="s">
        <v>22</v>
      </c>
      <c r="H1037" t="s">
        <v>23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2126</v>
      </c>
      <c r="O1037" s="9">
        <f t="shared" si="65"/>
        <v>108</v>
      </c>
      <c r="P1037" s="9">
        <f t="shared" si="66"/>
        <v>65.16</v>
      </c>
      <c r="Q1037" t="s">
        <v>1635</v>
      </c>
      <c r="R1037" t="s">
        <v>2127</v>
      </c>
      <c r="S1037" s="15">
        <f t="shared" si="67"/>
        <v>42016.641435185185</v>
      </c>
      <c r="T1037" s="16">
        <f t="shared" si="68"/>
        <v>42046.641435185185</v>
      </c>
    </row>
    <row r="1038" spans="1:20" ht="45" hidden="1">
      <c r="A1038">
        <v>1036</v>
      </c>
      <c r="B1038" s="3" t="s">
        <v>2158</v>
      </c>
      <c r="C1038" s="3" t="s">
        <v>2159</v>
      </c>
      <c r="D1038" s="6">
        <v>4500</v>
      </c>
      <c r="E1038" s="11">
        <v>5056.22</v>
      </c>
      <c r="F1038" t="s">
        <v>21</v>
      </c>
      <c r="G1038" t="s">
        <v>22</v>
      </c>
      <c r="H1038" t="s">
        <v>23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2126</v>
      </c>
      <c r="O1038" s="9">
        <f t="shared" si="65"/>
        <v>112</v>
      </c>
      <c r="P1038" s="9">
        <f t="shared" si="66"/>
        <v>23.96</v>
      </c>
      <c r="Q1038" t="s">
        <v>1635</v>
      </c>
      <c r="R1038" t="s">
        <v>2127</v>
      </c>
      <c r="S1038" s="15">
        <f t="shared" si="67"/>
        <v>41249.448958333334</v>
      </c>
      <c r="T1038" s="16">
        <f t="shared" si="68"/>
        <v>41281.333333333336</v>
      </c>
    </row>
    <row r="1039" spans="1:20" ht="60" hidden="1">
      <c r="A1039">
        <v>1037</v>
      </c>
      <c r="B1039" s="3" t="s">
        <v>2160</v>
      </c>
      <c r="C1039" s="3" t="s">
        <v>2161</v>
      </c>
      <c r="D1039" s="6">
        <v>1000</v>
      </c>
      <c r="E1039" s="11">
        <v>1021</v>
      </c>
      <c r="F1039" t="s">
        <v>21</v>
      </c>
      <c r="G1039" t="s">
        <v>22</v>
      </c>
      <c r="H1039" t="s">
        <v>23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2126</v>
      </c>
      <c r="O1039" s="9">
        <f t="shared" si="65"/>
        <v>102</v>
      </c>
      <c r="P1039" s="9">
        <f t="shared" si="66"/>
        <v>48.62</v>
      </c>
      <c r="Q1039" t="s">
        <v>1635</v>
      </c>
      <c r="R1039" t="s">
        <v>2127</v>
      </c>
      <c r="S1039" s="15">
        <f t="shared" si="67"/>
        <v>42119.822476851856</v>
      </c>
      <c r="T1039" s="16">
        <f t="shared" si="68"/>
        <v>42142.208333333328</v>
      </c>
    </row>
    <row r="1040" spans="1:20" ht="45" hidden="1">
      <c r="A1040">
        <v>1038</v>
      </c>
      <c r="B1040" s="3" t="s">
        <v>2162</v>
      </c>
      <c r="C1040" s="3" t="s">
        <v>2163</v>
      </c>
      <c r="D1040" s="6">
        <v>1500</v>
      </c>
      <c r="E1040" s="11">
        <v>2180</v>
      </c>
      <c r="F1040" t="s">
        <v>21</v>
      </c>
      <c r="G1040" t="s">
        <v>22</v>
      </c>
      <c r="H1040" t="s">
        <v>23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2126</v>
      </c>
      <c r="O1040" s="9">
        <f t="shared" si="65"/>
        <v>145</v>
      </c>
      <c r="P1040" s="9">
        <f t="shared" si="66"/>
        <v>35.74</v>
      </c>
      <c r="Q1040" t="s">
        <v>1635</v>
      </c>
      <c r="R1040" t="s">
        <v>2127</v>
      </c>
      <c r="S1040" s="15">
        <f t="shared" si="67"/>
        <v>42418.231747685189</v>
      </c>
      <c r="T1040" s="16">
        <f t="shared" si="68"/>
        <v>42448.190081018518</v>
      </c>
    </row>
    <row r="1041" spans="1:20" ht="60" hidden="1">
      <c r="A1041">
        <v>1039</v>
      </c>
      <c r="B1041" s="3" t="s">
        <v>2164</v>
      </c>
      <c r="C1041" s="3" t="s">
        <v>2165</v>
      </c>
      <c r="D1041" s="6">
        <v>500</v>
      </c>
      <c r="E1041" s="11">
        <v>641</v>
      </c>
      <c r="F1041" t="s">
        <v>21</v>
      </c>
      <c r="G1041" t="s">
        <v>22</v>
      </c>
      <c r="H1041" t="s">
        <v>23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2126</v>
      </c>
      <c r="O1041" s="9">
        <f t="shared" si="65"/>
        <v>128</v>
      </c>
      <c r="P1041" s="9">
        <f t="shared" si="66"/>
        <v>21.37</v>
      </c>
      <c r="Q1041" t="s">
        <v>1635</v>
      </c>
      <c r="R1041" t="s">
        <v>2127</v>
      </c>
      <c r="S1041" s="15">
        <f t="shared" si="67"/>
        <v>42692.109328703707</v>
      </c>
      <c r="T1041" s="16">
        <f t="shared" si="68"/>
        <v>42717.332638888889</v>
      </c>
    </row>
    <row r="1042" spans="1:20" ht="60" hidden="1">
      <c r="A1042">
        <v>1040</v>
      </c>
      <c r="B1042" s="3" t="s">
        <v>2166</v>
      </c>
      <c r="C1042" s="3" t="s">
        <v>2167</v>
      </c>
      <c r="D1042" s="6">
        <v>85000</v>
      </c>
      <c r="E1042" s="11">
        <v>250</v>
      </c>
      <c r="F1042" t="s">
        <v>280</v>
      </c>
      <c r="G1042" t="s">
        <v>22</v>
      </c>
      <c r="H1042" t="s">
        <v>23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2168</v>
      </c>
      <c r="O1042" s="9">
        <f t="shared" si="65"/>
        <v>0</v>
      </c>
      <c r="P1042" s="9">
        <f t="shared" si="66"/>
        <v>250</v>
      </c>
      <c r="Q1042" t="s">
        <v>2169</v>
      </c>
      <c r="R1042" t="s">
        <v>2170</v>
      </c>
      <c r="S1042" s="15">
        <f t="shared" si="67"/>
        <v>42579.708437499998</v>
      </c>
      <c r="T1042" s="16">
        <f t="shared" si="68"/>
        <v>42609.708437499998</v>
      </c>
    </row>
    <row r="1043" spans="1:20" ht="45" hidden="1">
      <c r="A1043">
        <v>1041</v>
      </c>
      <c r="B1043" s="3" t="s">
        <v>2171</v>
      </c>
      <c r="C1043" s="3" t="s">
        <v>2172</v>
      </c>
      <c r="D1043" s="6">
        <v>50</v>
      </c>
      <c r="E1043" s="11">
        <v>0</v>
      </c>
      <c r="F1043" t="s">
        <v>280</v>
      </c>
      <c r="G1043" t="s">
        <v>22</v>
      </c>
      <c r="H1043" t="s">
        <v>23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2168</v>
      </c>
      <c r="O1043" s="9">
        <f t="shared" si="65"/>
        <v>0</v>
      </c>
      <c r="P1043" s="9">
        <f t="shared" si="66"/>
        <v>0</v>
      </c>
      <c r="Q1043" t="s">
        <v>2169</v>
      </c>
      <c r="R1043" t="s">
        <v>2170</v>
      </c>
      <c r="S1043" s="15">
        <f t="shared" si="67"/>
        <v>41831.060092592597</v>
      </c>
      <c r="T1043" s="16">
        <f t="shared" si="68"/>
        <v>41851.060092592597</v>
      </c>
    </row>
    <row r="1044" spans="1:20" ht="60" hidden="1">
      <c r="A1044">
        <v>1042</v>
      </c>
      <c r="B1044" s="3" t="s">
        <v>2173</v>
      </c>
      <c r="C1044" s="3" t="s">
        <v>2174</v>
      </c>
      <c r="D1044" s="6">
        <v>650</v>
      </c>
      <c r="E1044" s="11">
        <v>10</v>
      </c>
      <c r="F1044" t="s">
        <v>280</v>
      </c>
      <c r="G1044" t="s">
        <v>22</v>
      </c>
      <c r="H1044" t="s">
        <v>23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2168</v>
      </c>
      <c r="O1044" s="9">
        <f t="shared" si="65"/>
        <v>2</v>
      </c>
      <c r="P1044" s="9">
        <f t="shared" si="66"/>
        <v>10</v>
      </c>
      <c r="Q1044" t="s">
        <v>2169</v>
      </c>
      <c r="R1044" t="s">
        <v>2170</v>
      </c>
      <c r="S1044" s="15">
        <f t="shared" si="67"/>
        <v>41851.696157407408</v>
      </c>
      <c r="T1044" s="16">
        <f t="shared" si="68"/>
        <v>41894.416666666664</v>
      </c>
    </row>
    <row r="1045" spans="1:20" ht="45" hidden="1">
      <c r="A1045">
        <v>1043</v>
      </c>
      <c r="B1045" s="3" t="s">
        <v>2175</v>
      </c>
      <c r="C1045" s="3" t="s">
        <v>2176</v>
      </c>
      <c r="D1045" s="6">
        <v>100000</v>
      </c>
      <c r="E1045" s="11">
        <v>8537</v>
      </c>
      <c r="F1045" t="s">
        <v>280</v>
      </c>
      <c r="G1045" t="s">
        <v>22</v>
      </c>
      <c r="H1045" t="s">
        <v>23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2168</v>
      </c>
      <c r="O1045" s="9">
        <f t="shared" si="65"/>
        <v>9</v>
      </c>
      <c r="P1045" s="9">
        <f t="shared" si="66"/>
        <v>29.24</v>
      </c>
      <c r="Q1045" t="s">
        <v>2169</v>
      </c>
      <c r="R1045" t="s">
        <v>2170</v>
      </c>
      <c r="S1045" s="15">
        <f t="shared" si="67"/>
        <v>42114.252951388888</v>
      </c>
      <c r="T1045" s="16">
        <f t="shared" si="68"/>
        <v>42144.252951388888</v>
      </c>
    </row>
    <row r="1046" spans="1:20" ht="60" hidden="1">
      <c r="A1046">
        <v>1044</v>
      </c>
      <c r="B1046" s="3" t="s">
        <v>2177</v>
      </c>
      <c r="C1046" s="3" t="s">
        <v>2178</v>
      </c>
      <c r="D1046" s="6">
        <v>7000</v>
      </c>
      <c r="E1046" s="11">
        <v>6</v>
      </c>
      <c r="F1046" t="s">
        <v>280</v>
      </c>
      <c r="G1046" t="s">
        <v>22</v>
      </c>
      <c r="H1046" t="s">
        <v>23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2168</v>
      </c>
      <c r="O1046" s="9">
        <f t="shared" si="65"/>
        <v>0</v>
      </c>
      <c r="P1046" s="9">
        <f t="shared" si="66"/>
        <v>3</v>
      </c>
      <c r="Q1046" t="s">
        <v>2169</v>
      </c>
      <c r="R1046" t="s">
        <v>2170</v>
      </c>
      <c r="S1046" s="15">
        <f t="shared" si="67"/>
        <v>42011.925937499997</v>
      </c>
      <c r="T1046" s="16">
        <f t="shared" si="68"/>
        <v>42068.852083333331</v>
      </c>
    </row>
    <row r="1047" spans="1:20" ht="45" hidden="1">
      <c r="A1047">
        <v>1045</v>
      </c>
      <c r="B1047" s="3" t="s">
        <v>2179</v>
      </c>
      <c r="C1047" s="3" t="s">
        <v>2180</v>
      </c>
      <c r="D1047" s="6">
        <v>10000</v>
      </c>
      <c r="E1047" s="11">
        <v>266</v>
      </c>
      <c r="F1047" t="s">
        <v>280</v>
      </c>
      <c r="G1047" t="s">
        <v>22</v>
      </c>
      <c r="H1047" t="s">
        <v>23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2168</v>
      </c>
      <c r="O1047" s="9">
        <f t="shared" si="65"/>
        <v>3</v>
      </c>
      <c r="P1047" s="9">
        <f t="shared" si="66"/>
        <v>33.25</v>
      </c>
      <c r="Q1047" t="s">
        <v>2169</v>
      </c>
      <c r="R1047" t="s">
        <v>2170</v>
      </c>
      <c r="S1047" s="15">
        <f t="shared" si="67"/>
        <v>41844.874421296299</v>
      </c>
      <c r="T1047" s="16">
        <f t="shared" si="68"/>
        <v>41874.874421296299</v>
      </c>
    </row>
    <row r="1048" spans="1:20" ht="60" hidden="1">
      <c r="A1048">
        <v>1046</v>
      </c>
      <c r="B1048" s="3" t="s">
        <v>2181</v>
      </c>
      <c r="C1048" s="3" t="s">
        <v>2182</v>
      </c>
      <c r="D1048" s="6">
        <v>3000</v>
      </c>
      <c r="E1048" s="11">
        <v>0</v>
      </c>
      <c r="F1048" t="s">
        <v>280</v>
      </c>
      <c r="G1048" t="s">
        <v>512</v>
      </c>
      <c r="H1048" t="s">
        <v>62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2168</v>
      </c>
      <c r="O1048" s="9">
        <f t="shared" si="65"/>
        <v>0</v>
      </c>
      <c r="P1048" s="9">
        <f t="shared" si="66"/>
        <v>0</v>
      </c>
      <c r="Q1048" t="s">
        <v>2169</v>
      </c>
      <c r="R1048" t="s">
        <v>2170</v>
      </c>
      <c r="S1048" s="15">
        <f t="shared" si="67"/>
        <v>42319.851388888885</v>
      </c>
      <c r="T1048" s="16">
        <f t="shared" si="68"/>
        <v>42364.851388888885</v>
      </c>
    </row>
    <row r="1049" spans="1:20" ht="45" hidden="1">
      <c r="A1049">
        <v>1047</v>
      </c>
      <c r="B1049" s="3" t="s">
        <v>2183</v>
      </c>
      <c r="C1049" s="3" t="s">
        <v>2184</v>
      </c>
      <c r="D1049" s="6">
        <v>2000</v>
      </c>
      <c r="E1049" s="11">
        <v>1</v>
      </c>
      <c r="F1049" t="s">
        <v>280</v>
      </c>
      <c r="G1049" t="s">
        <v>22</v>
      </c>
      <c r="H1049" t="s">
        <v>23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2168</v>
      </c>
      <c r="O1049" s="9">
        <f t="shared" si="65"/>
        <v>0</v>
      </c>
      <c r="P1049" s="9">
        <f t="shared" si="66"/>
        <v>1</v>
      </c>
      <c r="Q1049" t="s">
        <v>2169</v>
      </c>
      <c r="R1049" t="s">
        <v>2170</v>
      </c>
      <c r="S1049" s="15">
        <f t="shared" si="67"/>
        <v>41918.818460648145</v>
      </c>
      <c r="T1049" s="16">
        <f t="shared" si="68"/>
        <v>41948.860127314816</v>
      </c>
    </row>
    <row r="1050" spans="1:20" ht="60" hidden="1">
      <c r="A1050">
        <v>1048</v>
      </c>
      <c r="B1050" s="3" t="s">
        <v>2185</v>
      </c>
      <c r="C1050" s="3" t="s">
        <v>2186</v>
      </c>
      <c r="D1050" s="6">
        <v>15000</v>
      </c>
      <c r="E1050" s="11">
        <v>212</v>
      </c>
      <c r="F1050" t="s">
        <v>280</v>
      </c>
      <c r="G1050" t="s">
        <v>22</v>
      </c>
      <c r="H1050" t="s">
        <v>23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2168</v>
      </c>
      <c r="O1050" s="9">
        <f t="shared" si="65"/>
        <v>1</v>
      </c>
      <c r="P1050" s="9">
        <f t="shared" si="66"/>
        <v>53</v>
      </c>
      <c r="Q1050" t="s">
        <v>2169</v>
      </c>
      <c r="R1050" t="s">
        <v>2170</v>
      </c>
      <c r="S1050" s="15">
        <f t="shared" si="67"/>
        <v>42598.053113425922</v>
      </c>
      <c r="T1050" s="16">
        <f t="shared" si="68"/>
        <v>42638.053113425922</v>
      </c>
    </row>
    <row r="1051" spans="1:20" ht="18.75" hidden="1">
      <c r="A1051">
        <v>1049</v>
      </c>
      <c r="B1051" s="3" t="s">
        <v>2187</v>
      </c>
      <c r="C1051" s="3" t="s">
        <v>2188</v>
      </c>
      <c r="D1051" s="6">
        <v>12000</v>
      </c>
      <c r="E1051" s="11">
        <v>0</v>
      </c>
      <c r="F1051" t="s">
        <v>280</v>
      </c>
      <c r="G1051" t="s">
        <v>22</v>
      </c>
      <c r="H1051" t="s">
        <v>23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2168</v>
      </c>
      <c r="O1051" s="9">
        <f t="shared" si="65"/>
        <v>0</v>
      </c>
      <c r="P1051" s="9">
        <f t="shared" si="66"/>
        <v>0</v>
      </c>
      <c r="Q1051" t="s">
        <v>2169</v>
      </c>
      <c r="R1051" t="s">
        <v>2170</v>
      </c>
      <c r="S1051" s="15">
        <f t="shared" si="67"/>
        <v>42382.431076388893</v>
      </c>
      <c r="T1051" s="16">
        <f t="shared" si="68"/>
        <v>42412.431076388893</v>
      </c>
    </row>
    <row r="1052" spans="1:20" ht="30" hidden="1">
      <c r="A1052">
        <v>1050</v>
      </c>
      <c r="B1052" s="3" t="s">
        <v>2189</v>
      </c>
      <c r="C1052" s="3" t="s">
        <v>2190</v>
      </c>
      <c r="D1052" s="6">
        <v>2500</v>
      </c>
      <c r="E1052" s="11">
        <v>0</v>
      </c>
      <c r="F1052" t="s">
        <v>280</v>
      </c>
      <c r="G1052" t="s">
        <v>22</v>
      </c>
      <c r="H1052" t="s">
        <v>23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2168</v>
      </c>
      <c r="O1052" s="9">
        <f t="shared" si="65"/>
        <v>0</v>
      </c>
      <c r="P1052" s="9">
        <f t="shared" si="66"/>
        <v>0</v>
      </c>
      <c r="Q1052" t="s">
        <v>2169</v>
      </c>
      <c r="R1052" t="s">
        <v>2170</v>
      </c>
      <c r="S1052" s="15">
        <f t="shared" si="67"/>
        <v>42231.7971875</v>
      </c>
      <c r="T1052" s="16">
        <f t="shared" si="68"/>
        <v>42261.7971875</v>
      </c>
    </row>
    <row r="1053" spans="1:20" ht="60" hidden="1">
      <c r="A1053">
        <v>1051</v>
      </c>
      <c r="B1053" s="3" t="s">
        <v>2191</v>
      </c>
      <c r="C1053" s="3" t="s">
        <v>2192</v>
      </c>
      <c r="D1053" s="6">
        <v>500</v>
      </c>
      <c r="E1053" s="11">
        <v>0</v>
      </c>
      <c r="F1053" t="s">
        <v>280</v>
      </c>
      <c r="G1053" t="s">
        <v>22</v>
      </c>
      <c r="H1053" t="s">
        <v>23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2168</v>
      </c>
      <c r="O1053" s="9">
        <f t="shared" si="65"/>
        <v>0</v>
      </c>
      <c r="P1053" s="9">
        <f t="shared" si="66"/>
        <v>0</v>
      </c>
      <c r="Q1053" t="s">
        <v>2169</v>
      </c>
      <c r="R1053" t="s">
        <v>2170</v>
      </c>
      <c r="S1053" s="15">
        <f t="shared" si="67"/>
        <v>41850.014178240745</v>
      </c>
      <c r="T1053" s="16">
        <f t="shared" si="68"/>
        <v>41878.014178240745</v>
      </c>
    </row>
    <row r="1054" spans="1:20" ht="75" hidden="1">
      <c r="A1054">
        <v>1052</v>
      </c>
      <c r="B1054" s="3" t="s">
        <v>2193</v>
      </c>
      <c r="C1054" s="3" t="s">
        <v>2194</v>
      </c>
      <c r="D1054" s="6">
        <v>4336</v>
      </c>
      <c r="E1054" s="11">
        <v>0</v>
      </c>
      <c r="F1054" t="s">
        <v>280</v>
      </c>
      <c r="G1054" t="s">
        <v>22</v>
      </c>
      <c r="H1054" t="s">
        <v>23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2168</v>
      </c>
      <c r="O1054" s="9">
        <f t="shared" si="65"/>
        <v>0</v>
      </c>
      <c r="P1054" s="9">
        <f t="shared" si="66"/>
        <v>0</v>
      </c>
      <c r="Q1054" t="s">
        <v>2169</v>
      </c>
      <c r="R1054" t="s">
        <v>2170</v>
      </c>
      <c r="S1054" s="15">
        <f t="shared" si="67"/>
        <v>42483.797395833331</v>
      </c>
      <c r="T1054" s="16">
        <f t="shared" si="68"/>
        <v>42527.839583333334</v>
      </c>
    </row>
    <row r="1055" spans="1:20" ht="60" hidden="1">
      <c r="A1055">
        <v>1053</v>
      </c>
      <c r="B1055" s="3" t="s">
        <v>2195</v>
      </c>
      <c r="C1055" s="3" t="s">
        <v>2196</v>
      </c>
      <c r="D1055" s="6">
        <v>1500</v>
      </c>
      <c r="E1055" s="11">
        <v>15</v>
      </c>
      <c r="F1055" t="s">
        <v>280</v>
      </c>
      <c r="G1055" t="s">
        <v>22</v>
      </c>
      <c r="H1055" t="s">
        <v>23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2168</v>
      </c>
      <c r="O1055" s="9">
        <f t="shared" si="65"/>
        <v>1</v>
      </c>
      <c r="P1055" s="9">
        <f t="shared" si="66"/>
        <v>15</v>
      </c>
      <c r="Q1055" t="s">
        <v>2169</v>
      </c>
      <c r="R1055" t="s">
        <v>2170</v>
      </c>
      <c r="S1055" s="15">
        <f t="shared" si="67"/>
        <v>42775.172824074078</v>
      </c>
      <c r="T1055" s="16">
        <f t="shared" si="68"/>
        <v>42800.172824074078</v>
      </c>
    </row>
    <row r="1056" spans="1:20" ht="60" hidden="1">
      <c r="A1056">
        <v>1054</v>
      </c>
      <c r="B1056" s="3" t="s">
        <v>2197</v>
      </c>
      <c r="C1056" s="3" t="s">
        <v>2198</v>
      </c>
      <c r="D1056" s="6">
        <v>2500</v>
      </c>
      <c r="E1056" s="11">
        <v>0</v>
      </c>
      <c r="F1056" t="s">
        <v>280</v>
      </c>
      <c r="G1056" t="s">
        <v>22</v>
      </c>
      <c r="H1056" t="s">
        <v>23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2168</v>
      </c>
      <c r="O1056" s="9">
        <f t="shared" si="65"/>
        <v>0</v>
      </c>
      <c r="P1056" s="9">
        <f t="shared" si="66"/>
        <v>0</v>
      </c>
      <c r="Q1056" t="s">
        <v>2169</v>
      </c>
      <c r="R1056" t="s">
        <v>2170</v>
      </c>
      <c r="S1056" s="15">
        <f t="shared" si="67"/>
        <v>41831.851840277777</v>
      </c>
      <c r="T1056" s="16">
        <f t="shared" si="68"/>
        <v>41861.916666666664</v>
      </c>
    </row>
    <row r="1057" spans="1:20" ht="60" hidden="1">
      <c r="A1057">
        <v>1055</v>
      </c>
      <c r="B1057" s="3" t="s">
        <v>2199</v>
      </c>
      <c r="C1057" s="3" t="s">
        <v>2200</v>
      </c>
      <c r="D1057" s="6">
        <v>3500</v>
      </c>
      <c r="E1057" s="11">
        <v>0</v>
      </c>
      <c r="F1057" t="s">
        <v>280</v>
      </c>
      <c r="G1057" t="s">
        <v>22</v>
      </c>
      <c r="H1057" t="s">
        <v>23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2168</v>
      </c>
      <c r="O1057" s="9">
        <f t="shared" si="65"/>
        <v>0</v>
      </c>
      <c r="P1057" s="9">
        <f t="shared" si="66"/>
        <v>0</v>
      </c>
      <c r="Q1057" t="s">
        <v>2169</v>
      </c>
      <c r="R1057" t="s">
        <v>2170</v>
      </c>
      <c r="S1057" s="15">
        <f t="shared" si="67"/>
        <v>42406.992418981477</v>
      </c>
      <c r="T1057" s="16">
        <f t="shared" si="68"/>
        <v>42436.992418981477</v>
      </c>
    </row>
    <row r="1058" spans="1:20" ht="60" hidden="1">
      <c r="A1058">
        <v>1056</v>
      </c>
      <c r="B1058" s="3" t="s">
        <v>2201</v>
      </c>
      <c r="C1058" s="3" t="s">
        <v>2202</v>
      </c>
      <c r="D1058" s="6">
        <v>10000</v>
      </c>
      <c r="E1058" s="11">
        <v>0</v>
      </c>
      <c r="F1058" t="s">
        <v>280</v>
      </c>
      <c r="G1058" t="s">
        <v>22</v>
      </c>
      <c r="H1058" t="s">
        <v>23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2168</v>
      </c>
      <c r="O1058" s="9">
        <f t="shared" si="65"/>
        <v>0</v>
      </c>
      <c r="P1058" s="9">
        <f t="shared" si="66"/>
        <v>0</v>
      </c>
      <c r="Q1058" t="s">
        <v>2169</v>
      </c>
      <c r="R1058" t="s">
        <v>2170</v>
      </c>
      <c r="S1058" s="15">
        <f t="shared" si="67"/>
        <v>42058.719641203701</v>
      </c>
      <c r="T1058" s="16">
        <f t="shared" si="68"/>
        <v>42118.677974537044</v>
      </c>
    </row>
    <row r="1059" spans="1:20" ht="45" hidden="1">
      <c r="A1059">
        <v>1057</v>
      </c>
      <c r="B1059" s="3" t="s">
        <v>2203</v>
      </c>
      <c r="C1059" s="3" t="s">
        <v>2204</v>
      </c>
      <c r="D1059" s="6">
        <v>10000</v>
      </c>
      <c r="E1059" s="11">
        <v>0</v>
      </c>
      <c r="F1059" t="s">
        <v>280</v>
      </c>
      <c r="G1059" t="s">
        <v>22</v>
      </c>
      <c r="H1059" t="s">
        <v>23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2168</v>
      </c>
      <c r="O1059" s="9">
        <f t="shared" si="65"/>
        <v>0</v>
      </c>
      <c r="P1059" s="9">
        <f t="shared" si="66"/>
        <v>0</v>
      </c>
      <c r="Q1059" t="s">
        <v>2169</v>
      </c>
      <c r="R1059" t="s">
        <v>2170</v>
      </c>
      <c r="S1059" s="15">
        <f t="shared" si="67"/>
        <v>42678.871331018512</v>
      </c>
      <c r="T1059" s="16">
        <f t="shared" si="68"/>
        <v>42708.912997685184</v>
      </c>
    </row>
    <row r="1060" spans="1:20" ht="60" hidden="1">
      <c r="A1060">
        <v>1058</v>
      </c>
      <c r="B1060" s="3" t="s">
        <v>2205</v>
      </c>
      <c r="C1060" s="3" t="s">
        <v>2206</v>
      </c>
      <c r="D1060" s="6">
        <v>40000</v>
      </c>
      <c r="E1060" s="11">
        <v>0</v>
      </c>
      <c r="F1060" t="s">
        <v>280</v>
      </c>
      <c r="G1060" t="s">
        <v>22</v>
      </c>
      <c r="H1060" t="s">
        <v>23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2168</v>
      </c>
      <c r="O1060" s="9">
        <f t="shared" si="65"/>
        <v>0</v>
      </c>
      <c r="P1060" s="9">
        <f t="shared" si="66"/>
        <v>0</v>
      </c>
      <c r="Q1060" t="s">
        <v>2169</v>
      </c>
      <c r="R1060" t="s">
        <v>2170</v>
      </c>
      <c r="S1060" s="15">
        <f t="shared" si="67"/>
        <v>42047.900960648149</v>
      </c>
      <c r="T1060" s="16">
        <f t="shared" si="68"/>
        <v>42089</v>
      </c>
    </row>
    <row r="1061" spans="1:20" ht="18.75" hidden="1">
      <c r="A1061">
        <v>1059</v>
      </c>
      <c r="B1061" s="3" t="s">
        <v>2207</v>
      </c>
      <c r="C1061" s="3" t="s">
        <v>2208</v>
      </c>
      <c r="D1061" s="6">
        <v>1100</v>
      </c>
      <c r="E1061" s="11">
        <v>0</v>
      </c>
      <c r="F1061" t="s">
        <v>280</v>
      </c>
      <c r="G1061" t="s">
        <v>22</v>
      </c>
      <c r="H1061" t="s">
        <v>23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2168</v>
      </c>
      <c r="O1061" s="9">
        <f t="shared" si="65"/>
        <v>0</v>
      </c>
      <c r="P1061" s="9">
        <f t="shared" si="66"/>
        <v>0</v>
      </c>
      <c r="Q1061" t="s">
        <v>2169</v>
      </c>
      <c r="R1061" t="s">
        <v>2170</v>
      </c>
      <c r="S1061" s="15">
        <f t="shared" si="67"/>
        <v>42046.79</v>
      </c>
      <c r="T1061" s="16">
        <f t="shared" si="68"/>
        <v>42076.748333333337</v>
      </c>
    </row>
    <row r="1062" spans="1:20" ht="60" hidden="1">
      <c r="A1062">
        <v>1060</v>
      </c>
      <c r="B1062" s="3" t="s">
        <v>2209</v>
      </c>
      <c r="C1062" s="3" t="s">
        <v>2210</v>
      </c>
      <c r="D1062" s="6">
        <v>5000</v>
      </c>
      <c r="E1062" s="11">
        <v>50</v>
      </c>
      <c r="F1062" t="s">
        <v>280</v>
      </c>
      <c r="G1062" t="s">
        <v>22</v>
      </c>
      <c r="H1062" t="s">
        <v>23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2168</v>
      </c>
      <c r="O1062" s="9">
        <f t="shared" si="65"/>
        <v>1</v>
      </c>
      <c r="P1062" s="9">
        <f t="shared" si="66"/>
        <v>50</v>
      </c>
      <c r="Q1062" t="s">
        <v>2169</v>
      </c>
      <c r="R1062" t="s">
        <v>2170</v>
      </c>
      <c r="S1062" s="15">
        <f t="shared" si="67"/>
        <v>42079.913113425922</v>
      </c>
      <c r="T1062" s="16">
        <f t="shared" si="68"/>
        <v>42109.913113425922</v>
      </c>
    </row>
    <row r="1063" spans="1:20" ht="45" hidden="1">
      <c r="A1063">
        <v>1061</v>
      </c>
      <c r="B1063" s="3" t="s">
        <v>2211</v>
      </c>
      <c r="C1063" s="3" t="s">
        <v>2212</v>
      </c>
      <c r="D1063" s="6">
        <v>4000</v>
      </c>
      <c r="E1063" s="11">
        <v>0</v>
      </c>
      <c r="F1063" t="s">
        <v>280</v>
      </c>
      <c r="G1063" t="s">
        <v>22</v>
      </c>
      <c r="H1063" t="s">
        <v>23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2168</v>
      </c>
      <c r="O1063" s="9">
        <f t="shared" si="65"/>
        <v>0</v>
      </c>
      <c r="P1063" s="9">
        <f t="shared" si="66"/>
        <v>0</v>
      </c>
      <c r="Q1063" t="s">
        <v>2169</v>
      </c>
      <c r="R1063" t="s">
        <v>2170</v>
      </c>
      <c r="S1063" s="15">
        <f t="shared" si="67"/>
        <v>42432.276712962965</v>
      </c>
      <c r="T1063" s="16">
        <f t="shared" si="68"/>
        <v>42492.041666666672</v>
      </c>
    </row>
    <row r="1064" spans="1:20" ht="30" hidden="1">
      <c r="A1064">
        <v>1062</v>
      </c>
      <c r="B1064" s="3" t="s">
        <v>2213</v>
      </c>
      <c r="C1064" s="3" t="s">
        <v>2214</v>
      </c>
      <c r="D1064" s="6">
        <v>199</v>
      </c>
      <c r="E1064" s="11">
        <v>190</v>
      </c>
      <c r="F1064" t="s">
        <v>280</v>
      </c>
      <c r="G1064" t="s">
        <v>22</v>
      </c>
      <c r="H1064" t="s">
        <v>23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2168</v>
      </c>
      <c r="O1064" s="9">
        <f t="shared" si="65"/>
        <v>95</v>
      </c>
      <c r="P1064" s="9">
        <f t="shared" si="66"/>
        <v>47.5</v>
      </c>
      <c r="Q1064" t="s">
        <v>2169</v>
      </c>
      <c r="R1064" t="s">
        <v>2170</v>
      </c>
      <c r="S1064" s="15">
        <f t="shared" si="67"/>
        <v>42556.807187500002</v>
      </c>
      <c r="T1064" s="16">
        <f t="shared" si="68"/>
        <v>42563.807187500002</v>
      </c>
    </row>
    <row r="1065" spans="1:20" ht="60" hidden="1">
      <c r="A1065">
        <v>1063</v>
      </c>
      <c r="B1065" s="3" t="s">
        <v>2215</v>
      </c>
      <c r="C1065" s="3" t="s">
        <v>2216</v>
      </c>
      <c r="D1065" s="6">
        <v>1000</v>
      </c>
      <c r="E1065" s="11">
        <v>0</v>
      </c>
      <c r="F1065" t="s">
        <v>280</v>
      </c>
      <c r="G1065" t="s">
        <v>22</v>
      </c>
      <c r="H1065" t="s">
        <v>23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2168</v>
      </c>
      <c r="O1065" s="9">
        <f t="shared" si="65"/>
        <v>0</v>
      </c>
      <c r="P1065" s="9">
        <f t="shared" si="66"/>
        <v>0</v>
      </c>
      <c r="Q1065" t="s">
        <v>2169</v>
      </c>
      <c r="R1065" t="s">
        <v>2170</v>
      </c>
      <c r="S1065" s="15">
        <f t="shared" si="67"/>
        <v>42583.030810185184</v>
      </c>
      <c r="T1065" s="16">
        <f t="shared" si="68"/>
        <v>42613.030810185184</v>
      </c>
    </row>
    <row r="1066" spans="1:20" ht="60" hidden="1">
      <c r="A1066">
        <v>1064</v>
      </c>
      <c r="B1066" s="3" t="s">
        <v>2217</v>
      </c>
      <c r="C1066" s="3" t="s">
        <v>2218</v>
      </c>
      <c r="D1066" s="6">
        <v>90000</v>
      </c>
      <c r="E1066" s="11">
        <v>8077</v>
      </c>
      <c r="F1066" t="s">
        <v>366</v>
      </c>
      <c r="G1066" t="s">
        <v>22</v>
      </c>
      <c r="H1066" t="s">
        <v>23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2219</v>
      </c>
      <c r="O1066" s="9">
        <f t="shared" si="65"/>
        <v>9</v>
      </c>
      <c r="P1066" s="9">
        <f t="shared" si="66"/>
        <v>65.67</v>
      </c>
      <c r="Q1066" t="s">
        <v>2220</v>
      </c>
      <c r="R1066" t="s">
        <v>2221</v>
      </c>
      <c r="S1066" s="15">
        <f t="shared" si="67"/>
        <v>41417.228043981479</v>
      </c>
      <c r="T1066" s="16">
        <f t="shared" si="68"/>
        <v>41462.228043981479</v>
      </c>
    </row>
    <row r="1067" spans="1:20" ht="60" hidden="1">
      <c r="A1067">
        <v>1065</v>
      </c>
      <c r="B1067" s="3" t="s">
        <v>2222</v>
      </c>
      <c r="C1067" s="3" t="s">
        <v>2223</v>
      </c>
      <c r="D1067" s="6">
        <v>3000</v>
      </c>
      <c r="E1067" s="11">
        <v>81</v>
      </c>
      <c r="F1067" t="s">
        <v>366</v>
      </c>
      <c r="G1067" t="s">
        <v>57</v>
      </c>
      <c r="H1067" t="s">
        <v>58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2219</v>
      </c>
      <c r="O1067" s="9">
        <f t="shared" si="65"/>
        <v>3</v>
      </c>
      <c r="P1067" s="9">
        <f t="shared" si="66"/>
        <v>16.2</v>
      </c>
      <c r="Q1067" t="s">
        <v>2220</v>
      </c>
      <c r="R1067" t="s">
        <v>2221</v>
      </c>
      <c r="S1067" s="15">
        <f t="shared" si="67"/>
        <v>41661.381041666667</v>
      </c>
      <c r="T1067" s="16">
        <f t="shared" si="68"/>
        <v>41689.381041666667</v>
      </c>
    </row>
    <row r="1068" spans="1:20" ht="45" hidden="1">
      <c r="A1068">
        <v>1066</v>
      </c>
      <c r="B1068" s="3" t="s">
        <v>2224</v>
      </c>
      <c r="C1068" s="3" t="s">
        <v>2225</v>
      </c>
      <c r="D1068" s="6">
        <v>150000</v>
      </c>
      <c r="E1068" s="11">
        <v>5051</v>
      </c>
      <c r="F1068" t="s">
        <v>366</v>
      </c>
      <c r="G1068" t="s">
        <v>22</v>
      </c>
      <c r="H1068" t="s">
        <v>23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2219</v>
      </c>
      <c r="O1068" s="9">
        <f t="shared" si="65"/>
        <v>3</v>
      </c>
      <c r="P1068" s="9">
        <f t="shared" si="66"/>
        <v>34.130000000000003</v>
      </c>
      <c r="Q1068" t="s">
        <v>2220</v>
      </c>
      <c r="R1068" t="s">
        <v>2221</v>
      </c>
      <c r="S1068" s="15">
        <f t="shared" si="67"/>
        <v>41445.962754629632</v>
      </c>
      <c r="T1068" s="16">
        <f t="shared" si="68"/>
        <v>41490.962754629632</v>
      </c>
    </row>
    <row r="1069" spans="1:20" ht="60" hidden="1">
      <c r="A1069">
        <v>1067</v>
      </c>
      <c r="B1069" s="3" t="s">
        <v>2226</v>
      </c>
      <c r="C1069" s="3" t="s">
        <v>2227</v>
      </c>
      <c r="D1069" s="6">
        <v>500</v>
      </c>
      <c r="E1069" s="11">
        <v>130</v>
      </c>
      <c r="F1069" t="s">
        <v>366</v>
      </c>
      <c r="G1069" t="s">
        <v>22</v>
      </c>
      <c r="H1069" t="s">
        <v>23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2219</v>
      </c>
      <c r="O1069" s="9">
        <f t="shared" si="65"/>
        <v>26</v>
      </c>
      <c r="P1069" s="9">
        <f t="shared" si="66"/>
        <v>13</v>
      </c>
      <c r="Q1069" t="s">
        <v>2220</v>
      </c>
      <c r="R1069" t="s">
        <v>2221</v>
      </c>
      <c r="S1069" s="15">
        <f t="shared" si="67"/>
        <v>41599.855682870373</v>
      </c>
      <c r="T1069" s="16">
        <f t="shared" si="68"/>
        <v>41629.855682870373</v>
      </c>
    </row>
    <row r="1070" spans="1:20" ht="60" hidden="1">
      <c r="A1070">
        <v>1068</v>
      </c>
      <c r="B1070" s="3" t="s">
        <v>2228</v>
      </c>
      <c r="C1070" s="3" t="s">
        <v>2229</v>
      </c>
      <c r="D1070" s="6">
        <v>30000</v>
      </c>
      <c r="E1070" s="11">
        <v>45</v>
      </c>
      <c r="F1070" t="s">
        <v>366</v>
      </c>
      <c r="G1070" t="s">
        <v>22</v>
      </c>
      <c r="H1070" t="s">
        <v>23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2219</v>
      </c>
      <c r="O1070" s="9">
        <f t="shared" si="65"/>
        <v>0</v>
      </c>
      <c r="P1070" s="9">
        <f t="shared" si="66"/>
        <v>11.25</v>
      </c>
      <c r="Q1070" t="s">
        <v>2220</v>
      </c>
      <c r="R1070" t="s">
        <v>2221</v>
      </c>
      <c r="S1070" s="15">
        <f t="shared" si="67"/>
        <v>42440.371111111104</v>
      </c>
      <c r="T1070" s="16">
        <f t="shared" si="68"/>
        <v>42470.329444444447</v>
      </c>
    </row>
    <row r="1071" spans="1:20" ht="45" hidden="1">
      <c r="A1071">
        <v>1069</v>
      </c>
      <c r="B1071" s="3" t="s">
        <v>2230</v>
      </c>
      <c r="C1071" s="3" t="s">
        <v>2231</v>
      </c>
      <c r="D1071" s="6">
        <v>2200</v>
      </c>
      <c r="E1071" s="11">
        <v>850</v>
      </c>
      <c r="F1071" t="s">
        <v>366</v>
      </c>
      <c r="G1071" t="s">
        <v>22</v>
      </c>
      <c r="H1071" t="s">
        <v>23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2219</v>
      </c>
      <c r="O1071" s="9">
        <f t="shared" si="65"/>
        <v>39</v>
      </c>
      <c r="P1071" s="9">
        <f t="shared" si="66"/>
        <v>40.479999999999997</v>
      </c>
      <c r="Q1071" t="s">
        <v>2220</v>
      </c>
      <c r="R1071" t="s">
        <v>2221</v>
      </c>
      <c r="S1071" s="15">
        <f t="shared" si="67"/>
        <v>41572.229849537034</v>
      </c>
      <c r="T1071" s="16">
        <f t="shared" si="68"/>
        <v>41604.271516203706</v>
      </c>
    </row>
    <row r="1072" spans="1:20" ht="45" hidden="1">
      <c r="A1072">
        <v>1070</v>
      </c>
      <c r="B1072" s="3" t="s">
        <v>2232</v>
      </c>
      <c r="C1072" s="3" t="s">
        <v>2233</v>
      </c>
      <c r="D1072" s="6">
        <v>10000</v>
      </c>
      <c r="E1072" s="11">
        <v>70</v>
      </c>
      <c r="F1072" t="s">
        <v>366</v>
      </c>
      <c r="G1072" t="s">
        <v>22</v>
      </c>
      <c r="H1072" t="s">
        <v>23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2219</v>
      </c>
      <c r="O1072" s="9">
        <f t="shared" si="65"/>
        <v>1</v>
      </c>
      <c r="P1072" s="9">
        <f t="shared" si="66"/>
        <v>35</v>
      </c>
      <c r="Q1072" t="s">
        <v>2220</v>
      </c>
      <c r="R1072" t="s">
        <v>2221</v>
      </c>
      <c r="S1072" s="15">
        <f t="shared" si="67"/>
        <v>41163.011828703704</v>
      </c>
      <c r="T1072" s="16">
        <f t="shared" si="68"/>
        <v>41183.011828703704</v>
      </c>
    </row>
    <row r="1073" spans="1:20" ht="60" hidden="1">
      <c r="A1073">
        <v>1071</v>
      </c>
      <c r="B1073" s="3" t="s">
        <v>2234</v>
      </c>
      <c r="C1073" s="3" t="s">
        <v>2235</v>
      </c>
      <c r="D1073" s="6">
        <v>100</v>
      </c>
      <c r="E1073" s="11">
        <v>0</v>
      </c>
      <c r="F1073" t="s">
        <v>366</v>
      </c>
      <c r="G1073" t="s">
        <v>420</v>
      </c>
      <c r="H1073" t="s">
        <v>421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2219</v>
      </c>
      <c r="O1073" s="9">
        <f t="shared" si="65"/>
        <v>0</v>
      </c>
      <c r="P1073" s="9">
        <f t="shared" si="66"/>
        <v>0</v>
      </c>
      <c r="Q1073" t="s">
        <v>2220</v>
      </c>
      <c r="R1073" t="s">
        <v>2221</v>
      </c>
      <c r="S1073" s="15">
        <f t="shared" si="67"/>
        <v>42295.753391203703</v>
      </c>
      <c r="T1073" s="16">
        <f t="shared" si="68"/>
        <v>42325.795057870375</v>
      </c>
    </row>
    <row r="1074" spans="1:20" ht="60" hidden="1">
      <c r="A1074">
        <v>1072</v>
      </c>
      <c r="B1074" s="3" t="s">
        <v>2236</v>
      </c>
      <c r="C1074" s="3" t="s">
        <v>2237</v>
      </c>
      <c r="D1074" s="6">
        <v>75000</v>
      </c>
      <c r="E1074" s="11">
        <v>51</v>
      </c>
      <c r="F1074" t="s">
        <v>366</v>
      </c>
      <c r="G1074" t="s">
        <v>22</v>
      </c>
      <c r="H1074" t="s">
        <v>23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2219</v>
      </c>
      <c r="O1074" s="9">
        <f t="shared" si="65"/>
        <v>0</v>
      </c>
      <c r="P1074" s="9">
        <f t="shared" si="66"/>
        <v>12.75</v>
      </c>
      <c r="Q1074" t="s">
        <v>2220</v>
      </c>
      <c r="R1074" t="s">
        <v>2221</v>
      </c>
      <c r="S1074" s="15">
        <f t="shared" si="67"/>
        <v>41645.832141203704</v>
      </c>
      <c r="T1074" s="16">
        <f t="shared" si="68"/>
        <v>41675.832141203704</v>
      </c>
    </row>
    <row r="1075" spans="1:20" ht="45" hidden="1">
      <c r="A1075">
        <v>1073</v>
      </c>
      <c r="B1075" s="3" t="s">
        <v>2238</v>
      </c>
      <c r="C1075" s="3" t="s">
        <v>2239</v>
      </c>
      <c r="D1075" s="6">
        <v>750</v>
      </c>
      <c r="E1075" s="11">
        <v>10</v>
      </c>
      <c r="F1075" t="s">
        <v>366</v>
      </c>
      <c r="G1075" t="s">
        <v>22</v>
      </c>
      <c r="H1075" t="s">
        <v>23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2219</v>
      </c>
      <c r="O1075" s="9">
        <f t="shared" si="65"/>
        <v>1</v>
      </c>
      <c r="P1075" s="9">
        <f t="shared" si="66"/>
        <v>10</v>
      </c>
      <c r="Q1075" t="s">
        <v>2220</v>
      </c>
      <c r="R1075" t="s">
        <v>2221</v>
      </c>
      <c r="S1075" s="15">
        <f t="shared" si="67"/>
        <v>40802.964594907404</v>
      </c>
      <c r="T1075" s="16">
        <f t="shared" si="68"/>
        <v>40832.964594907404</v>
      </c>
    </row>
    <row r="1076" spans="1:20" ht="60" hidden="1">
      <c r="A1076">
        <v>1074</v>
      </c>
      <c r="B1076" s="3" t="s">
        <v>2240</v>
      </c>
      <c r="C1076" s="3" t="s">
        <v>2241</v>
      </c>
      <c r="D1076" s="6">
        <v>54000</v>
      </c>
      <c r="E1076" s="11">
        <v>3407</v>
      </c>
      <c r="F1076" t="s">
        <v>366</v>
      </c>
      <c r="G1076" t="s">
        <v>22</v>
      </c>
      <c r="H1076" t="s">
        <v>23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2219</v>
      </c>
      <c r="O1076" s="9">
        <f t="shared" si="65"/>
        <v>6</v>
      </c>
      <c r="P1076" s="9">
        <f t="shared" si="66"/>
        <v>113.57</v>
      </c>
      <c r="Q1076" t="s">
        <v>2220</v>
      </c>
      <c r="R1076" t="s">
        <v>2221</v>
      </c>
      <c r="S1076" s="15">
        <f t="shared" si="67"/>
        <v>41613.172974537039</v>
      </c>
      <c r="T1076" s="16">
        <f t="shared" si="68"/>
        <v>41643.172974537039</v>
      </c>
    </row>
    <row r="1077" spans="1:20" ht="45" hidden="1">
      <c r="A1077">
        <v>1075</v>
      </c>
      <c r="B1077" s="3" t="s">
        <v>2242</v>
      </c>
      <c r="C1077" s="3" t="s">
        <v>2243</v>
      </c>
      <c r="D1077" s="6">
        <v>1000</v>
      </c>
      <c r="E1077" s="11">
        <v>45</v>
      </c>
      <c r="F1077" t="s">
        <v>366</v>
      </c>
      <c r="G1077" t="s">
        <v>22</v>
      </c>
      <c r="H1077" t="s">
        <v>23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2219</v>
      </c>
      <c r="O1077" s="9">
        <f t="shared" si="65"/>
        <v>5</v>
      </c>
      <c r="P1077" s="9">
        <f t="shared" si="66"/>
        <v>15</v>
      </c>
      <c r="Q1077" t="s">
        <v>2220</v>
      </c>
      <c r="R1077" t="s">
        <v>2221</v>
      </c>
      <c r="S1077" s="15">
        <f t="shared" si="67"/>
        <v>41005.904120370367</v>
      </c>
      <c r="T1077" s="16">
        <f t="shared" si="68"/>
        <v>41035.904120370367</v>
      </c>
    </row>
    <row r="1078" spans="1:20" ht="45" hidden="1">
      <c r="A1078">
        <v>1076</v>
      </c>
      <c r="B1078" s="3" t="s">
        <v>2244</v>
      </c>
      <c r="C1078" s="3" t="s">
        <v>2245</v>
      </c>
      <c r="D1078" s="6">
        <v>75000</v>
      </c>
      <c r="E1078" s="11">
        <v>47074</v>
      </c>
      <c r="F1078" t="s">
        <v>366</v>
      </c>
      <c r="G1078" t="s">
        <v>22</v>
      </c>
      <c r="H1078" t="s">
        <v>23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2219</v>
      </c>
      <c r="O1078" s="9">
        <f t="shared" si="65"/>
        <v>63</v>
      </c>
      <c r="P1078" s="9">
        <f t="shared" si="66"/>
        <v>48.28</v>
      </c>
      <c r="Q1078" t="s">
        <v>2220</v>
      </c>
      <c r="R1078" t="s">
        <v>2221</v>
      </c>
      <c r="S1078" s="15">
        <f t="shared" si="67"/>
        <v>41838.377893518518</v>
      </c>
      <c r="T1078" s="16">
        <f t="shared" si="68"/>
        <v>41893.377893518518</v>
      </c>
    </row>
    <row r="1079" spans="1:20" ht="45" hidden="1">
      <c r="A1079">
        <v>1077</v>
      </c>
      <c r="B1079" s="3" t="s">
        <v>2246</v>
      </c>
      <c r="C1079" s="3" t="s">
        <v>2247</v>
      </c>
      <c r="D1079" s="6">
        <v>25000</v>
      </c>
      <c r="E1079" s="11">
        <v>7344</v>
      </c>
      <c r="F1079" t="s">
        <v>366</v>
      </c>
      <c r="G1079" t="s">
        <v>22</v>
      </c>
      <c r="H1079" t="s">
        <v>23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2219</v>
      </c>
      <c r="O1079" s="9">
        <f t="shared" si="65"/>
        <v>29</v>
      </c>
      <c r="P1079" s="9">
        <f t="shared" si="66"/>
        <v>43.98</v>
      </c>
      <c r="Q1079" t="s">
        <v>2220</v>
      </c>
      <c r="R1079" t="s">
        <v>2221</v>
      </c>
      <c r="S1079" s="15">
        <f t="shared" si="67"/>
        <v>42353.16679398148</v>
      </c>
      <c r="T1079" s="16">
        <f t="shared" si="68"/>
        <v>42383.16679398148</v>
      </c>
    </row>
    <row r="1080" spans="1:20" ht="60" hidden="1">
      <c r="A1080">
        <v>1078</v>
      </c>
      <c r="B1080" s="3" t="s">
        <v>2248</v>
      </c>
      <c r="C1080" s="3" t="s">
        <v>2249</v>
      </c>
      <c r="D1080" s="6">
        <v>600</v>
      </c>
      <c r="E1080" s="11">
        <v>45</v>
      </c>
      <c r="F1080" t="s">
        <v>366</v>
      </c>
      <c r="G1080" t="s">
        <v>22</v>
      </c>
      <c r="H1080" t="s">
        <v>23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2219</v>
      </c>
      <c r="O1080" s="9">
        <f t="shared" si="65"/>
        <v>8</v>
      </c>
      <c r="P1080" s="9">
        <f t="shared" si="66"/>
        <v>9</v>
      </c>
      <c r="Q1080" t="s">
        <v>2220</v>
      </c>
      <c r="R1080" t="s">
        <v>2221</v>
      </c>
      <c r="S1080" s="15">
        <f t="shared" si="67"/>
        <v>40701.195844907408</v>
      </c>
      <c r="T1080" s="16">
        <f t="shared" si="68"/>
        <v>40746.195844907408</v>
      </c>
    </row>
    <row r="1081" spans="1:20" ht="60" hidden="1">
      <c r="A1081">
        <v>1079</v>
      </c>
      <c r="B1081" s="3" t="s">
        <v>2250</v>
      </c>
      <c r="C1081" s="3" t="s">
        <v>2251</v>
      </c>
      <c r="D1081" s="6">
        <v>26000</v>
      </c>
      <c r="E1081" s="11">
        <v>678</v>
      </c>
      <c r="F1081" t="s">
        <v>366</v>
      </c>
      <c r="G1081" t="s">
        <v>512</v>
      </c>
      <c r="H1081" t="s">
        <v>62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2219</v>
      </c>
      <c r="O1081" s="9">
        <f t="shared" si="65"/>
        <v>3</v>
      </c>
      <c r="P1081" s="9">
        <f t="shared" si="66"/>
        <v>37.67</v>
      </c>
      <c r="Q1081" t="s">
        <v>2220</v>
      </c>
      <c r="R1081" t="s">
        <v>2221</v>
      </c>
      <c r="S1081" s="15">
        <f t="shared" si="67"/>
        <v>42479.566388888896</v>
      </c>
      <c r="T1081" s="16">
        <f t="shared" si="68"/>
        <v>42504.566388888896</v>
      </c>
    </row>
    <row r="1082" spans="1:20" ht="45" hidden="1">
      <c r="A1082">
        <v>1080</v>
      </c>
      <c r="B1082" s="3" t="s">
        <v>2252</v>
      </c>
      <c r="C1082" s="3" t="s">
        <v>2253</v>
      </c>
      <c r="D1082" s="6">
        <v>20000</v>
      </c>
      <c r="E1082" s="11">
        <v>1821</v>
      </c>
      <c r="F1082" t="s">
        <v>366</v>
      </c>
      <c r="G1082" t="s">
        <v>22</v>
      </c>
      <c r="H1082" t="s">
        <v>23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2219</v>
      </c>
      <c r="O1082" s="9">
        <f t="shared" si="65"/>
        <v>9</v>
      </c>
      <c r="P1082" s="9">
        <f t="shared" si="66"/>
        <v>18.579999999999998</v>
      </c>
      <c r="Q1082" t="s">
        <v>2220</v>
      </c>
      <c r="R1082" t="s">
        <v>2221</v>
      </c>
      <c r="S1082" s="15">
        <f t="shared" si="67"/>
        <v>41740.138113425928</v>
      </c>
      <c r="T1082" s="16">
        <f t="shared" si="68"/>
        <v>41770.138113425928</v>
      </c>
    </row>
    <row r="1083" spans="1:20" ht="45" hidden="1">
      <c r="A1083">
        <v>1081</v>
      </c>
      <c r="B1083" s="3" t="s">
        <v>2254</v>
      </c>
      <c r="C1083" s="3" t="s">
        <v>2255</v>
      </c>
      <c r="D1083" s="6">
        <v>68000</v>
      </c>
      <c r="E1083" s="11">
        <v>12</v>
      </c>
      <c r="F1083" t="s">
        <v>366</v>
      </c>
      <c r="G1083" t="s">
        <v>22</v>
      </c>
      <c r="H1083" t="s">
        <v>23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2219</v>
      </c>
      <c r="O1083" s="9">
        <f t="shared" si="65"/>
        <v>0</v>
      </c>
      <c r="P1083" s="9">
        <f t="shared" si="66"/>
        <v>3</v>
      </c>
      <c r="Q1083" t="s">
        <v>2220</v>
      </c>
      <c r="R1083" t="s">
        <v>2221</v>
      </c>
      <c r="S1083" s="15">
        <f t="shared" si="67"/>
        <v>42002.926990740743</v>
      </c>
      <c r="T1083" s="16">
        <f t="shared" si="68"/>
        <v>42032.926990740743</v>
      </c>
    </row>
    <row r="1084" spans="1:20" ht="45" hidden="1">
      <c r="A1084">
        <v>1082</v>
      </c>
      <c r="B1084" s="3" t="s">
        <v>2256</v>
      </c>
      <c r="C1084" s="3" t="s">
        <v>2257</v>
      </c>
      <c r="D1084" s="6">
        <v>10000</v>
      </c>
      <c r="E1084" s="11">
        <v>56</v>
      </c>
      <c r="F1084" t="s">
        <v>366</v>
      </c>
      <c r="G1084" t="s">
        <v>22</v>
      </c>
      <c r="H1084" t="s">
        <v>23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2219</v>
      </c>
      <c r="O1084" s="9">
        <f t="shared" si="65"/>
        <v>1</v>
      </c>
      <c r="P1084" s="9">
        <f t="shared" si="66"/>
        <v>18.670000000000002</v>
      </c>
      <c r="Q1084" t="s">
        <v>2220</v>
      </c>
      <c r="R1084" t="s">
        <v>2221</v>
      </c>
      <c r="S1084" s="15">
        <f t="shared" si="67"/>
        <v>41101.906111111115</v>
      </c>
      <c r="T1084" s="16">
        <f t="shared" si="68"/>
        <v>41131.906111111115</v>
      </c>
    </row>
    <row r="1085" spans="1:20" ht="60" hidden="1">
      <c r="A1085">
        <v>1083</v>
      </c>
      <c r="B1085" s="3" t="s">
        <v>2258</v>
      </c>
      <c r="C1085" s="3" t="s">
        <v>2259</v>
      </c>
      <c r="D1085" s="6">
        <v>50000</v>
      </c>
      <c r="E1085" s="11">
        <v>410</v>
      </c>
      <c r="F1085" t="s">
        <v>366</v>
      </c>
      <c r="G1085" t="s">
        <v>167</v>
      </c>
      <c r="H1085" t="s">
        <v>168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2219</v>
      </c>
      <c r="O1085" s="9">
        <f t="shared" si="65"/>
        <v>1</v>
      </c>
      <c r="P1085" s="9">
        <f t="shared" si="66"/>
        <v>410</v>
      </c>
      <c r="Q1085" t="s">
        <v>2220</v>
      </c>
      <c r="R1085" t="s">
        <v>2221</v>
      </c>
      <c r="S1085" s="15">
        <f t="shared" si="67"/>
        <v>41793.659525462965</v>
      </c>
      <c r="T1085" s="16">
        <f t="shared" si="68"/>
        <v>41853.659525462965</v>
      </c>
    </row>
    <row r="1086" spans="1:20" ht="18.75" hidden="1">
      <c r="A1086">
        <v>1084</v>
      </c>
      <c r="B1086" s="3" t="s">
        <v>2260</v>
      </c>
      <c r="C1086" s="3" t="s">
        <v>2261</v>
      </c>
      <c r="D1086" s="6">
        <v>550</v>
      </c>
      <c r="E1086" s="11">
        <v>0</v>
      </c>
      <c r="F1086" t="s">
        <v>366</v>
      </c>
      <c r="G1086" t="s">
        <v>22</v>
      </c>
      <c r="H1086" t="s">
        <v>23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2219</v>
      </c>
      <c r="O1086" s="9">
        <f t="shared" si="65"/>
        <v>0</v>
      </c>
      <c r="P1086" s="9">
        <f t="shared" si="66"/>
        <v>0</v>
      </c>
      <c r="Q1086" t="s">
        <v>2220</v>
      </c>
      <c r="R1086" t="s">
        <v>2221</v>
      </c>
      <c r="S1086" s="15">
        <f t="shared" si="67"/>
        <v>41829.912083333329</v>
      </c>
      <c r="T1086" s="16">
        <f t="shared" si="68"/>
        <v>41859.912083333329</v>
      </c>
    </row>
    <row r="1087" spans="1:20" ht="45" hidden="1">
      <c r="A1087">
        <v>1085</v>
      </c>
      <c r="B1087" s="3" t="s">
        <v>2262</v>
      </c>
      <c r="C1087" s="3" t="s">
        <v>2263</v>
      </c>
      <c r="D1087" s="6">
        <v>30000</v>
      </c>
      <c r="E1087" s="11">
        <v>1026</v>
      </c>
      <c r="F1087" t="s">
        <v>366</v>
      </c>
      <c r="G1087" t="s">
        <v>167</v>
      </c>
      <c r="H1087" t="s">
        <v>168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2219</v>
      </c>
      <c r="O1087" s="9">
        <f t="shared" si="65"/>
        <v>3</v>
      </c>
      <c r="P1087" s="9">
        <f t="shared" si="66"/>
        <v>114</v>
      </c>
      <c r="Q1087" t="s">
        <v>2220</v>
      </c>
      <c r="R1087" t="s">
        <v>2221</v>
      </c>
      <c r="S1087" s="15">
        <f t="shared" si="67"/>
        <v>42413.671006944445</v>
      </c>
      <c r="T1087" s="16">
        <f t="shared" si="68"/>
        <v>42443.629340277781</v>
      </c>
    </row>
    <row r="1088" spans="1:20" ht="18.75" hidden="1">
      <c r="A1088">
        <v>1086</v>
      </c>
      <c r="B1088" s="3" t="s">
        <v>2264</v>
      </c>
      <c r="C1088" s="3" t="s">
        <v>2265</v>
      </c>
      <c r="D1088" s="6">
        <v>18000</v>
      </c>
      <c r="E1088" s="11">
        <v>15</v>
      </c>
      <c r="F1088" t="s">
        <v>366</v>
      </c>
      <c r="G1088" t="s">
        <v>22</v>
      </c>
      <c r="H1088" t="s">
        <v>23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2219</v>
      </c>
      <c r="O1088" s="9">
        <f t="shared" si="65"/>
        <v>0</v>
      </c>
      <c r="P1088" s="9">
        <f t="shared" si="66"/>
        <v>7.5</v>
      </c>
      <c r="Q1088" t="s">
        <v>2220</v>
      </c>
      <c r="R1088" t="s">
        <v>2221</v>
      </c>
      <c r="S1088" s="15">
        <f t="shared" si="67"/>
        <v>41845.866793981484</v>
      </c>
      <c r="T1088" s="16">
        <f t="shared" si="68"/>
        <v>41875.866793981484</v>
      </c>
    </row>
    <row r="1089" spans="1:20" ht="60" hidden="1">
      <c r="A1089">
        <v>1087</v>
      </c>
      <c r="B1089" s="3" t="s">
        <v>2266</v>
      </c>
      <c r="C1089" s="3" t="s">
        <v>2267</v>
      </c>
      <c r="D1089" s="6">
        <v>1100</v>
      </c>
      <c r="E1089" s="11">
        <v>0</v>
      </c>
      <c r="F1089" t="s">
        <v>366</v>
      </c>
      <c r="G1089" t="s">
        <v>22</v>
      </c>
      <c r="H1089" t="s">
        <v>23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2219</v>
      </c>
      <c r="O1089" s="9">
        <f t="shared" si="65"/>
        <v>0</v>
      </c>
      <c r="P1089" s="9">
        <f t="shared" si="66"/>
        <v>0</v>
      </c>
      <c r="Q1089" t="s">
        <v>2220</v>
      </c>
      <c r="R1089" t="s">
        <v>2221</v>
      </c>
      <c r="S1089" s="15">
        <f t="shared" si="67"/>
        <v>41775.713969907411</v>
      </c>
      <c r="T1089" s="16">
        <f t="shared" si="68"/>
        <v>41805.713969907411</v>
      </c>
    </row>
    <row r="1090" spans="1:20" ht="45" hidden="1">
      <c r="A1090">
        <v>1088</v>
      </c>
      <c r="B1090" s="3" t="s">
        <v>2268</v>
      </c>
      <c r="C1090" s="3" t="s">
        <v>2269</v>
      </c>
      <c r="D1090" s="6">
        <v>45000</v>
      </c>
      <c r="E1090" s="11">
        <v>6382.34</v>
      </c>
      <c r="F1090" t="s">
        <v>366</v>
      </c>
      <c r="G1090" t="s">
        <v>22</v>
      </c>
      <c r="H1090" t="s">
        <v>23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2219</v>
      </c>
      <c r="O1090" s="9">
        <f t="shared" si="65"/>
        <v>14</v>
      </c>
      <c r="P1090" s="9">
        <f t="shared" si="66"/>
        <v>43.42</v>
      </c>
      <c r="Q1090" t="s">
        <v>2220</v>
      </c>
      <c r="R1090" t="s">
        <v>2221</v>
      </c>
      <c r="S1090" s="15">
        <f t="shared" si="67"/>
        <v>41723.799386574072</v>
      </c>
      <c r="T1090" s="16">
        <f t="shared" si="68"/>
        <v>41753.799386574072</v>
      </c>
    </row>
    <row r="1091" spans="1:20" ht="30" hidden="1">
      <c r="A1091">
        <v>1089</v>
      </c>
      <c r="B1091" s="3" t="s">
        <v>2270</v>
      </c>
      <c r="C1091" s="3" t="s">
        <v>2271</v>
      </c>
      <c r="D1091" s="6">
        <v>15000</v>
      </c>
      <c r="E1091" s="11">
        <v>1174</v>
      </c>
      <c r="F1091" t="s">
        <v>366</v>
      </c>
      <c r="G1091" t="s">
        <v>187</v>
      </c>
      <c r="H1091" t="s">
        <v>62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2219</v>
      </c>
      <c r="O1091" s="9">
        <f t="shared" ref="O1091:O1154" si="69">ROUND(E1091/D1091*100,0)</f>
        <v>8</v>
      </c>
      <c r="P1091" s="9">
        <f t="shared" ref="P1091:P1154" si="70">IFERROR(ROUND(E1091/L1091,2),0)</f>
        <v>23.96</v>
      </c>
      <c r="Q1091" t="s">
        <v>2220</v>
      </c>
      <c r="R1091" t="s">
        <v>2221</v>
      </c>
      <c r="S1091" s="15">
        <f t="shared" ref="S1091:S1154" si="71">(((J1091/60)/60)/24)+DATE(1970,1,1)</f>
        <v>42151.189525462964</v>
      </c>
      <c r="T1091" s="16">
        <f t="shared" ref="T1091:T1154" si="72">(((I1091/60)/60)/24)+DATE(1970,1,1)</f>
        <v>42181.189525462964</v>
      </c>
    </row>
    <row r="1092" spans="1:20" ht="60" hidden="1">
      <c r="A1092">
        <v>1090</v>
      </c>
      <c r="B1092" s="3" t="s">
        <v>2272</v>
      </c>
      <c r="C1092" s="3" t="s">
        <v>2273</v>
      </c>
      <c r="D1092" s="6">
        <v>12999</v>
      </c>
      <c r="E1092" s="11">
        <v>5</v>
      </c>
      <c r="F1092" t="s">
        <v>366</v>
      </c>
      <c r="G1092" t="s">
        <v>57</v>
      </c>
      <c r="H1092" t="s">
        <v>58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2219</v>
      </c>
      <c r="O1092" s="9">
        <f t="shared" si="69"/>
        <v>0</v>
      </c>
      <c r="P1092" s="9">
        <f t="shared" si="70"/>
        <v>5</v>
      </c>
      <c r="Q1092" t="s">
        <v>2220</v>
      </c>
      <c r="R1092" t="s">
        <v>2221</v>
      </c>
      <c r="S1092" s="15">
        <f t="shared" si="71"/>
        <v>42123.185798611114</v>
      </c>
      <c r="T1092" s="16">
        <f t="shared" si="72"/>
        <v>42153.185798611114</v>
      </c>
    </row>
    <row r="1093" spans="1:20" ht="60" hidden="1">
      <c r="A1093">
        <v>1091</v>
      </c>
      <c r="B1093" s="3" t="s">
        <v>2274</v>
      </c>
      <c r="C1093" s="3" t="s">
        <v>2275</v>
      </c>
      <c r="D1093" s="6">
        <v>200</v>
      </c>
      <c r="E1093" s="11">
        <v>25</v>
      </c>
      <c r="F1093" t="s">
        <v>366</v>
      </c>
      <c r="G1093" t="s">
        <v>31</v>
      </c>
      <c r="H1093" t="s">
        <v>32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2219</v>
      </c>
      <c r="O1093" s="9">
        <f t="shared" si="69"/>
        <v>13</v>
      </c>
      <c r="P1093" s="9">
        <f t="shared" si="70"/>
        <v>12.5</v>
      </c>
      <c r="Q1093" t="s">
        <v>2220</v>
      </c>
      <c r="R1093" t="s">
        <v>2221</v>
      </c>
      <c r="S1093" s="15">
        <f t="shared" si="71"/>
        <v>42440.820277777777</v>
      </c>
      <c r="T1093" s="16">
        <f t="shared" si="72"/>
        <v>42470.778611111105</v>
      </c>
    </row>
    <row r="1094" spans="1:20" ht="60" hidden="1">
      <c r="A1094">
        <v>1092</v>
      </c>
      <c r="B1094" s="3" t="s">
        <v>2276</v>
      </c>
      <c r="C1094" s="3" t="s">
        <v>2277</v>
      </c>
      <c r="D1094" s="6">
        <v>2000</v>
      </c>
      <c r="E1094" s="11">
        <v>21</v>
      </c>
      <c r="F1094" t="s">
        <v>366</v>
      </c>
      <c r="G1094" t="s">
        <v>22</v>
      </c>
      <c r="H1094" t="s">
        <v>23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2219</v>
      </c>
      <c r="O1094" s="9">
        <f t="shared" si="69"/>
        <v>1</v>
      </c>
      <c r="P1094" s="9">
        <f t="shared" si="70"/>
        <v>3</v>
      </c>
      <c r="Q1094" t="s">
        <v>2220</v>
      </c>
      <c r="R1094" t="s">
        <v>2221</v>
      </c>
      <c r="S1094" s="15">
        <f t="shared" si="71"/>
        <v>41250.025902777779</v>
      </c>
      <c r="T1094" s="16">
        <f t="shared" si="72"/>
        <v>41280.025902777779</v>
      </c>
    </row>
    <row r="1095" spans="1:20" ht="45" hidden="1">
      <c r="A1095">
        <v>1093</v>
      </c>
      <c r="B1095" s="3" t="s">
        <v>2278</v>
      </c>
      <c r="C1095" s="3" t="s">
        <v>2279</v>
      </c>
      <c r="D1095" s="6">
        <v>300</v>
      </c>
      <c r="E1095" s="11">
        <v>42.25</v>
      </c>
      <c r="F1095" t="s">
        <v>366</v>
      </c>
      <c r="G1095" t="s">
        <v>167</v>
      </c>
      <c r="H1095" t="s">
        <v>168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2219</v>
      </c>
      <c r="O1095" s="9">
        <f t="shared" si="69"/>
        <v>14</v>
      </c>
      <c r="P1095" s="9">
        <f t="shared" si="70"/>
        <v>10.56</v>
      </c>
      <c r="Q1095" t="s">
        <v>2220</v>
      </c>
      <c r="R1095" t="s">
        <v>2221</v>
      </c>
      <c r="S1095" s="15">
        <f t="shared" si="71"/>
        <v>42396.973807870367</v>
      </c>
      <c r="T1095" s="16">
        <f t="shared" si="72"/>
        <v>42411.973807870367</v>
      </c>
    </row>
    <row r="1096" spans="1:20" ht="60" hidden="1">
      <c r="A1096">
        <v>1094</v>
      </c>
      <c r="B1096" s="3" t="s">
        <v>2280</v>
      </c>
      <c r="C1096" s="3" t="s">
        <v>2281</v>
      </c>
      <c r="D1096" s="6">
        <v>18000</v>
      </c>
      <c r="E1096" s="11">
        <v>3294.01</v>
      </c>
      <c r="F1096" t="s">
        <v>366</v>
      </c>
      <c r="G1096" t="s">
        <v>22</v>
      </c>
      <c r="H1096" t="s">
        <v>23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2219</v>
      </c>
      <c r="O1096" s="9">
        <f t="shared" si="69"/>
        <v>18</v>
      </c>
      <c r="P1096" s="9">
        <f t="shared" si="70"/>
        <v>122</v>
      </c>
      <c r="Q1096" t="s">
        <v>2220</v>
      </c>
      <c r="R1096" t="s">
        <v>2221</v>
      </c>
      <c r="S1096" s="15">
        <f t="shared" si="71"/>
        <v>40795.713344907403</v>
      </c>
      <c r="T1096" s="16">
        <f t="shared" si="72"/>
        <v>40825.713344907403</v>
      </c>
    </row>
    <row r="1097" spans="1:20" ht="60" hidden="1">
      <c r="A1097">
        <v>1095</v>
      </c>
      <c r="B1097" s="3" t="s">
        <v>2282</v>
      </c>
      <c r="C1097" s="3" t="s">
        <v>2283</v>
      </c>
      <c r="D1097" s="6">
        <v>500000</v>
      </c>
      <c r="E1097" s="11">
        <v>25174</v>
      </c>
      <c r="F1097" t="s">
        <v>366</v>
      </c>
      <c r="G1097" t="s">
        <v>22</v>
      </c>
      <c r="H1097" t="s">
        <v>23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2219</v>
      </c>
      <c r="O1097" s="9">
        <f t="shared" si="69"/>
        <v>5</v>
      </c>
      <c r="P1097" s="9">
        <f t="shared" si="70"/>
        <v>267.81</v>
      </c>
      <c r="Q1097" t="s">
        <v>2220</v>
      </c>
      <c r="R1097" t="s">
        <v>2221</v>
      </c>
      <c r="S1097" s="15">
        <f t="shared" si="71"/>
        <v>41486.537268518521</v>
      </c>
      <c r="T1097" s="16">
        <f t="shared" si="72"/>
        <v>41516.537268518521</v>
      </c>
    </row>
    <row r="1098" spans="1:20" ht="60" hidden="1">
      <c r="A1098">
        <v>1096</v>
      </c>
      <c r="B1098" s="3" t="s">
        <v>2284</v>
      </c>
      <c r="C1098" s="3" t="s">
        <v>2285</v>
      </c>
      <c r="D1098" s="6">
        <v>12000</v>
      </c>
      <c r="E1098" s="11">
        <v>2152</v>
      </c>
      <c r="F1098" t="s">
        <v>366</v>
      </c>
      <c r="G1098" t="s">
        <v>22</v>
      </c>
      <c r="H1098" t="s">
        <v>23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2219</v>
      </c>
      <c r="O1098" s="9">
        <f t="shared" si="69"/>
        <v>18</v>
      </c>
      <c r="P1098" s="9">
        <f t="shared" si="70"/>
        <v>74.209999999999994</v>
      </c>
      <c r="Q1098" t="s">
        <v>2220</v>
      </c>
      <c r="R1098" t="s">
        <v>2221</v>
      </c>
      <c r="S1098" s="15">
        <f t="shared" si="71"/>
        <v>41885.51798611111</v>
      </c>
      <c r="T1098" s="16">
        <f t="shared" si="72"/>
        <v>41916.145833333336</v>
      </c>
    </row>
    <row r="1099" spans="1:20" ht="45" hidden="1">
      <c r="A1099">
        <v>1097</v>
      </c>
      <c r="B1099" s="3" t="s">
        <v>2286</v>
      </c>
      <c r="C1099" s="3" t="s">
        <v>2287</v>
      </c>
      <c r="D1099" s="6">
        <v>100000</v>
      </c>
      <c r="E1099" s="11">
        <v>47</v>
      </c>
      <c r="F1099" t="s">
        <v>366</v>
      </c>
      <c r="G1099" t="s">
        <v>22</v>
      </c>
      <c r="H1099" t="s">
        <v>23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2219</v>
      </c>
      <c r="O1099" s="9">
        <f t="shared" si="69"/>
        <v>0</v>
      </c>
      <c r="P1099" s="9">
        <f t="shared" si="70"/>
        <v>6.71</v>
      </c>
      <c r="Q1099" t="s">
        <v>2220</v>
      </c>
      <c r="R1099" t="s">
        <v>2221</v>
      </c>
      <c r="S1099" s="15">
        <f t="shared" si="71"/>
        <v>41660.792557870373</v>
      </c>
      <c r="T1099" s="16">
        <f t="shared" si="72"/>
        <v>41700.792557870373</v>
      </c>
    </row>
    <row r="1100" spans="1:20" ht="30" hidden="1">
      <c r="A1100">
        <v>1098</v>
      </c>
      <c r="B1100" s="3" t="s">
        <v>2288</v>
      </c>
      <c r="C1100" s="3" t="s">
        <v>2289</v>
      </c>
      <c r="D1100" s="6">
        <v>25000</v>
      </c>
      <c r="E1100" s="11">
        <v>1803</v>
      </c>
      <c r="F1100" t="s">
        <v>366</v>
      </c>
      <c r="G1100" t="s">
        <v>22</v>
      </c>
      <c r="H1100" t="s">
        <v>23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2219</v>
      </c>
      <c r="O1100" s="9">
        <f t="shared" si="69"/>
        <v>7</v>
      </c>
      <c r="P1100" s="9">
        <f t="shared" si="70"/>
        <v>81.95</v>
      </c>
      <c r="Q1100" t="s">
        <v>2220</v>
      </c>
      <c r="R1100" t="s">
        <v>2221</v>
      </c>
      <c r="S1100" s="15">
        <f t="shared" si="71"/>
        <v>41712.762673611112</v>
      </c>
      <c r="T1100" s="16">
        <f t="shared" si="72"/>
        <v>41742.762673611112</v>
      </c>
    </row>
    <row r="1101" spans="1:20" ht="60" hidden="1">
      <c r="A1101">
        <v>1099</v>
      </c>
      <c r="B1101" s="3" t="s">
        <v>2290</v>
      </c>
      <c r="C1101" s="3" t="s">
        <v>2291</v>
      </c>
      <c r="D1101" s="6">
        <v>5000</v>
      </c>
      <c r="E1101" s="11">
        <v>25</v>
      </c>
      <c r="F1101" t="s">
        <v>366</v>
      </c>
      <c r="G1101" t="s">
        <v>31</v>
      </c>
      <c r="H1101" t="s">
        <v>32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2219</v>
      </c>
      <c r="O1101" s="9">
        <f t="shared" si="69"/>
        <v>1</v>
      </c>
      <c r="P1101" s="9">
        <f t="shared" si="70"/>
        <v>25</v>
      </c>
      <c r="Q1101" t="s">
        <v>2220</v>
      </c>
      <c r="R1101" t="s">
        <v>2221</v>
      </c>
      <c r="S1101" s="15">
        <f t="shared" si="71"/>
        <v>42107.836435185185</v>
      </c>
      <c r="T1101" s="16">
        <f t="shared" si="72"/>
        <v>42137.836435185185</v>
      </c>
    </row>
    <row r="1102" spans="1:20" ht="45" hidden="1">
      <c r="A1102">
        <v>1100</v>
      </c>
      <c r="B1102" s="3" t="s">
        <v>2292</v>
      </c>
      <c r="C1102" s="3" t="s">
        <v>2293</v>
      </c>
      <c r="D1102" s="6">
        <v>4000</v>
      </c>
      <c r="E1102" s="11">
        <v>100</v>
      </c>
      <c r="F1102" t="s">
        <v>366</v>
      </c>
      <c r="G1102" t="s">
        <v>512</v>
      </c>
      <c r="H1102" t="s">
        <v>62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2219</v>
      </c>
      <c r="O1102" s="9">
        <f t="shared" si="69"/>
        <v>3</v>
      </c>
      <c r="P1102" s="9">
        <f t="shared" si="70"/>
        <v>10</v>
      </c>
      <c r="Q1102" t="s">
        <v>2220</v>
      </c>
      <c r="R1102" t="s">
        <v>2221</v>
      </c>
      <c r="S1102" s="15">
        <f t="shared" si="71"/>
        <v>42384.110775462963</v>
      </c>
      <c r="T1102" s="16">
        <f t="shared" si="72"/>
        <v>42414.110775462963</v>
      </c>
    </row>
    <row r="1103" spans="1:20" ht="45" hidden="1">
      <c r="A1103">
        <v>1101</v>
      </c>
      <c r="B1103" s="3" t="s">
        <v>2294</v>
      </c>
      <c r="C1103" s="3" t="s">
        <v>2295</v>
      </c>
      <c r="D1103" s="6">
        <v>100000</v>
      </c>
      <c r="E1103" s="11">
        <v>41</v>
      </c>
      <c r="F1103" t="s">
        <v>366</v>
      </c>
      <c r="G1103" t="s">
        <v>22</v>
      </c>
      <c r="H1103" t="s">
        <v>23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2219</v>
      </c>
      <c r="O1103" s="9">
        <f t="shared" si="69"/>
        <v>0</v>
      </c>
      <c r="P1103" s="9">
        <f t="shared" si="70"/>
        <v>6.83</v>
      </c>
      <c r="Q1103" t="s">
        <v>2220</v>
      </c>
      <c r="R1103" t="s">
        <v>2221</v>
      </c>
      <c r="S1103" s="15">
        <f t="shared" si="71"/>
        <v>42538.77243055556</v>
      </c>
      <c r="T1103" s="16">
        <f t="shared" si="72"/>
        <v>42565.758333333331</v>
      </c>
    </row>
    <row r="1104" spans="1:20" ht="60" hidden="1">
      <c r="A1104">
        <v>1102</v>
      </c>
      <c r="B1104" s="3" t="s">
        <v>2296</v>
      </c>
      <c r="C1104" s="3" t="s">
        <v>2297</v>
      </c>
      <c r="D1104" s="6">
        <v>8000</v>
      </c>
      <c r="E1104" s="11">
        <v>425</v>
      </c>
      <c r="F1104" t="s">
        <v>366</v>
      </c>
      <c r="G1104" t="s">
        <v>22</v>
      </c>
      <c r="H1104" t="s">
        <v>23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2219</v>
      </c>
      <c r="O1104" s="9">
        <f t="shared" si="69"/>
        <v>5</v>
      </c>
      <c r="P1104" s="9">
        <f t="shared" si="70"/>
        <v>17.71</v>
      </c>
      <c r="Q1104" t="s">
        <v>2220</v>
      </c>
      <c r="R1104" t="s">
        <v>2221</v>
      </c>
      <c r="S1104" s="15">
        <f t="shared" si="71"/>
        <v>41577.045428240745</v>
      </c>
      <c r="T1104" s="16">
        <f t="shared" si="72"/>
        <v>41617.249305555553</v>
      </c>
    </row>
    <row r="1105" spans="1:20" ht="45" hidden="1">
      <c r="A1105">
        <v>1103</v>
      </c>
      <c r="B1105" s="3" t="s">
        <v>2298</v>
      </c>
      <c r="C1105" s="3" t="s">
        <v>2299</v>
      </c>
      <c r="D1105" s="6">
        <v>15000</v>
      </c>
      <c r="E1105" s="11">
        <v>243</v>
      </c>
      <c r="F1105" t="s">
        <v>366</v>
      </c>
      <c r="G1105" t="s">
        <v>22</v>
      </c>
      <c r="H1105" t="s">
        <v>23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2219</v>
      </c>
      <c r="O1105" s="9">
        <f t="shared" si="69"/>
        <v>2</v>
      </c>
      <c r="P1105" s="9">
        <f t="shared" si="70"/>
        <v>16.2</v>
      </c>
      <c r="Q1105" t="s">
        <v>2220</v>
      </c>
      <c r="R1105" t="s">
        <v>2221</v>
      </c>
      <c r="S1105" s="15">
        <f t="shared" si="71"/>
        <v>42479.22210648148</v>
      </c>
      <c r="T1105" s="16">
        <f t="shared" si="72"/>
        <v>42539.22210648148</v>
      </c>
    </row>
    <row r="1106" spans="1:20" ht="60" hidden="1">
      <c r="A1106">
        <v>1104</v>
      </c>
      <c r="B1106" s="3" t="s">
        <v>2300</v>
      </c>
      <c r="C1106" s="3" t="s">
        <v>2301</v>
      </c>
      <c r="D1106" s="6">
        <v>60000</v>
      </c>
      <c r="E1106" s="11">
        <v>2971</v>
      </c>
      <c r="F1106" t="s">
        <v>366</v>
      </c>
      <c r="G1106" t="s">
        <v>31</v>
      </c>
      <c r="H1106" t="s">
        <v>32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2219</v>
      </c>
      <c r="O1106" s="9">
        <f t="shared" si="69"/>
        <v>5</v>
      </c>
      <c r="P1106" s="9">
        <f t="shared" si="70"/>
        <v>80.3</v>
      </c>
      <c r="Q1106" t="s">
        <v>2220</v>
      </c>
      <c r="R1106" t="s">
        <v>2221</v>
      </c>
      <c r="S1106" s="15">
        <f t="shared" si="71"/>
        <v>41771.40996527778</v>
      </c>
      <c r="T1106" s="16">
        <f t="shared" si="72"/>
        <v>41801.40996527778</v>
      </c>
    </row>
    <row r="1107" spans="1:20" ht="60" hidden="1">
      <c r="A1107">
        <v>1105</v>
      </c>
      <c r="B1107" s="3" t="s">
        <v>2302</v>
      </c>
      <c r="C1107" s="3" t="s">
        <v>2303</v>
      </c>
      <c r="D1107" s="6">
        <v>900000</v>
      </c>
      <c r="E1107" s="11">
        <v>1431</v>
      </c>
      <c r="F1107" t="s">
        <v>366</v>
      </c>
      <c r="G1107" t="s">
        <v>22</v>
      </c>
      <c r="H1107" t="s">
        <v>23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2219</v>
      </c>
      <c r="O1107" s="9">
        <f t="shared" si="69"/>
        <v>0</v>
      </c>
      <c r="P1107" s="9">
        <f t="shared" si="70"/>
        <v>71.55</v>
      </c>
      <c r="Q1107" t="s">
        <v>2220</v>
      </c>
      <c r="R1107" t="s">
        <v>2221</v>
      </c>
      <c r="S1107" s="15">
        <f t="shared" si="71"/>
        <v>41692.135729166665</v>
      </c>
      <c r="T1107" s="16">
        <f t="shared" si="72"/>
        <v>41722.0940625</v>
      </c>
    </row>
    <row r="1108" spans="1:20" ht="45" hidden="1">
      <c r="A1108">
        <v>1106</v>
      </c>
      <c r="B1108" s="3" t="s">
        <v>2304</v>
      </c>
      <c r="C1108" s="3" t="s">
        <v>2305</v>
      </c>
      <c r="D1108" s="6">
        <v>400</v>
      </c>
      <c r="E1108" s="11">
        <v>165</v>
      </c>
      <c r="F1108" t="s">
        <v>366</v>
      </c>
      <c r="G1108" t="s">
        <v>22</v>
      </c>
      <c r="H1108" t="s">
        <v>23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2219</v>
      </c>
      <c r="O1108" s="9">
        <f t="shared" si="69"/>
        <v>41</v>
      </c>
      <c r="P1108" s="9">
        <f t="shared" si="70"/>
        <v>23.57</v>
      </c>
      <c r="Q1108" t="s">
        <v>2220</v>
      </c>
      <c r="R1108" t="s">
        <v>2221</v>
      </c>
      <c r="S1108" s="15">
        <f t="shared" si="71"/>
        <v>40973.740451388891</v>
      </c>
      <c r="T1108" s="16">
        <f t="shared" si="72"/>
        <v>41003.698784722219</v>
      </c>
    </row>
    <row r="1109" spans="1:20" ht="60" hidden="1">
      <c r="A1109">
        <v>1107</v>
      </c>
      <c r="B1109" s="3" t="s">
        <v>2306</v>
      </c>
      <c r="C1109" s="3" t="s">
        <v>2307</v>
      </c>
      <c r="D1109" s="6">
        <v>10000</v>
      </c>
      <c r="E1109" s="11">
        <v>0</v>
      </c>
      <c r="F1109" t="s">
        <v>366</v>
      </c>
      <c r="G1109" t="s">
        <v>22</v>
      </c>
      <c r="H1109" t="s">
        <v>23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2219</v>
      </c>
      <c r="O1109" s="9">
        <f t="shared" si="69"/>
        <v>0</v>
      </c>
      <c r="P1109" s="9">
        <f t="shared" si="70"/>
        <v>0</v>
      </c>
      <c r="Q1109" t="s">
        <v>2220</v>
      </c>
      <c r="R1109" t="s">
        <v>2221</v>
      </c>
      <c r="S1109" s="15">
        <f t="shared" si="71"/>
        <v>41813.861388888887</v>
      </c>
      <c r="T1109" s="16">
        <f t="shared" si="72"/>
        <v>41843.861388888887</v>
      </c>
    </row>
    <row r="1110" spans="1:20" ht="60" hidden="1">
      <c r="A1110">
        <v>1108</v>
      </c>
      <c r="B1110" s="3" t="s">
        <v>2308</v>
      </c>
      <c r="C1110" s="3" t="s">
        <v>2309</v>
      </c>
      <c r="D1110" s="6">
        <v>25000</v>
      </c>
      <c r="E1110" s="11">
        <v>732.5</v>
      </c>
      <c r="F1110" t="s">
        <v>366</v>
      </c>
      <c r="G1110" t="s">
        <v>22</v>
      </c>
      <c r="H1110" t="s">
        <v>23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2219</v>
      </c>
      <c r="O1110" s="9">
        <f t="shared" si="69"/>
        <v>3</v>
      </c>
      <c r="P1110" s="9">
        <f t="shared" si="70"/>
        <v>34.880000000000003</v>
      </c>
      <c r="Q1110" t="s">
        <v>2220</v>
      </c>
      <c r="R1110" t="s">
        <v>2221</v>
      </c>
      <c r="S1110" s="15">
        <f t="shared" si="71"/>
        <v>40952.636979166666</v>
      </c>
      <c r="T1110" s="16">
        <f t="shared" si="72"/>
        <v>41012.595312500001</v>
      </c>
    </row>
    <row r="1111" spans="1:20" ht="60" hidden="1">
      <c r="A1111">
        <v>1109</v>
      </c>
      <c r="B1111" s="3" t="s">
        <v>2310</v>
      </c>
      <c r="C1111" s="3" t="s">
        <v>2311</v>
      </c>
      <c r="D1111" s="6">
        <v>10000</v>
      </c>
      <c r="E1111" s="11">
        <v>45</v>
      </c>
      <c r="F1111" t="s">
        <v>366</v>
      </c>
      <c r="G1111" t="s">
        <v>22</v>
      </c>
      <c r="H1111" t="s">
        <v>23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2219</v>
      </c>
      <c r="O1111" s="9">
        <f t="shared" si="69"/>
        <v>0</v>
      </c>
      <c r="P1111" s="9">
        <f t="shared" si="70"/>
        <v>15</v>
      </c>
      <c r="Q1111" t="s">
        <v>2220</v>
      </c>
      <c r="R1111" t="s">
        <v>2221</v>
      </c>
      <c r="S1111" s="15">
        <f t="shared" si="71"/>
        <v>42662.752199074079</v>
      </c>
      <c r="T1111" s="16">
        <f t="shared" si="72"/>
        <v>42692.793865740736</v>
      </c>
    </row>
    <row r="1112" spans="1:20" ht="60" hidden="1">
      <c r="A1112">
        <v>1110</v>
      </c>
      <c r="B1112" s="3" t="s">
        <v>2312</v>
      </c>
      <c r="C1112" s="3" t="s">
        <v>2313</v>
      </c>
      <c r="D1112" s="6">
        <v>50000</v>
      </c>
      <c r="E1112" s="11">
        <v>255</v>
      </c>
      <c r="F1112" t="s">
        <v>366</v>
      </c>
      <c r="G1112" t="s">
        <v>22</v>
      </c>
      <c r="H1112" t="s">
        <v>23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2219</v>
      </c>
      <c r="O1112" s="9">
        <f t="shared" si="69"/>
        <v>1</v>
      </c>
      <c r="P1112" s="9">
        <f t="shared" si="70"/>
        <v>23.18</v>
      </c>
      <c r="Q1112" t="s">
        <v>2220</v>
      </c>
      <c r="R1112" t="s">
        <v>2221</v>
      </c>
      <c r="S1112" s="15">
        <f t="shared" si="71"/>
        <v>41220.933124999996</v>
      </c>
      <c r="T1112" s="16">
        <f t="shared" si="72"/>
        <v>41250.933124999996</v>
      </c>
    </row>
    <row r="1113" spans="1:20" ht="60" hidden="1">
      <c r="A1113">
        <v>1111</v>
      </c>
      <c r="B1113" s="3" t="s">
        <v>2314</v>
      </c>
      <c r="C1113" s="3" t="s">
        <v>2315</v>
      </c>
      <c r="D1113" s="6">
        <v>2500</v>
      </c>
      <c r="E1113" s="11">
        <v>1</v>
      </c>
      <c r="F1113" t="s">
        <v>366</v>
      </c>
      <c r="G1113" t="s">
        <v>22</v>
      </c>
      <c r="H1113" t="s">
        <v>23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2219</v>
      </c>
      <c r="O1113" s="9">
        <f t="shared" si="69"/>
        <v>0</v>
      </c>
      <c r="P1113" s="9">
        <f t="shared" si="70"/>
        <v>1</v>
      </c>
      <c r="Q1113" t="s">
        <v>2220</v>
      </c>
      <c r="R1113" t="s">
        <v>2221</v>
      </c>
      <c r="S1113" s="15">
        <f t="shared" si="71"/>
        <v>42347.203587962969</v>
      </c>
      <c r="T1113" s="16">
        <f t="shared" si="72"/>
        <v>42377.203587962969</v>
      </c>
    </row>
    <row r="1114" spans="1:20" ht="45" hidden="1">
      <c r="A1114">
        <v>1112</v>
      </c>
      <c r="B1114" s="3" t="s">
        <v>2316</v>
      </c>
      <c r="C1114" s="3" t="s">
        <v>2317</v>
      </c>
      <c r="D1114" s="6">
        <v>88000</v>
      </c>
      <c r="E1114" s="11">
        <v>31272.92</v>
      </c>
      <c r="F1114" t="s">
        <v>366</v>
      </c>
      <c r="G1114" t="s">
        <v>22</v>
      </c>
      <c r="H1114" t="s">
        <v>23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2219</v>
      </c>
      <c r="O1114" s="9">
        <f t="shared" si="69"/>
        <v>36</v>
      </c>
      <c r="P1114" s="9">
        <f t="shared" si="70"/>
        <v>100.23</v>
      </c>
      <c r="Q1114" t="s">
        <v>2220</v>
      </c>
      <c r="R1114" t="s">
        <v>2221</v>
      </c>
      <c r="S1114" s="15">
        <f t="shared" si="71"/>
        <v>41963.759386574078</v>
      </c>
      <c r="T1114" s="16">
        <f t="shared" si="72"/>
        <v>42023.354166666672</v>
      </c>
    </row>
    <row r="1115" spans="1:20" ht="60" hidden="1">
      <c r="A1115">
        <v>1113</v>
      </c>
      <c r="B1115" s="3" t="s">
        <v>2318</v>
      </c>
      <c r="C1115" s="3" t="s">
        <v>2319</v>
      </c>
      <c r="D1115" s="6">
        <v>1000</v>
      </c>
      <c r="E1115" s="11">
        <v>5</v>
      </c>
      <c r="F1115" t="s">
        <v>366</v>
      </c>
      <c r="G1115" t="s">
        <v>31</v>
      </c>
      <c r="H1115" t="s">
        <v>32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2219</v>
      </c>
      <c r="O1115" s="9">
        <f t="shared" si="69"/>
        <v>1</v>
      </c>
      <c r="P1115" s="9">
        <f t="shared" si="70"/>
        <v>5</v>
      </c>
      <c r="Q1115" t="s">
        <v>2220</v>
      </c>
      <c r="R1115" t="s">
        <v>2221</v>
      </c>
      <c r="S1115" s="15">
        <f t="shared" si="71"/>
        <v>41835.977083333331</v>
      </c>
      <c r="T1115" s="16">
        <f t="shared" si="72"/>
        <v>41865.977083333331</v>
      </c>
    </row>
    <row r="1116" spans="1:20" ht="60" hidden="1">
      <c r="A1116">
        <v>1114</v>
      </c>
      <c r="B1116" s="3" t="s">
        <v>2320</v>
      </c>
      <c r="C1116" s="3" t="s">
        <v>2321</v>
      </c>
      <c r="D1116" s="6">
        <v>6000</v>
      </c>
      <c r="E1116" s="11">
        <v>10</v>
      </c>
      <c r="F1116" t="s">
        <v>366</v>
      </c>
      <c r="G1116" t="s">
        <v>31</v>
      </c>
      <c r="H1116" t="s">
        <v>32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2219</v>
      </c>
      <c r="O1116" s="9">
        <f t="shared" si="69"/>
        <v>0</v>
      </c>
      <c r="P1116" s="9">
        <f t="shared" si="70"/>
        <v>3.33</v>
      </c>
      <c r="Q1116" t="s">
        <v>2220</v>
      </c>
      <c r="R1116" t="s">
        <v>2221</v>
      </c>
      <c r="S1116" s="15">
        <f t="shared" si="71"/>
        <v>41526.345914351856</v>
      </c>
      <c r="T1116" s="16">
        <f t="shared" si="72"/>
        <v>41556.345914351856</v>
      </c>
    </row>
    <row r="1117" spans="1:20" ht="60" hidden="1">
      <c r="A1117">
        <v>1115</v>
      </c>
      <c r="B1117" s="3" t="s">
        <v>2322</v>
      </c>
      <c r="C1117" s="3" t="s">
        <v>2323</v>
      </c>
      <c r="D1117" s="6">
        <v>40000</v>
      </c>
      <c r="E1117" s="11">
        <v>53</v>
      </c>
      <c r="F1117" t="s">
        <v>366</v>
      </c>
      <c r="G1117" t="s">
        <v>22</v>
      </c>
      <c r="H1117" t="s">
        <v>23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2219</v>
      </c>
      <c r="O1117" s="9">
        <f t="shared" si="69"/>
        <v>0</v>
      </c>
      <c r="P1117" s="9">
        <f t="shared" si="70"/>
        <v>13.25</v>
      </c>
      <c r="Q1117" t="s">
        <v>2220</v>
      </c>
      <c r="R1117" t="s">
        <v>2221</v>
      </c>
      <c r="S1117" s="15">
        <f t="shared" si="71"/>
        <v>42429.695543981477</v>
      </c>
      <c r="T1117" s="16">
        <f t="shared" si="72"/>
        <v>42459.653877314813</v>
      </c>
    </row>
    <row r="1118" spans="1:20" ht="45" hidden="1">
      <c r="A1118">
        <v>1116</v>
      </c>
      <c r="B1118" s="3" t="s">
        <v>2324</v>
      </c>
      <c r="C1118" s="3" t="s">
        <v>2325</v>
      </c>
      <c r="D1118" s="6">
        <v>500000</v>
      </c>
      <c r="E1118" s="11">
        <v>178.52</v>
      </c>
      <c r="F1118" t="s">
        <v>366</v>
      </c>
      <c r="G1118" t="s">
        <v>22</v>
      </c>
      <c r="H1118" t="s">
        <v>23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2219</v>
      </c>
      <c r="O1118" s="9">
        <f t="shared" si="69"/>
        <v>0</v>
      </c>
      <c r="P1118" s="9">
        <f t="shared" si="70"/>
        <v>17.850000000000001</v>
      </c>
      <c r="Q1118" t="s">
        <v>2220</v>
      </c>
      <c r="R1118" t="s">
        <v>2221</v>
      </c>
      <c r="S1118" s="15">
        <f t="shared" si="71"/>
        <v>41009.847314814811</v>
      </c>
      <c r="T1118" s="16">
        <f t="shared" si="72"/>
        <v>41069.847314814811</v>
      </c>
    </row>
    <row r="1119" spans="1:20" ht="45" hidden="1">
      <c r="A1119">
        <v>1117</v>
      </c>
      <c r="B1119" s="3" t="s">
        <v>2326</v>
      </c>
      <c r="C1119" s="3" t="s">
        <v>2327</v>
      </c>
      <c r="D1119" s="6">
        <v>1000</v>
      </c>
      <c r="E1119" s="11">
        <v>83</v>
      </c>
      <c r="F1119" t="s">
        <v>366</v>
      </c>
      <c r="G1119" t="s">
        <v>512</v>
      </c>
      <c r="H1119" t="s">
        <v>62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2219</v>
      </c>
      <c r="O1119" s="9">
        <f t="shared" si="69"/>
        <v>8</v>
      </c>
      <c r="P1119" s="9">
        <f t="shared" si="70"/>
        <v>10.38</v>
      </c>
      <c r="Q1119" t="s">
        <v>2220</v>
      </c>
      <c r="R1119" t="s">
        <v>2221</v>
      </c>
      <c r="S1119" s="15">
        <f t="shared" si="71"/>
        <v>42333.598530092597</v>
      </c>
      <c r="T1119" s="16">
        <f t="shared" si="72"/>
        <v>42363.598530092597</v>
      </c>
    </row>
    <row r="1120" spans="1:20" ht="60" hidden="1">
      <c r="A1120">
        <v>1118</v>
      </c>
      <c r="B1120" s="3" t="s">
        <v>2328</v>
      </c>
      <c r="C1120" s="3" t="s">
        <v>2329</v>
      </c>
      <c r="D1120" s="6">
        <v>4500</v>
      </c>
      <c r="E1120" s="11">
        <v>109</v>
      </c>
      <c r="F1120" t="s">
        <v>366</v>
      </c>
      <c r="G1120" t="s">
        <v>57</v>
      </c>
      <c r="H1120" t="s">
        <v>58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2219</v>
      </c>
      <c r="O1120" s="9">
        <f t="shared" si="69"/>
        <v>2</v>
      </c>
      <c r="P1120" s="9">
        <f t="shared" si="70"/>
        <v>36.33</v>
      </c>
      <c r="Q1120" t="s">
        <v>2220</v>
      </c>
      <c r="R1120" t="s">
        <v>2221</v>
      </c>
      <c r="S1120" s="15">
        <f t="shared" si="71"/>
        <v>41704.16642361111</v>
      </c>
      <c r="T1120" s="16">
        <f t="shared" si="72"/>
        <v>41734.124756944446</v>
      </c>
    </row>
    <row r="1121" spans="1:20" ht="60" hidden="1">
      <c r="A1121">
        <v>1119</v>
      </c>
      <c r="B1121" s="3" t="s">
        <v>2330</v>
      </c>
      <c r="C1121" s="3" t="s">
        <v>2331</v>
      </c>
      <c r="D1121" s="6">
        <v>2100</v>
      </c>
      <c r="E1121" s="11">
        <v>5</v>
      </c>
      <c r="F1121" t="s">
        <v>366</v>
      </c>
      <c r="G1121" t="s">
        <v>22</v>
      </c>
      <c r="H1121" t="s">
        <v>23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2219</v>
      </c>
      <c r="O1121" s="9">
        <f t="shared" si="69"/>
        <v>0</v>
      </c>
      <c r="P1121" s="9">
        <f t="shared" si="70"/>
        <v>5</v>
      </c>
      <c r="Q1121" t="s">
        <v>2220</v>
      </c>
      <c r="R1121" t="s">
        <v>2221</v>
      </c>
      <c r="S1121" s="15">
        <f t="shared" si="71"/>
        <v>41722.792407407411</v>
      </c>
      <c r="T1121" s="16">
        <f t="shared" si="72"/>
        <v>41735.792407407411</v>
      </c>
    </row>
    <row r="1122" spans="1:20" ht="45" hidden="1">
      <c r="A1122">
        <v>1120</v>
      </c>
      <c r="B1122" s="3" t="s">
        <v>2332</v>
      </c>
      <c r="C1122" s="3" t="s">
        <v>2333</v>
      </c>
      <c r="D1122" s="6">
        <v>25000</v>
      </c>
      <c r="E1122" s="11">
        <v>0</v>
      </c>
      <c r="F1122" t="s">
        <v>366</v>
      </c>
      <c r="G1122" t="s">
        <v>22</v>
      </c>
      <c r="H1122" t="s">
        <v>23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2219</v>
      </c>
      <c r="O1122" s="9">
        <f t="shared" si="69"/>
        <v>0</v>
      </c>
      <c r="P1122" s="9">
        <f t="shared" si="70"/>
        <v>0</v>
      </c>
      <c r="Q1122" t="s">
        <v>2220</v>
      </c>
      <c r="R1122" t="s">
        <v>2221</v>
      </c>
      <c r="S1122" s="15">
        <f t="shared" si="71"/>
        <v>40799.872685185182</v>
      </c>
      <c r="T1122" s="16">
        <f t="shared" si="72"/>
        <v>40844.872685185182</v>
      </c>
    </row>
    <row r="1123" spans="1:20" ht="45" hidden="1">
      <c r="A1123">
        <v>1121</v>
      </c>
      <c r="B1123" s="3" t="s">
        <v>2334</v>
      </c>
      <c r="C1123" s="3" t="s">
        <v>2335</v>
      </c>
      <c r="D1123" s="6">
        <v>250000</v>
      </c>
      <c r="E1123" s="11">
        <v>29</v>
      </c>
      <c r="F1123" t="s">
        <v>366</v>
      </c>
      <c r="G1123" t="s">
        <v>22</v>
      </c>
      <c r="H1123" t="s">
        <v>23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2219</v>
      </c>
      <c r="O1123" s="9">
        <f t="shared" si="69"/>
        <v>0</v>
      </c>
      <c r="P1123" s="9">
        <f t="shared" si="70"/>
        <v>5.8</v>
      </c>
      <c r="Q1123" t="s">
        <v>2220</v>
      </c>
      <c r="R1123" t="s">
        <v>2221</v>
      </c>
      <c r="S1123" s="15">
        <f t="shared" si="71"/>
        <v>42412.934212962966</v>
      </c>
      <c r="T1123" s="16">
        <f t="shared" si="72"/>
        <v>42442.892546296294</v>
      </c>
    </row>
    <row r="1124" spans="1:20" ht="60" hidden="1">
      <c r="A1124">
        <v>1122</v>
      </c>
      <c r="B1124" s="3" t="s">
        <v>2336</v>
      </c>
      <c r="C1124" s="3" t="s">
        <v>2337</v>
      </c>
      <c r="D1124" s="6">
        <v>3200</v>
      </c>
      <c r="E1124" s="11">
        <v>0</v>
      </c>
      <c r="F1124" t="s">
        <v>366</v>
      </c>
      <c r="G1124" t="s">
        <v>31</v>
      </c>
      <c r="H1124" t="s">
        <v>32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2219</v>
      </c>
      <c r="O1124" s="9">
        <f t="shared" si="69"/>
        <v>0</v>
      </c>
      <c r="P1124" s="9">
        <f t="shared" si="70"/>
        <v>0</v>
      </c>
      <c r="Q1124" t="s">
        <v>2220</v>
      </c>
      <c r="R1124" t="s">
        <v>2221</v>
      </c>
      <c r="S1124" s="15">
        <f t="shared" si="71"/>
        <v>41410.703993055555</v>
      </c>
      <c r="T1124" s="16">
        <f t="shared" si="72"/>
        <v>41424.703993055555</v>
      </c>
    </row>
    <row r="1125" spans="1:20" ht="60" hidden="1">
      <c r="A1125">
        <v>1123</v>
      </c>
      <c r="B1125" s="3" t="s">
        <v>2338</v>
      </c>
      <c r="C1125" s="3" t="s">
        <v>2339</v>
      </c>
      <c r="D1125" s="6">
        <v>5000</v>
      </c>
      <c r="E1125" s="11">
        <v>11</v>
      </c>
      <c r="F1125" t="s">
        <v>366</v>
      </c>
      <c r="G1125" t="s">
        <v>22</v>
      </c>
      <c r="H1125" t="s">
        <v>23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2219</v>
      </c>
      <c r="O1125" s="9">
        <f t="shared" si="69"/>
        <v>0</v>
      </c>
      <c r="P1125" s="9">
        <f t="shared" si="70"/>
        <v>3.67</v>
      </c>
      <c r="Q1125" t="s">
        <v>2220</v>
      </c>
      <c r="R1125" t="s">
        <v>2221</v>
      </c>
      <c r="S1125" s="15">
        <f t="shared" si="71"/>
        <v>41718.5237037037</v>
      </c>
      <c r="T1125" s="16">
        <f t="shared" si="72"/>
        <v>41748.5237037037</v>
      </c>
    </row>
    <row r="1126" spans="1:20" ht="60" hidden="1">
      <c r="A1126">
        <v>1124</v>
      </c>
      <c r="B1126" s="3" t="s">
        <v>2340</v>
      </c>
      <c r="C1126" s="3" t="s">
        <v>2341</v>
      </c>
      <c r="D1126" s="6">
        <v>90000</v>
      </c>
      <c r="E1126" s="11">
        <v>425</v>
      </c>
      <c r="F1126" t="s">
        <v>366</v>
      </c>
      <c r="G1126" t="s">
        <v>22</v>
      </c>
      <c r="H1126" t="s">
        <v>23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2342</v>
      </c>
      <c r="O1126" s="9">
        <f t="shared" si="69"/>
        <v>0</v>
      </c>
      <c r="P1126" s="9">
        <f t="shared" si="70"/>
        <v>60.71</v>
      </c>
      <c r="Q1126" t="s">
        <v>2220</v>
      </c>
      <c r="R1126" t="s">
        <v>2343</v>
      </c>
      <c r="S1126" s="15">
        <f t="shared" si="71"/>
        <v>42094.667256944449</v>
      </c>
      <c r="T1126" s="16">
        <f t="shared" si="72"/>
        <v>42124.667256944449</v>
      </c>
    </row>
    <row r="1127" spans="1:20" ht="60" hidden="1">
      <c r="A1127">
        <v>1125</v>
      </c>
      <c r="B1127" s="3" t="s">
        <v>2344</v>
      </c>
      <c r="C1127" s="3" t="s">
        <v>2345</v>
      </c>
      <c r="D1127" s="6">
        <v>3000</v>
      </c>
      <c r="E1127" s="11">
        <v>0</v>
      </c>
      <c r="F1127" t="s">
        <v>366</v>
      </c>
      <c r="G1127" t="s">
        <v>31</v>
      </c>
      <c r="H1127" t="s">
        <v>32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2342</v>
      </c>
      <c r="O1127" s="9">
        <f t="shared" si="69"/>
        <v>0</v>
      </c>
      <c r="P1127" s="9">
        <f t="shared" si="70"/>
        <v>0</v>
      </c>
      <c r="Q1127" t="s">
        <v>2220</v>
      </c>
      <c r="R1127" t="s">
        <v>2343</v>
      </c>
      <c r="S1127" s="15">
        <f t="shared" si="71"/>
        <v>42212.624189814815</v>
      </c>
      <c r="T1127" s="16">
        <f t="shared" si="72"/>
        <v>42272.624189814815</v>
      </c>
    </row>
    <row r="1128" spans="1:20" ht="45" hidden="1">
      <c r="A1128">
        <v>1126</v>
      </c>
      <c r="B1128" s="3" t="s">
        <v>2346</v>
      </c>
      <c r="C1128" s="3" t="s">
        <v>2347</v>
      </c>
      <c r="D1128" s="6">
        <v>2000</v>
      </c>
      <c r="E1128" s="11">
        <v>10</v>
      </c>
      <c r="F1128" t="s">
        <v>366</v>
      </c>
      <c r="G1128" t="s">
        <v>22</v>
      </c>
      <c r="H1128" t="s">
        <v>23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2342</v>
      </c>
      <c r="O1128" s="9">
        <f t="shared" si="69"/>
        <v>1</v>
      </c>
      <c r="P1128" s="9">
        <f t="shared" si="70"/>
        <v>5</v>
      </c>
      <c r="Q1128" t="s">
        <v>2220</v>
      </c>
      <c r="R1128" t="s">
        <v>2343</v>
      </c>
      <c r="S1128" s="15">
        <f t="shared" si="71"/>
        <v>42535.327476851846</v>
      </c>
      <c r="T1128" s="16">
        <f t="shared" si="72"/>
        <v>42565.327476851846</v>
      </c>
    </row>
    <row r="1129" spans="1:20" ht="60" hidden="1">
      <c r="A1129">
        <v>1127</v>
      </c>
      <c r="B1129" s="3" t="s">
        <v>2348</v>
      </c>
      <c r="C1129" s="3" t="s">
        <v>2349</v>
      </c>
      <c r="D1129" s="6">
        <v>35000</v>
      </c>
      <c r="E1129" s="11">
        <v>585</v>
      </c>
      <c r="F1129" t="s">
        <v>366</v>
      </c>
      <c r="G1129" t="s">
        <v>22</v>
      </c>
      <c r="H1129" t="s">
        <v>23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2342</v>
      </c>
      <c r="O1129" s="9">
        <f t="shared" si="69"/>
        <v>2</v>
      </c>
      <c r="P1129" s="9">
        <f t="shared" si="70"/>
        <v>25.43</v>
      </c>
      <c r="Q1129" t="s">
        <v>2220</v>
      </c>
      <c r="R1129" t="s">
        <v>2343</v>
      </c>
      <c r="S1129" s="15">
        <f t="shared" si="71"/>
        <v>41926.854166666664</v>
      </c>
      <c r="T1129" s="16">
        <f t="shared" si="72"/>
        <v>41957.895833333328</v>
      </c>
    </row>
    <row r="1130" spans="1:20" ht="18.75" hidden="1">
      <c r="A1130">
        <v>1128</v>
      </c>
      <c r="B1130" s="3" t="s">
        <v>2350</v>
      </c>
      <c r="C1130" s="3" t="s">
        <v>2351</v>
      </c>
      <c r="D1130" s="6">
        <v>1000</v>
      </c>
      <c r="E1130" s="11">
        <v>1</v>
      </c>
      <c r="F1130" t="s">
        <v>366</v>
      </c>
      <c r="G1130" t="s">
        <v>31</v>
      </c>
      <c r="H1130" t="s">
        <v>32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2342</v>
      </c>
      <c r="O1130" s="9">
        <f t="shared" si="69"/>
        <v>0</v>
      </c>
      <c r="P1130" s="9">
        <f t="shared" si="70"/>
        <v>1</v>
      </c>
      <c r="Q1130" t="s">
        <v>2220</v>
      </c>
      <c r="R1130" t="s">
        <v>2343</v>
      </c>
      <c r="S1130" s="15">
        <f t="shared" si="71"/>
        <v>41828.649502314816</v>
      </c>
      <c r="T1130" s="16">
        <f t="shared" si="72"/>
        <v>41858.649502314816</v>
      </c>
    </row>
    <row r="1131" spans="1:20" ht="45" hidden="1">
      <c r="A1131">
        <v>1129</v>
      </c>
      <c r="B1131" s="3" t="s">
        <v>2352</v>
      </c>
      <c r="C1131" s="3" t="s">
        <v>2353</v>
      </c>
      <c r="D1131" s="6">
        <v>20000</v>
      </c>
      <c r="E1131" s="11">
        <v>21</v>
      </c>
      <c r="F1131" t="s">
        <v>366</v>
      </c>
      <c r="G1131" t="s">
        <v>22</v>
      </c>
      <c r="H1131" t="s">
        <v>23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2342</v>
      </c>
      <c r="O1131" s="9">
        <f t="shared" si="69"/>
        <v>0</v>
      </c>
      <c r="P1131" s="9">
        <f t="shared" si="70"/>
        <v>10.5</v>
      </c>
      <c r="Q1131" t="s">
        <v>2220</v>
      </c>
      <c r="R1131" t="s">
        <v>2343</v>
      </c>
      <c r="S1131" s="15">
        <f t="shared" si="71"/>
        <v>42496.264965277776</v>
      </c>
      <c r="T1131" s="16">
        <f t="shared" si="72"/>
        <v>42526.264965277776</v>
      </c>
    </row>
    <row r="1132" spans="1:20" ht="60" hidden="1">
      <c r="A1132">
        <v>1130</v>
      </c>
      <c r="B1132" s="3" t="s">
        <v>2354</v>
      </c>
      <c r="C1132" s="3" t="s">
        <v>2355</v>
      </c>
      <c r="D1132" s="6">
        <v>5000</v>
      </c>
      <c r="E1132" s="11">
        <v>11</v>
      </c>
      <c r="F1132" t="s">
        <v>366</v>
      </c>
      <c r="G1132" t="s">
        <v>22</v>
      </c>
      <c r="H1132" t="s">
        <v>23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2342</v>
      </c>
      <c r="O1132" s="9">
        <f t="shared" si="69"/>
        <v>0</v>
      </c>
      <c r="P1132" s="9">
        <f t="shared" si="70"/>
        <v>3.67</v>
      </c>
      <c r="Q1132" t="s">
        <v>2220</v>
      </c>
      <c r="R1132" t="s">
        <v>2343</v>
      </c>
      <c r="S1132" s="15">
        <f t="shared" si="71"/>
        <v>41908.996527777781</v>
      </c>
      <c r="T1132" s="16">
        <f t="shared" si="72"/>
        <v>41969.038194444445</v>
      </c>
    </row>
    <row r="1133" spans="1:20" ht="60" hidden="1">
      <c r="A1133">
        <v>1131</v>
      </c>
      <c r="B1133" s="3" t="s">
        <v>2356</v>
      </c>
      <c r="C1133" s="3" t="s">
        <v>2357</v>
      </c>
      <c r="D1133" s="6">
        <v>40000</v>
      </c>
      <c r="E1133" s="11">
        <v>0</v>
      </c>
      <c r="F1133" t="s">
        <v>366</v>
      </c>
      <c r="G1133" t="s">
        <v>57</v>
      </c>
      <c r="H1133" t="s">
        <v>58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2342</v>
      </c>
      <c r="O1133" s="9">
        <f t="shared" si="69"/>
        <v>0</v>
      </c>
      <c r="P1133" s="9">
        <f t="shared" si="70"/>
        <v>0</v>
      </c>
      <c r="Q1133" t="s">
        <v>2220</v>
      </c>
      <c r="R1133" t="s">
        <v>2343</v>
      </c>
      <c r="S1133" s="15">
        <f t="shared" si="71"/>
        <v>42332.908194444448</v>
      </c>
      <c r="T1133" s="16">
        <f t="shared" si="72"/>
        <v>42362.908194444448</v>
      </c>
    </row>
    <row r="1134" spans="1:20" ht="45" hidden="1">
      <c r="A1134">
        <v>1132</v>
      </c>
      <c r="B1134" s="3" t="s">
        <v>2358</v>
      </c>
      <c r="C1134" s="3" t="s">
        <v>2359</v>
      </c>
      <c r="D1134" s="6">
        <v>10000</v>
      </c>
      <c r="E1134" s="11">
        <v>1438</v>
      </c>
      <c r="F1134" t="s">
        <v>366</v>
      </c>
      <c r="G1134" t="s">
        <v>167</v>
      </c>
      <c r="H1134" t="s">
        <v>168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2342</v>
      </c>
      <c r="O1134" s="9">
        <f t="shared" si="69"/>
        <v>14</v>
      </c>
      <c r="P1134" s="9">
        <f t="shared" si="70"/>
        <v>110.62</v>
      </c>
      <c r="Q1134" t="s">
        <v>2220</v>
      </c>
      <c r="R1134" t="s">
        <v>2343</v>
      </c>
      <c r="S1134" s="15">
        <f t="shared" si="71"/>
        <v>42706.115405092598</v>
      </c>
      <c r="T1134" s="16">
        <f t="shared" si="72"/>
        <v>42736.115405092598</v>
      </c>
    </row>
    <row r="1135" spans="1:20" ht="60" hidden="1">
      <c r="A1135">
        <v>1133</v>
      </c>
      <c r="B1135" s="3" t="s">
        <v>2360</v>
      </c>
      <c r="C1135" s="3" t="s">
        <v>2361</v>
      </c>
      <c r="D1135" s="6">
        <v>3000</v>
      </c>
      <c r="E1135" s="11">
        <v>20</v>
      </c>
      <c r="F1135" t="s">
        <v>366</v>
      </c>
      <c r="G1135" t="s">
        <v>31</v>
      </c>
      <c r="H1135" t="s">
        <v>32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2342</v>
      </c>
      <c r="O1135" s="9">
        <f t="shared" si="69"/>
        <v>1</v>
      </c>
      <c r="P1135" s="9">
        <f t="shared" si="70"/>
        <v>20</v>
      </c>
      <c r="Q1135" t="s">
        <v>2220</v>
      </c>
      <c r="R1135" t="s">
        <v>2343</v>
      </c>
      <c r="S1135" s="15">
        <f t="shared" si="71"/>
        <v>41821.407187500001</v>
      </c>
      <c r="T1135" s="16">
        <f t="shared" si="72"/>
        <v>41851.407187500001</v>
      </c>
    </row>
    <row r="1136" spans="1:20" ht="45" hidden="1">
      <c r="A1136">
        <v>1134</v>
      </c>
      <c r="B1136" s="3" t="s">
        <v>2362</v>
      </c>
      <c r="C1136" s="3" t="s">
        <v>2363</v>
      </c>
      <c r="D1136" s="6">
        <v>25000</v>
      </c>
      <c r="E1136" s="11">
        <v>1</v>
      </c>
      <c r="F1136" t="s">
        <v>366</v>
      </c>
      <c r="G1136" t="s">
        <v>57</v>
      </c>
      <c r="H1136" t="s">
        <v>58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2342</v>
      </c>
      <c r="O1136" s="9">
        <f t="shared" si="69"/>
        <v>0</v>
      </c>
      <c r="P1136" s="9">
        <f t="shared" si="70"/>
        <v>1</v>
      </c>
      <c r="Q1136" t="s">
        <v>2220</v>
      </c>
      <c r="R1136" t="s">
        <v>2343</v>
      </c>
      <c r="S1136" s="15">
        <f t="shared" si="71"/>
        <v>41958.285046296296</v>
      </c>
      <c r="T1136" s="16">
        <f t="shared" si="72"/>
        <v>41972.189583333333</v>
      </c>
    </row>
    <row r="1137" spans="1:20" ht="60" hidden="1">
      <c r="A1137">
        <v>1135</v>
      </c>
      <c r="B1137" s="3" t="s">
        <v>2364</v>
      </c>
      <c r="C1137" s="3" t="s">
        <v>2365</v>
      </c>
      <c r="D1137" s="6">
        <v>1000</v>
      </c>
      <c r="E1137" s="11">
        <v>50</v>
      </c>
      <c r="F1137" t="s">
        <v>366</v>
      </c>
      <c r="G1137" t="s">
        <v>512</v>
      </c>
      <c r="H1137" t="s">
        <v>62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2342</v>
      </c>
      <c r="O1137" s="9">
        <f t="shared" si="69"/>
        <v>5</v>
      </c>
      <c r="P1137" s="9">
        <f t="shared" si="70"/>
        <v>50</v>
      </c>
      <c r="Q1137" t="s">
        <v>2220</v>
      </c>
      <c r="R1137" t="s">
        <v>2343</v>
      </c>
      <c r="S1137" s="15">
        <f t="shared" si="71"/>
        <v>42558.989513888882</v>
      </c>
      <c r="T1137" s="16">
        <f t="shared" si="72"/>
        <v>42588.989513888882</v>
      </c>
    </row>
    <row r="1138" spans="1:20" ht="45" hidden="1">
      <c r="A1138">
        <v>1136</v>
      </c>
      <c r="B1138" s="3" t="s">
        <v>2366</v>
      </c>
      <c r="C1138" s="3" t="s">
        <v>2367</v>
      </c>
      <c r="D1138" s="6">
        <v>4190</v>
      </c>
      <c r="E1138" s="11">
        <v>270</v>
      </c>
      <c r="F1138" t="s">
        <v>366</v>
      </c>
      <c r="G1138" t="s">
        <v>187</v>
      </c>
      <c r="H1138" t="s">
        <v>62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2342</v>
      </c>
      <c r="O1138" s="9">
        <f t="shared" si="69"/>
        <v>6</v>
      </c>
      <c r="P1138" s="9">
        <f t="shared" si="70"/>
        <v>45</v>
      </c>
      <c r="Q1138" t="s">
        <v>2220</v>
      </c>
      <c r="R1138" t="s">
        <v>2343</v>
      </c>
      <c r="S1138" s="15">
        <f t="shared" si="71"/>
        <v>42327.671631944439</v>
      </c>
      <c r="T1138" s="16">
        <f t="shared" si="72"/>
        <v>42357.671631944439</v>
      </c>
    </row>
    <row r="1139" spans="1:20" ht="60" hidden="1">
      <c r="A1139">
        <v>1137</v>
      </c>
      <c r="B1139" s="3" t="s">
        <v>2368</v>
      </c>
      <c r="C1139" s="3" t="s">
        <v>2369</v>
      </c>
      <c r="D1139" s="6">
        <v>25000</v>
      </c>
      <c r="E1139" s="11">
        <v>9875</v>
      </c>
      <c r="F1139" t="s">
        <v>366</v>
      </c>
      <c r="G1139" t="s">
        <v>22</v>
      </c>
      <c r="H1139" t="s">
        <v>23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2342</v>
      </c>
      <c r="O1139" s="9">
        <f t="shared" si="69"/>
        <v>40</v>
      </c>
      <c r="P1139" s="9">
        <f t="shared" si="70"/>
        <v>253.21</v>
      </c>
      <c r="Q1139" t="s">
        <v>2220</v>
      </c>
      <c r="R1139" t="s">
        <v>2343</v>
      </c>
      <c r="S1139" s="15">
        <f t="shared" si="71"/>
        <v>42453.819687499999</v>
      </c>
      <c r="T1139" s="16">
        <f t="shared" si="72"/>
        <v>42483.819687499999</v>
      </c>
    </row>
    <row r="1140" spans="1:20" ht="60" hidden="1">
      <c r="A1140">
        <v>1138</v>
      </c>
      <c r="B1140" s="3" t="s">
        <v>2370</v>
      </c>
      <c r="C1140" s="3" t="s">
        <v>2371</v>
      </c>
      <c r="D1140" s="6">
        <v>35000</v>
      </c>
      <c r="E1140" s="11">
        <v>125</v>
      </c>
      <c r="F1140" t="s">
        <v>366</v>
      </c>
      <c r="G1140" t="s">
        <v>22</v>
      </c>
      <c r="H1140" t="s">
        <v>23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2342</v>
      </c>
      <c r="O1140" s="9">
        <f t="shared" si="69"/>
        <v>0</v>
      </c>
      <c r="P1140" s="9">
        <f t="shared" si="70"/>
        <v>31.25</v>
      </c>
      <c r="Q1140" t="s">
        <v>2220</v>
      </c>
      <c r="R1140" t="s">
        <v>2343</v>
      </c>
      <c r="S1140" s="15">
        <f t="shared" si="71"/>
        <v>42736.9066087963</v>
      </c>
      <c r="T1140" s="16">
        <f t="shared" si="72"/>
        <v>42756.9066087963</v>
      </c>
    </row>
    <row r="1141" spans="1:20" ht="60" hidden="1">
      <c r="A1141">
        <v>1139</v>
      </c>
      <c r="B1141" s="3" t="s">
        <v>2372</v>
      </c>
      <c r="C1141" s="3" t="s">
        <v>2373</v>
      </c>
      <c r="D1141" s="6">
        <v>8000</v>
      </c>
      <c r="E1141" s="11">
        <v>5</v>
      </c>
      <c r="F1141" t="s">
        <v>366</v>
      </c>
      <c r="G1141" t="s">
        <v>22</v>
      </c>
      <c r="H1141" t="s">
        <v>23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2342</v>
      </c>
      <c r="O1141" s="9">
        <f t="shared" si="69"/>
        <v>0</v>
      </c>
      <c r="P1141" s="9">
        <f t="shared" si="70"/>
        <v>5</v>
      </c>
      <c r="Q1141" t="s">
        <v>2220</v>
      </c>
      <c r="R1141" t="s">
        <v>2343</v>
      </c>
      <c r="S1141" s="15">
        <f t="shared" si="71"/>
        <v>41975.347523148142</v>
      </c>
      <c r="T1141" s="16">
        <f t="shared" si="72"/>
        <v>42005.347523148142</v>
      </c>
    </row>
    <row r="1142" spans="1:20" ht="45" hidden="1">
      <c r="A1142">
        <v>1140</v>
      </c>
      <c r="B1142" s="3" t="s">
        <v>2374</v>
      </c>
      <c r="C1142" s="3" t="s">
        <v>2375</v>
      </c>
      <c r="D1142" s="6">
        <v>5000</v>
      </c>
      <c r="E1142" s="11">
        <v>0</v>
      </c>
      <c r="F1142" t="s">
        <v>366</v>
      </c>
      <c r="G1142" t="s">
        <v>31</v>
      </c>
      <c r="H1142" t="s">
        <v>32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2342</v>
      </c>
      <c r="O1142" s="9">
        <f t="shared" si="69"/>
        <v>0</v>
      </c>
      <c r="P1142" s="9">
        <f t="shared" si="70"/>
        <v>0</v>
      </c>
      <c r="Q1142" t="s">
        <v>2220</v>
      </c>
      <c r="R1142" t="s">
        <v>2343</v>
      </c>
      <c r="S1142" s="15">
        <f t="shared" si="71"/>
        <v>42192.462048611109</v>
      </c>
      <c r="T1142" s="16">
        <f t="shared" si="72"/>
        <v>42222.462048611109</v>
      </c>
    </row>
    <row r="1143" spans="1:20" ht="18.75" hidden="1">
      <c r="A1143">
        <v>1141</v>
      </c>
      <c r="B1143" s="3" t="s">
        <v>2376</v>
      </c>
      <c r="C1143" s="3" t="s">
        <v>2377</v>
      </c>
      <c r="D1143" s="6">
        <v>500</v>
      </c>
      <c r="E1143" s="11">
        <v>0</v>
      </c>
      <c r="F1143" t="s">
        <v>366</v>
      </c>
      <c r="G1143" t="s">
        <v>512</v>
      </c>
      <c r="H1143" t="s">
        <v>62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2342</v>
      </c>
      <c r="O1143" s="9">
        <f t="shared" si="69"/>
        <v>0</v>
      </c>
      <c r="P1143" s="9">
        <f t="shared" si="70"/>
        <v>0</v>
      </c>
      <c r="Q1143" t="s">
        <v>2220</v>
      </c>
      <c r="R1143" t="s">
        <v>2343</v>
      </c>
      <c r="S1143" s="15">
        <f t="shared" si="71"/>
        <v>42164.699652777781</v>
      </c>
      <c r="T1143" s="16">
        <f t="shared" si="72"/>
        <v>42194.699652777781</v>
      </c>
    </row>
    <row r="1144" spans="1:20" ht="45" hidden="1">
      <c r="A1144">
        <v>1142</v>
      </c>
      <c r="B1144" s="3" t="s">
        <v>2378</v>
      </c>
      <c r="C1144" s="3" t="s">
        <v>2379</v>
      </c>
      <c r="D1144" s="6">
        <v>4000</v>
      </c>
      <c r="E1144" s="11">
        <v>0</v>
      </c>
      <c r="F1144" t="s">
        <v>366</v>
      </c>
      <c r="G1144" t="s">
        <v>22</v>
      </c>
      <c r="H1144" t="s">
        <v>23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2342</v>
      </c>
      <c r="O1144" s="9">
        <f t="shared" si="69"/>
        <v>0</v>
      </c>
      <c r="P1144" s="9">
        <f t="shared" si="70"/>
        <v>0</v>
      </c>
      <c r="Q1144" t="s">
        <v>2220</v>
      </c>
      <c r="R1144" t="s">
        <v>2343</v>
      </c>
      <c r="S1144" s="15">
        <f t="shared" si="71"/>
        <v>42022.006099537044</v>
      </c>
      <c r="T1144" s="16">
        <f t="shared" si="72"/>
        <v>42052.006099537044</v>
      </c>
    </row>
    <row r="1145" spans="1:20" ht="60" hidden="1">
      <c r="A1145">
        <v>1143</v>
      </c>
      <c r="B1145" s="3" t="s">
        <v>2380</v>
      </c>
      <c r="C1145" s="3" t="s">
        <v>2381</v>
      </c>
      <c r="D1145" s="6">
        <v>45000</v>
      </c>
      <c r="E1145" s="11">
        <v>186</v>
      </c>
      <c r="F1145" t="s">
        <v>366</v>
      </c>
      <c r="G1145" t="s">
        <v>22</v>
      </c>
      <c r="H1145" t="s">
        <v>23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2342</v>
      </c>
      <c r="O1145" s="9">
        <f t="shared" si="69"/>
        <v>0</v>
      </c>
      <c r="P1145" s="9">
        <f t="shared" si="70"/>
        <v>23.25</v>
      </c>
      <c r="Q1145" t="s">
        <v>2220</v>
      </c>
      <c r="R1145" t="s">
        <v>2343</v>
      </c>
      <c r="S1145" s="15">
        <f t="shared" si="71"/>
        <v>42325.19358796296</v>
      </c>
      <c r="T1145" s="16">
        <f t="shared" si="72"/>
        <v>42355.19358796296</v>
      </c>
    </row>
    <row r="1146" spans="1:20" ht="45" hidden="1">
      <c r="A1146">
        <v>1144</v>
      </c>
      <c r="B1146" s="3" t="s">
        <v>2382</v>
      </c>
      <c r="C1146" s="3" t="s">
        <v>2383</v>
      </c>
      <c r="D1146" s="6">
        <v>9300</v>
      </c>
      <c r="E1146" s="11">
        <v>0</v>
      </c>
      <c r="F1146" t="s">
        <v>366</v>
      </c>
      <c r="G1146" t="s">
        <v>22</v>
      </c>
      <c r="H1146" t="s">
        <v>23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2384</v>
      </c>
      <c r="O1146" s="9">
        <f t="shared" si="69"/>
        <v>0</v>
      </c>
      <c r="P1146" s="9">
        <f t="shared" si="70"/>
        <v>0</v>
      </c>
      <c r="Q1146" t="s">
        <v>2385</v>
      </c>
      <c r="R1146" t="s">
        <v>2386</v>
      </c>
      <c r="S1146" s="15">
        <f t="shared" si="71"/>
        <v>42093.181944444441</v>
      </c>
      <c r="T1146" s="16">
        <f t="shared" si="72"/>
        <v>42123.181944444441</v>
      </c>
    </row>
    <row r="1147" spans="1:20" ht="45" hidden="1">
      <c r="A1147">
        <v>1145</v>
      </c>
      <c r="B1147" s="3" t="s">
        <v>2387</v>
      </c>
      <c r="C1147" s="3" t="s">
        <v>2388</v>
      </c>
      <c r="D1147" s="6">
        <v>80000</v>
      </c>
      <c r="E1147" s="11">
        <v>100</v>
      </c>
      <c r="F1147" t="s">
        <v>366</v>
      </c>
      <c r="G1147" t="s">
        <v>22</v>
      </c>
      <c r="H1147" t="s">
        <v>23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2384</v>
      </c>
      <c r="O1147" s="9">
        <f t="shared" si="69"/>
        <v>0</v>
      </c>
      <c r="P1147" s="9">
        <f t="shared" si="70"/>
        <v>100</v>
      </c>
      <c r="Q1147" t="s">
        <v>2385</v>
      </c>
      <c r="R1147" t="s">
        <v>2386</v>
      </c>
      <c r="S1147" s="15">
        <f t="shared" si="71"/>
        <v>41854.747592592597</v>
      </c>
      <c r="T1147" s="16">
        <f t="shared" si="72"/>
        <v>41914.747592592597</v>
      </c>
    </row>
    <row r="1148" spans="1:20" ht="45" hidden="1">
      <c r="A1148">
        <v>1146</v>
      </c>
      <c r="B1148" s="3" t="s">
        <v>2389</v>
      </c>
      <c r="C1148" s="3" t="s">
        <v>2390</v>
      </c>
      <c r="D1148" s="6">
        <v>6000</v>
      </c>
      <c r="E1148" s="11">
        <v>530</v>
      </c>
      <c r="F1148" t="s">
        <v>366</v>
      </c>
      <c r="G1148" t="s">
        <v>22</v>
      </c>
      <c r="H1148" t="s">
        <v>23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2384</v>
      </c>
      <c r="O1148" s="9">
        <f t="shared" si="69"/>
        <v>9</v>
      </c>
      <c r="P1148" s="9">
        <f t="shared" si="70"/>
        <v>44.17</v>
      </c>
      <c r="Q1148" t="s">
        <v>2385</v>
      </c>
      <c r="R1148" t="s">
        <v>2386</v>
      </c>
      <c r="S1148" s="15">
        <f t="shared" si="71"/>
        <v>41723.9533912037</v>
      </c>
      <c r="T1148" s="16">
        <f t="shared" si="72"/>
        <v>41761.9533912037</v>
      </c>
    </row>
    <row r="1149" spans="1:20" ht="60" hidden="1">
      <c r="A1149">
        <v>1147</v>
      </c>
      <c r="B1149" s="3" t="s">
        <v>2391</v>
      </c>
      <c r="C1149" s="3" t="s">
        <v>2392</v>
      </c>
      <c r="D1149" s="6">
        <v>25000</v>
      </c>
      <c r="E1149" s="11">
        <v>0</v>
      </c>
      <c r="F1149" t="s">
        <v>366</v>
      </c>
      <c r="G1149" t="s">
        <v>167</v>
      </c>
      <c r="H1149" t="s">
        <v>168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2384</v>
      </c>
      <c r="O1149" s="9">
        <f t="shared" si="69"/>
        <v>0</v>
      </c>
      <c r="P1149" s="9">
        <f t="shared" si="70"/>
        <v>0</v>
      </c>
      <c r="Q1149" t="s">
        <v>2385</v>
      </c>
      <c r="R1149" t="s">
        <v>2386</v>
      </c>
      <c r="S1149" s="15">
        <f t="shared" si="71"/>
        <v>41871.972025462965</v>
      </c>
      <c r="T1149" s="16">
        <f t="shared" si="72"/>
        <v>41931.972025462965</v>
      </c>
    </row>
    <row r="1150" spans="1:20" ht="30" hidden="1">
      <c r="A1150">
        <v>1148</v>
      </c>
      <c r="B1150" s="3" t="s">
        <v>2393</v>
      </c>
      <c r="C1150" s="3" t="s">
        <v>2394</v>
      </c>
      <c r="D1150" s="6">
        <v>15000</v>
      </c>
      <c r="E1150" s="11">
        <v>73</v>
      </c>
      <c r="F1150" t="s">
        <v>366</v>
      </c>
      <c r="G1150" t="s">
        <v>22</v>
      </c>
      <c r="H1150" t="s">
        <v>23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2384</v>
      </c>
      <c r="O1150" s="9">
        <f t="shared" si="69"/>
        <v>0</v>
      </c>
      <c r="P1150" s="9">
        <f t="shared" si="70"/>
        <v>24.33</v>
      </c>
      <c r="Q1150" t="s">
        <v>2385</v>
      </c>
      <c r="R1150" t="s">
        <v>2386</v>
      </c>
      <c r="S1150" s="15">
        <f t="shared" si="71"/>
        <v>42675.171076388884</v>
      </c>
      <c r="T1150" s="16">
        <f t="shared" si="72"/>
        <v>42705.212743055556</v>
      </c>
    </row>
    <row r="1151" spans="1:20" ht="30" hidden="1">
      <c r="A1151">
        <v>1149</v>
      </c>
      <c r="B1151" s="3" t="s">
        <v>2395</v>
      </c>
      <c r="C1151" s="3" t="s">
        <v>2396</v>
      </c>
      <c r="D1151" s="6">
        <v>50000</v>
      </c>
      <c r="E1151" s="11">
        <v>75</v>
      </c>
      <c r="F1151" t="s">
        <v>366</v>
      </c>
      <c r="G1151" t="s">
        <v>22</v>
      </c>
      <c r="H1151" t="s">
        <v>23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2384</v>
      </c>
      <c r="O1151" s="9">
        <f t="shared" si="69"/>
        <v>0</v>
      </c>
      <c r="P1151" s="9">
        <f t="shared" si="70"/>
        <v>37.5</v>
      </c>
      <c r="Q1151" t="s">
        <v>2385</v>
      </c>
      <c r="R1151" t="s">
        <v>2386</v>
      </c>
      <c r="S1151" s="15">
        <f t="shared" si="71"/>
        <v>42507.71025462963</v>
      </c>
      <c r="T1151" s="16">
        <f t="shared" si="72"/>
        <v>42537.71025462963</v>
      </c>
    </row>
    <row r="1152" spans="1:20" ht="30" hidden="1">
      <c r="A1152">
        <v>1150</v>
      </c>
      <c r="B1152" s="3" t="s">
        <v>2397</v>
      </c>
      <c r="C1152" s="3" t="s">
        <v>2398</v>
      </c>
      <c r="D1152" s="6">
        <v>2500</v>
      </c>
      <c r="E1152" s="11">
        <v>252</v>
      </c>
      <c r="F1152" t="s">
        <v>366</v>
      </c>
      <c r="G1152" t="s">
        <v>22</v>
      </c>
      <c r="H1152" t="s">
        <v>23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2384</v>
      </c>
      <c r="O1152" s="9">
        <f t="shared" si="69"/>
        <v>10</v>
      </c>
      <c r="P1152" s="9">
        <f t="shared" si="70"/>
        <v>42</v>
      </c>
      <c r="Q1152" t="s">
        <v>2385</v>
      </c>
      <c r="R1152" t="s">
        <v>2386</v>
      </c>
      <c r="S1152" s="15">
        <f t="shared" si="71"/>
        <v>42317.954571759255</v>
      </c>
      <c r="T1152" s="16">
        <f t="shared" si="72"/>
        <v>42377.954571759255</v>
      </c>
    </row>
    <row r="1153" spans="1:20" ht="60" hidden="1">
      <c r="A1153">
        <v>1151</v>
      </c>
      <c r="B1153" s="3" t="s">
        <v>2399</v>
      </c>
      <c r="C1153" s="3" t="s">
        <v>2400</v>
      </c>
      <c r="D1153" s="6">
        <v>25000</v>
      </c>
      <c r="E1153" s="11">
        <v>0</v>
      </c>
      <c r="F1153" t="s">
        <v>366</v>
      </c>
      <c r="G1153" t="s">
        <v>22</v>
      </c>
      <c r="H1153" t="s">
        <v>23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2384</v>
      </c>
      <c r="O1153" s="9">
        <f t="shared" si="69"/>
        <v>0</v>
      </c>
      <c r="P1153" s="9">
        <f t="shared" si="70"/>
        <v>0</v>
      </c>
      <c r="Q1153" t="s">
        <v>2385</v>
      </c>
      <c r="R1153" t="s">
        <v>2386</v>
      </c>
      <c r="S1153" s="15">
        <f t="shared" si="71"/>
        <v>42224.102581018517</v>
      </c>
      <c r="T1153" s="16">
        <f t="shared" si="72"/>
        <v>42254.102581018517</v>
      </c>
    </row>
    <row r="1154" spans="1:20" ht="18.75" hidden="1">
      <c r="A1154">
        <v>1152</v>
      </c>
      <c r="B1154" s="3" t="s">
        <v>2401</v>
      </c>
      <c r="C1154" s="3" t="s">
        <v>2402</v>
      </c>
      <c r="D1154" s="6">
        <v>16000</v>
      </c>
      <c r="E1154" s="11">
        <v>911</v>
      </c>
      <c r="F1154" t="s">
        <v>366</v>
      </c>
      <c r="G1154" t="s">
        <v>22</v>
      </c>
      <c r="H1154" t="s">
        <v>23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2384</v>
      </c>
      <c r="O1154" s="9">
        <f t="shared" si="69"/>
        <v>6</v>
      </c>
      <c r="P1154" s="9">
        <f t="shared" si="70"/>
        <v>60.73</v>
      </c>
      <c r="Q1154" t="s">
        <v>2385</v>
      </c>
      <c r="R1154" t="s">
        <v>2386</v>
      </c>
      <c r="S1154" s="15">
        <f t="shared" si="71"/>
        <v>42109.709629629629</v>
      </c>
      <c r="T1154" s="16">
        <f t="shared" si="72"/>
        <v>42139.709629629629</v>
      </c>
    </row>
    <row r="1155" spans="1:20" ht="30" hidden="1">
      <c r="A1155">
        <v>1153</v>
      </c>
      <c r="B1155" s="3" t="s">
        <v>2403</v>
      </c>
      <c r="C1155" s="3" t="s">
        <v>2404</v>
      </c>
      <c r="D1155" s="6">
        <v>8000</v>
      </c>
      <c r="E1155" s="11">
        <v>50</v>
      </c>
      <c r="F1155" t="s">
        <v>366</v>
      </c>
      <c r="G1155" t="s">
        <v>22</v>
      </c>
      <c r="H1155" t="s">
        <v>23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2384</v>
      </c>
      <c r="O1155" s="9">
        <f t="shared" ref="O1155:O1218" si="73">ROUND(E1155/D1155*100,0)</f>
        <v>1</v>
      </c>
      <c r="P1155" s="9">
        <f t="shared" ref="P1155:P1218" si="74">IFERROR(ROUND(E1155/L1155,2),0)</f>
        <v>50</v>
      </c>
      <c r="Q1155" t="s">
        <v>2385</v>
      </c>
      <c r="R1155" t="s">
        <v>2386</v>
      </c>
      <c r="S1155" s="15">
        <f t="shared" ref="S1155:S1218" si="75">(((J1155/60)/60)/24)+DATE(1970,1,1)</f>
        <v>42143.714178240742</v>
      </c>
      <c r="T1155" s="16">
        <f t="shared" ref="T1155:T1218" si="76">(((I1155/60)/60)/24)+DATE(1970,1,1)</f>
        <v>42173.714178240742</v>
      </c>
    </row>
    <row r="1156" spans="1:20" ht="45" hidden="1">
      <c r="A1156">
        <v>1154</v>
      </c>
      <c r="B1156" s="3" t="s">
        <v>2405</v>
      </c>
      <c r="C1156" s="3" t="s">
        <v>2406</v>
      </c>
      <c r="D1156" s="6">
        <v>5000</v>
      </c>
      <c r="E1156" s="11">
        <v>325</v>
      </c>
      <c r="F1156" t="s">
        <v>366</v>
      </c>
      <c r="G1156" t="s">
        <v>22</v>
      </c>
      <c r="H1156" t="s">
        <v>23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2384</v>
      </c>
      <c r="O1156" s="9">
        <f t="shared" si="73"/>
        <v>7</v>
      </c>
      <c r="P1156" s="9">
        <f t="shared" si="74"/>
        <v>108.33</v>
      </c>
      <c r="Q1156" t="s">
        <v>2385</v>
      </c>
      <c r="R1156" t="s">
        <v>2386</v>
      </c>
      <c r="S1156" s="15">
        <f t="shared" si="75"/>
        <v>42223.108865740738</v>
      </c>
      <c r="T1156" s="16">
        <f t="shared" si="76"/>
        <v>42253.108865740738</v>
      </c>
    </row>
    <row r="1157" spans="1:20" ht="60" hidden="1">
      <c r="A1157">
        <v>1155</v>
      </c>
      <c r="B1157" s="3" t="s">
        <v>2407</v>
      </c>
      <c r="C1157" s="3" t="s">
        <v>2408</v>
      </c>
      <c r="D1157" s="6">
        <v>25000</v>
      </c>
      <c r="E1157" s="11">
        <v>188</v>
      </c>
      <c r="F1157" t="s">
        <v>366</v>
      </c>
      <c r="G1157" t="s">
        <v>22</v>
      </c>
      <c r="H1157" t="s">
        <v>23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2384</v>
      </c>
      <c r="O1157" s="9">
        <f t="shared" si="73"/>
        <v>1</v>
      </c>
      <c r="P1157" s="9">
        <f t="shared" si="74"/>
        <v>23.5</v>
      </c>
      <c r="Q1157" t="s">
        <v>2385</v>
      </c>
      <c r="R1157" t="s">
        <v>2386</v>
      </c>
      <c r="S1157" s="15">
        <f t="shared" si="75"/>
        <v>41835.763981481483</v>
      </c>
      <c r="T1157" s="16">
        <f t="shared" si="76"/>
        <v>41865.763981481483</v>
      </c>
    </row>
    <row r="1158" spans="1:20" ht="45" hidden="1">
      <c r="A1158">
        <v>1156</v>
      </c>
      <c r="B1158" s="3" t="s">
        <v>2409</v>
      </c>
      <c r="C1158" s="3" t="s">
        <v>2410</v>
      </c>
      <c r="D1158" s="6">
        <v>6500</v>
      </c>
      <c r="E1158" s="11">
        <v>0</v>
      </c>
      <c r="F1158" t="s">
        <v>366</v>
      </c>
      <c r="G1158" t="s">
        <v>22</v>
      </c>
      <c r="H1158" t="s">
        <v>23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2384</v>
      </c>
      <c r="O1158" s="9">
        <f t="shared" si="73"/>
        <v>0</v>
      </c>
      <c r="P1158" s="9">
        <f t="shared" si="74"/>
        <v>0</v>
      </c>
      <c r="Q1158" t="s">
        <v>2385</v>
      </c>
      <c r="R1158" t="s">
        <v>2386</v>
      </c>
      <c r="S1158" s="15">
        <f t="shared" si="75"/>
        <v>42029.07131944444</v>
      </c>
      <c r="T1158" s="16">
        <f t="shared" si="76"/>
        <v>42059.07131944444</v>
      </c>
    </row>
    <row r="1159" spans="1:20" ht="60" hidden="1">
      <c r="A1159">
        <v>1157</v>
      </c>
      <c r="B1159" s="3" t="s">
        <v>2411</v>
      </c>
      <c r="C1159" s="3" t="s">
        <v>2412</v>
      </c>
      <c r="D1159" s="6">
        <v>10000</v>
      </c>
      <c r="E1159" s="11">
        <v>151</v>
      </c>
      <c r="F1159" t="s">
        <v>366</v>
      </c>
      <c r="G1159" t="s">
        <v>22</v>
      </c>
      <c r="H1159" t="s">
        <v>23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2384</v>
      </c>
      <c r="O1159" s="9">
        <f t="shared" si="73"/>
        <v>2</v>
      </c>
      <c r="P1159" s="9">
        <f t="shared" si="74"/>
        <v>50.33</v>
      </c>
      <c r="Q1159" t="s">
        <v>2385</v>
      </c>
      <c r="R1159" t="s">
        <v>2386</v>
      </c>
      <c r="S1159" s="15">
        <f t="shared" si="75"/>
        <v>41918.628240740742</v>
      </c>
      <c r="T1159" s="16">
        <f t="shared" si="76"/>
        <v>41978.669907407413</v>
      </c>
    </row>
    <row r="1160" spans="1:20" ht="60" hidden="1">
      <c r="A1160">
        <v>1158</v>
      </c>
      <c r="B1160" s="3" t="s">
        <v>2413</v>
      </c>
      <c r="C1160" s="3" t="s">
        <v>2414</v>
      </c>
      <c r="D1160" s="6">
        <v>7500</v>
      </c>
      <c r="E1160" s="11">
        <v>35</v>
      </c>
      <c r="F1160" t="s">
        <v>366</v>
      </c>
      <c r="G1160" t="s">
        <v>22</v>
      </c>
      <c r="H1160" t="s">
        <v>23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2384</v>
      </c>
      <c r="O1160" s="9">
        <f t="shared" si="73"/>
        <v>0</v>
      </c>
      <c r="P1160" s="9">
        <f t="shared" si="74"/>
        <v>11.67</v>
      </c>
      <c r="Q1160" t="s">
        <v>2385</v>
      </c>
      <c r="R1160" t="s">
        <v>2386</v>
      </c>
      <c r="S1160" s="15">
        <f t="shared" si="75"/>
        <v>41952.09175925926</v>
      </c>
      <c r="T1160" s="16">
        <f t="shared" si="76"/>
        <v>41982.09175925926</v>
      </c>
    </row>
    <row r="1161" spans="1:20" ht="60" hidden="1">
      <c r="A1161">
        <v>1159</v>
      </c>
      <c r="B1161" s="3" t="s">
        <v>2415</v>
      </c>
      <c r="C1161" s="3" t="s">
        <v>2416</v>
      </c>
      <c r="D1161" s="6">
        <v>6750</v>
      </c>
      <c r="E1161" s="11">
        <v>0</v>
      </c>
      <c r="F1161" t="s">
        <v>366</v>
      </c>
      <c r="G1161" t="s">
        <v>22</v>
      </c>
      <c r="H1161" t="s">
        <v>23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2384</v>
      </c>
      <c r="O1161" s="9">
        <f t="shared" si="73"/>
        <v>0</v>
      </c>
      <c r="P1161" s="9">
        <f t="shared" si="74"/>
        <v>0</v>
      </c>
      <c r="Q1161" t="s">
        <v>2385</v>
      </c>
      <c r="R1161" t="s">
        <v>2386</v>
      </c>
      <c r="S1161" s="15">
        <f t="shared" si="75"/>
        <v>42154.726446759261</v>
      </c>
      <c r="T1161" s="16">
        <f t="shared" si="76"/>
        <v>42185.65625</v>
      </c>
    </row>
    <row r="1162" spans="1:20" ht="45" hidden="1">
      <c r="A1162">
        <v>1160</v>
      </c>
      <c r="B1162" s="3" t="s">
        <v>2417</v>
      </c>
      <c r="C1162" s="3" t="s">
        <v>2418</v>
      </c>
      <c r="D1162" s="6">
        <v>30000</v>
      </c>
      <c r="E1162" s="11">
        <v>1155</v>
      </c>
      <c r="F1162" t="s">
        <v>366</v>
      </c>
      <c r="G1162" t="s">
        <v>22</v>
      </c>
      <c r="H1162" t="s">
        <v>23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2384</v>
      </c>
      <c r="O1162" s="9">
        <f t="shared" si="73"/>
        <v>4</v>
      </c>
      <c r="P1162" s="9">
        <f t="shared" si="74"/>
        <v>60.79</v>
      </c>
      <c r="Q1162" t="s">
        <v>2385</v>
      </c>
      <c r="R1162" t="s">
        <v>2386</v>
      </c>
      <c r="S1162" s="15">
        <f t="shared" si="75"/>
        <v>42061.154930555553</v>
      </c>
      <c r="T1162" s="16">
        <f t="shared" si="76"/>
        <v>42091.113263888896</v>
      </c>
    </row>
    <row r="1163" spans="1:20" ht="60" hidden="1">
      <c r="A1163">
        <v>1161</v>
      </c>
      <c r="B1163" s="3" t="s">
        <v>2419</v>
      </c>
      <c r="C1163" s="3" t="s">
        <v>2420</v>
      </c>
      <c r="D1163" s="6">
        <v>18000</v>
      </c>
      <c r="E1163" s="11">
        <v>0</v>
      </c>
      <c r="F1163" t="s">
        <v>366</v>
      </c>
      <c r="G1163" t="s">
        <v>22</v>
      </c>
      <c r="H1163" t="s">
        <v>23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2384</v>
      </c>
      <c r="O1163" s="9">
        <f t="shared" si="73"/>
        <v>0</v>
      </c>
      <c r="P1163" s="9">
        <f t="shared" si="74"/>
        <v>0</v>
      </c>
      <c r="Q1163" t="s">
        <v>2385</v>
      </c>
      <c r="R1163" t="s">
        <v>2386</v>
      </c>
      <c r="S1163" s="15">
        <f t="shared" si="75"/>
        <v>42122.629502314812</v>
      </c>
      <c r="T1163" s="16">
        <f t="shared" si="76"/>
        <v>42143.629502314812</v>
      </c>
    </row>
    <row r="1164" spans="1:20" ht="60" hidden="1">
      <c r="A1164">
        <v>1162</v>
      </c>
      <c r="B1164" s="3" t="s">
        <v>2421</v>
      </c>
      <c r="C1164" s="3" t="s">
        <v>2422</v>
      </c>
      <c r="D1164" s="6">
        <v>60000</v>
      </c>
      <c r="E1164" s="11">
        <v>35</v>
      </c>
      <c r="F1164" t="s">
        <v>366</v>
      </c>
      <c r="G1164" t="s">
        <v>22</v>
      </c>
      <c r="H1164" t="s">
        <v>23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2384</v>
      </c>
      <c r="O1164" s="9">
        <f t="shared" si="73"/>
        <v>0</v>
      </c>
      <c r="P1164" s="9">
        <f t="shared" si="74"/>
        <v>17.5</v>
      </c>
      <c r="Q1164" t="s">
        <v>2385</v>
      </c>
      <c r="R1164" t="s">
        <v>2386</v>
      </c>
      <c r="S1164" s="15">
        <f t="shared" si="75"/>
        <v>41876.683611111112</v>
      </c>
      <c r="T1164" s="16">
        <f t="shared" si="76"/>
        <v>41907.683611111112</v>
      </c>
    </row>
    <row r="1165" spans="1:20" ht="60" hidden="1">
      <c r="A1165">
        <v>1163</v>
      </c>
      <c r="B1165" s="3" t="s">
        <v>2423</v>
      </c>
      <c r="C1165" s="3" t="s">
        <v>2424</v>
      </c>
      <c r="D1165" s="6">
        <v>5200</v>
      </c>
      <c r="E1165" s="11">
        <v>0</v>
      </c>
      <c r="F1165" t="s">
        <v>366</v>
      </c>
      <c r="G1165" t="s">
        <v>22</v>
      </c>
      <c r="H1165" t="s">
        <v>23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2384</v>
      </c>
      <c r="O1165" s="9">
        <f t="shared" si="73"/>
        <v>0</v>
      </c>
      <c r="P1165" s="9">
        <f t="shared" si="74"/>
        <v>0</v>
      </c>
      <c r="Q1165" t="s">
        <v>2385</v>
      </c>
      <c r="R1165" t="s">
        <v>2386</v>
      </c>
      <c r="S1165" s="15">
        <f t="shared" si="75"/>
        <v>41830.723611111112</v>
      </c>
      <c r="T1165" s="16">
        <f t="shared" si="76"/>
        <v>41860.723611111112</v>
      </c>
    </row>
    <row r="1166" spans="1:20" ht="60" hidden="1">
      <c r="A1166">
        <v>1164</v>
      </c>
      <c r="B1166" s="3" t="s">
        <v>2425</v>
      </c>
      <c r="C1166" s="3" t="s">
        <v>2426</v>
      </c>
      <c r="D1166" s="6">
        <v>10000</v>
      </c>
      <c r="E1166" s="11">
        <v>0</v>
      </c>
      <c r="F1166" t="s">
        <v>366</v>
      </c>
      <c r="G1166" t="s">
        <v>22</v>
      </c>
      <c r="H1166" t="s">
        <v>23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2384</v>
      </c>
      <c r="O1166" s="9">
        <f t="shared" si="73"/>
        <v>0</v>
      </c>
      <c r="P1166" s="9">
        <f t="shared" si="74"/>
        <v>0</v>
      </c>
      <c r="Q1166" t="s">
        <v>2385</v>
      </c>
      <c r="R1166" t="s">
        <v>2386</v>
      </c>
      <c r="S1166" s="15">
        <f t="shared" si="75"/>
        <v>42509.724328703705</v>
      </c>
      <c r="T1166" s="16">
        <f t="shared" si="76"/>
        <v>42539.724328703705</v>
      </c>
    </row>
    <row r="1167" spans="1:20" ht="60" hidden="1">
      <c r="A1167">
        <v>1165</v>
      </c>
      <c r="B1167" s="3" t="s">
        <v>2427</v>
      </c>
      <c r="C1167" s="3" t="s">
        <v>2428</v>
      </c>
      <c r="D1167" s="6">
        <v>10000</v>
      </c>
      <c r="E1167" s="11">
        <v>2070.5</v>
      </c>
      <c r="F1167" t="s">
        <v>366</v>
      </c>
      <c r="G1167" t="s">
        <v>22</v>
      </c>
      <c r="H1167" t="s">
        <v>23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2384</v>
      </c>
      <c r="O1167" s="9">
        <f t="shared" si="73"/>
        <v>21</v>
      </c>
      <c r="P1167" s="9">
        <f t="shared" si="74"/>
        <v>82.82</v>
      </c>
      <c r="Q1167" t="s">
        <v>2385</v>
      </c>
      <c r="R1167" t="s">
        <v>2386</v>
      </c>
      <c r="S1167" s="15">
        <f t="shared" si="75"/>
        <v>41792.214467592588</v>
      </c>
      <c r="T1167" s="16">
        <f t="shared" si="76"/>
        <v>41826.214467592588</v>
      </c>
    </row>
    <row r="1168" spans="1:20" ht="60" hidden="1">
      <c r="A1168">
        <v>1166</v>
      </c>
      <c r="B1168" s="3" t="s">
        <v>2429</v>
      </c>
      <c r="C1168" s="3" t="s">
        <v>2430</v>
      </c>
      <c r="D1168" s="6">
        <v>15000</v>
      </c>
      <c r="E1168" s="11">
        <v>2871</v>
      </c>
      <c r="F1168" t="s">
        <v>366</v>
      </c>
      <c r="G1168" t="s">
        <v>22</v>
      </c>
      <c r="H1168" t="s">
        <v>23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2384</v>
      </c>
      <c r="O1168" s="9">
        <f t="shared" si="73"/>
        <v>19</v>
      </c>
      <c r="P1168" s="9">
        <f t="shared" si="74"/>
        <v>358.88</v>
      </c>
      <c r="Q1168" t="s">
        <v>2385</v>
      </c>
      <c r="R1168" t="s">
        <v>2386</v>
      </c>
      <c r="S1168" s="15">
        <f t="shared" si="75"/>
        <v>42150.485439814816</v>
      </c>
      <c r="T1168" s="16">
        <f t="shared" si="76"/>
        <v>42181.166666666672</v>
      </c>
    </row>
    <row r="1169" spans="1:20" ht="45" hidden="1">
      <c r="A1169">
        <v>1167</v>
      </c>
      <c r="B1169" s="3" t="s">
        <v>2431</v>
      </c>
      <c r="C1169" s="3" t="s">
        <v>2432</v>
      </c>
      <c r="D1169" s="6">
        <v>60000</v>
      </c>
      <c r="E1169" s="11">
        <v>979</v>
      </c>
      <c r="F1169" t="s">
        <v>366</v>
      </c>
      <c r="G1169" t="s">
        <v>22</v>
      </c>
      <c r="H1169" t="s">
        <v>23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2384</v>
      </c>
      <c r="O1169" s="9">
        <f t="shared" si="73"/>
        <v>2</v>
      </c>
      <c r="P1169" s="9">
        <f t="shared" si="74"/>
        <v>61.19</v>
      </c>
      <c r="Q1169" t="s">
        <v>2385</v>
      </c>
      <c r="R1169" t="s">
        <v>2386</v>
      </c>
      <c r="S1169" s="15">
        <f t="shared" si="75"/>
        <v>41863.734895833331</v>
      </c>
      <c r="T1169" s="16">
        <f t="shared" si="76"/>
        <v>41894.734895833331</v>
      </c>
    </row>
    <row r="1170" spans="1:20" ht="45" hidden="1">
      <c r="A1170">
        <v>1168</v>
      </c>
      <c r="B1170" s="3" t="s">
        <v>2433</v>
      </c>
      <c r="C1170" s="3" t="s">
        <v>2434</v>
      </c>
      <c r="D1170" s="6">
        <v>18000</v>
      </c>
      <c r="E1170" s="11">
        <v>1020</v>
      </c>
      <c r="F1170" t="s">
        <v>366</v>
      </c>
      <c r="G1170" t="s">
        <v>22</v>
      </c>
      <c r="H1170" t="s">
        <v>23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2384</v>
      </c>
      <c r="O1170" s="9">
        <f t="shared" si="73"/>
        <v>6</v>
      </c>
      <c r="P1170" s="9">
        <f t="shared" si="74"/>
        <v>340</v>
      </c>
      <c r="Q1170" t="s">
        <v>2385</v>
      </c>
      <c r="R1170" t="s">
        <v>2386</v>
      </c>
      <c r="S1170" s="15">
        <f t="shared" si="75"/>
        <v>42605.053993055553</v>
      </c>
      <c r="T1170" s="16">
        <f t="shared" si="76"/>
        <v>42635.053993055553</v>
      </c>
    </row>
    <row r="1171" spans="1:20" ht="45" hidden="1">
      <c r="A1171">
        <v>1169</v>
      </c>
      <c r="B1171" s="3" t="s">
        <v>2435</v>
      </c>
      <c r="C1171" s="3" t="s">
        <v>2436</v>
      </c>
      <c r="D1171" s="6">
        <v>10000</v>
      </c>
      <c r="E1171" s="11">
        <v>17</v>
      </c>
      <c r="F1171" t="s">
        <v>366</v>
      </c>
      <c r="G1171" t="s">
        <v>22</v>
      </c>
      <c r="H1171" t="s">
        <v>23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2384</v>
      </c>
      <c r="O1171" s="9">
        <f t="shared" si="73"/>
        <v>0</v>
      </c>
      <c r="P1171" s="9">
        <f t="shared" si="74"/>
        <v>5.67</v>
      </c>
      <c r="Q1171" t="s">
        <v>2385</v>
      </c>
      <c r="R1171" t="s">
        <v>2386</v>
      </c>
      <c r="S1171" s="15">
        <f t="shared" si="75"/>
        <v>42027.353738425925</v>
      </c>
      <c r="T1171" s="16">
        <f t="shared" si="76"/>
        <v>42057.353738425925</v>
      </c>
    </row>
    <row r="1172" spans="1:20" ht="45" hidden="1">
      <c r="A1172">
        <v>1170</v>
      </c>
      <c r="B1172" s="3" t="s">
        <v>2437</v>
      </c>
      <c r="C1172" s="3" t="s">
        <v>2438</v>
      </c>
      <c r="D1172" s="6">
        <v>25000</v>
      </c>
      <c r="E1172" s="11">
        <v>100</v>
      </c>
      <c r="F1172" t="s">
        <v>366</v>
      </c>
      <c r="G1172" t="s">
        <v>31</v>
      </c>
      <c r="H1172" t="s">
        <v>32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2384</v>
      </c>
      <c r="O1172" s="9">
        <f t="shared" si="73"/>
        <v>0</v>
      </c>
      <c r="P1172" s="9">
        <f t="shared" si="74"/>
        <v>50</v>
      </c>
      <c r="Q1172" t="s">
        <v>2385</v>
      </c>
      <c r="R1172" t="s">
        <v>2386</v>
      </c>
      <c r="S1172" s="15">
        <f t="shared" si="75"/>
        <v>42124.893182870372</v>
      </c>
      <c r="T1172" s="16">
        <f t="shared" si="76"/>
        <v>42154.893182870372</v>
      </c>
    </row>
    <row r="1173" spans="1:20" ht="45" hidden="1">
      <c r="A1173">
        <v>1171</v>
      </c>
      <c r="B1173" s="3" t="s">
        <v>2439</v>
      </c>
      <c r="C1173" s="3" t="s">
        <v>2440</v>
      </c>
      <c r="D1173" s="6">
        <v>25000</v>
      </c>
      <c r="E1173" s="11">
        <v>25</v>
      </c>
      <c r="F1173" t="s">
        <v>366</v>
      </c>
      <c r="G1173" t="s">
        <v>22</v>
      </c>
      <c r="H1173" t="s">
        <v>23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2384</v>
      </c>
      <c r="O1173" s="9">
        <f t="shared" si="73"/>
        <v>0</v>
      </c>
      <c r="P1173" s="9">
        <f t="shared" si="74"/>
        <v>25</v>
      </c>
      <c r="Q1173" t="s">
        <v>2385</v>
      </c>
      <c r="R1173" t="s">
        <v>2386</v>
      </c>
      <c r="S1173" s="15">
        <f t="shared" si="75"/>
        <v>41938.804710648146</v>
      </c>
      <c r="T1173" s="16">
        <f t="shared" si="76"/>
        <v>41956.846377314811</v>
      </c>
    </row>
    <row r="1174" spans="1:20" ht="30" hidden="1">
      <c r="A1174">
        <v>1172</v>
      </c>
      <c r="B1174" s="3" t="s">
        <v>2441</v>
      </c>
      <c r="C1174" s="3" t="s">
        <v>2442</v>
      </c>
      <c r="D1174" s="6">
        <v>9000</v>
      </c>
      <c r="E1174" s="11">
        <v>0</v>
      </c>
      <c r="F1174" t="s">
        <v>366</v>
      </c>
      <c r="G1174" t="s">
        <v>22</v>
      </c>
      <c r="H1174" t="s">
        <v>23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2384</v>
      </c>
      <c r="O1174" s="9">
        <f t="shared" si="73"/>
        <v>0</v>
      </c>
      <c r="P1174" s="9">
        <f t="shared" si="74"/>
        <v>0</v>
      </c>
      <c r="Q1174" t="s">
        <v>2385</v>
      </c>
      <c r="R1174" t="s">
        <v>2386</v>
      </c>
      <c r="S1174" s="15">
        <f t="shared" si="75"/>
        <v>41841.682314814818</v>
      </c>
      <c r="T1174" s="16">
        <f t="shared" si="76"/>
        <v>41871.682314814818</v>
      </c>
    </row>
    <row r="1175" spans="1:20" ht="60" hidden="1">
      <c r="A1175">
        <v>1173</v>
      </c>
      <c r="B1175" s="3" t="s">
        <v>2443</v>
      </c>
      <c r="C1175" s="3" t="s">
        <v>2444</v>
      </c>
      <c r="D1175" s="6">
        <v>125000</v>
      </c>
      <c r="E1175" s="11">
        <v>30</v>
      </c>
      <c r="F1175" t="s">
        <v>366</v>
      </c>
      <c r="G1175" t="s">
        <v>22</v>
      </c>
      <c r="H1175" t="s">
        <v>23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2384</v>
      </c>
      <c r="O1175" s="9">
        <f t="shared" si="73"/>
        <v>0</v>
      </c>
      <c r="P1175" s="9">
        <f t="shared" si="74"/>
        <v>30</v>
      </c>
      <c r="Q1175" t="s">
        <v>2385</v>
      </c>
      <c r="R1175" t="s">
        <v>2386</v>
      </c>
      <c r="S1175" s="15">
        <f t="shared" si="75"/>
        <v>42184.185844907406</v>
      </c>
      <c r="T1175" s="16">
        <f t="shared" si="76"/>
        <v>42219.185844907406</v>
      </c>
    </row>
    <row r="1176" spans="1:20" ht="45" hidden="1">
      <c r="A1176">
        <v>1174</v>
      </c>
      <c r="B1176" s="3" t="s">
        <v>2445</v>
      </c>
      <c r="C1176" s="3" t="s">
        <v>2446</v>
      </c>
      <c r="D1176" s="6">
        <v>15000</v>
      </c>
      <c r="E1176" s="11">
        <v>886</v>
      </c>
      <c r="F1176" t="s">
        <v>366</v>
      </c>
      <c r="G1176" t="s">
        <v>22</v>
      </c>
      <c r="H1176" t="s">
        <v>23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2384</v>
      </c>
      <c r="O1176" s="9">
        <f t="shared" si="73"/>
        <v>6</v>
      </c>
      <c r="P1176" s="9">
        <f t="shared" si="74"/>
        <v>46.63</v>
      </c>
      <c r="Q1176" t="s">
        <v>2385</v>
      </c>
      <c r="R1176" t="s">
        <v>2386</v>
      </c>
      <c r="S1176" s="15">
        <f t="shared" si="75"/>
        <v>42468.84174768519</v>
      </c>
      <c r="T1176" s="16">
        <f t="shared" si="76"/>
        <v>42498.84174768519</v>
      </c>
    </row>
    <row r="1177" spans="1:20" ht="45" hidden="1">
      <c r="A1177">
        <v>1175</v>
      </c>
      <c r="B1177" s="3" t="s">
        <v>2447</v>
      </c>
      <c r="C1177" s="3" t="s">
        <v>2448</v>
      </c>
      <c r="D1177" s="6">
        <v>20000</v>
      </c>
      <c r="E1177" s="11">
        <v>585</v>
      </c>
      <c r="F1177" t="s">
        <v>366</v>
      </c>
      <c r="G1177" t="s">
        <v>22</v>
      </c>
      <c r="H1177" t="s">
        <v>23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2384</v>
      </c>
      <c r="O1177" s="9">
        <f t="shared" si="73"/>
        <v>3</v>
      </c>
      <c r="P1177" s="9">
        <f t="shared" si="74"/>
        <v>65</v>
      </c>
      <c r="Q1177" t="s">
        <v>2385</v>
      </c>
      <c r="R1177" t="s">
        <v>2386</v>
      </c>
      <c r="S1177" s="15">
        <f t="shared" si="75"/>
        <v>42170.728460648148</v>
      </c>
      <c r="T1177" s="16">
        <f t="shared" si="76"/>
        <v>42200.728460648148</v>
      </c>
    </row>
    <row r="1178" spans="1:20" ht="60" hidden="1">
      <c r="A1178">
        <v>1176</v>
      </c>
      <c r="B1178" s="3" t="s">
        <v>2449</v>
      </c>
      <c r="C1178" s="3" t="s">
        <v>2450</v>
      </c>
      <c r="D1178" s="6">
        <v>175000</v>
      </c>
      <c r="E1178" s="11">
        <v>10</v>
      </c>
      <c r="F1178" t="s">
        <v>366</v>
      </c>
      <c r="G1178" t="s">
        <v>57</v>
      </c>
      <c r="H1178" t="s">
        <v>58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2384</v>
      </c>
      <c r="O1178" s="9">
        <f t="shared" si="73"/>
        <v>0</v>
      </c>
      <c r="P1178" s="9">
        <f t="shared" si="74"/>
        <v>10</v>
      </c>
      <c r="Q1178" t="s">
        <v>2385</v>
      </c>
      <c r="R1178" t="s">
        <v>2386</v>
      </c>
      <c r="S1178" s="15">
        <f t="shared" si="75"/>
        <v>42746.019652777773</v>
      </c>
      <c r="T1178" s="16">
        <f t="shared" si="76"/>
        <v>42800.541666666672</v>
      </c>
    </row>
    <row r="1179" spans="1:20" ht="60" hidden="1">
      <c r="A1179">
        <v>1177</v>
      </c>
      <c r="B1179" s="3" t="s">
        <v>2451</v>
      </c>
      <c r="C1179" s="3" t="s">
        <v>2452</v>
      </c>
      <c r="D1179" s="6">
        <v>6000</v>
      </c>
      <c r="E1179" s="11">
        <v>0</v>
      </c>
      <c r="F1179" t="s">
        <v>366</v>
      </c>
      <c r="G1179" t="s">
        <v>31</v>
      </c>
      <c r="H1179" t="s">
        <v>32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2384</v>
      </c>
      <c r="O1179" s="9">
        <f t="shared" si="73"/>
        <v>0</v>
      </c>
      <c r="P1179" s="9">
        <f t="shared" si="74"/>
        <v>0</v>
      </c>
      <c r="Q1179" t="s">
        <v>2385</v>
      </c>
      <c r="R1179" t="s">
        <v>2386</v>
      </c>
      <c r="S1179" s="15">
        <f t="shared" si="75"/>
        <v>41897.660833333335</v>
      </c>
      <c r="T1179" s="16">
        <f t="shared" si="76"/>
        <v>41927.660833333335</v>
      </c>
    </row>
    <row r="1180" spans="1:20" ht="60" hidden="1">
      <c r="A1180">
        <v>1178</v>
      </c>
      <c r="B1180" s="3" t="s">
        <v>2453</v>
      </c>
      <c r="C1180" s="3" t="s">
        <v>2454</v>
      </c>
      <c r="D1180" s="6">
        <v>75000</v>
      </c>
      <c r="E1180" s="11">
        <v>5</v>
      </c>
      <c r="F1180" t="s">
        <v>366</v>
      </c>
      <c r="G1180" t="s">
        <v>22</v>
      </c>
      <c r="H1180" t="s">
        <v>23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2384</v>
      </c>
      <c r="O1180" s="9">
        <f t="shared" si="73"/>
        <v>0</v>
      </c>
      <c r="P1180" s="9">
        <f t="shared" si="74"/>
        <v>5</v>
      </c>
      <c r="Q1180" t="s">
        <v>2385</v>
      </c>
      <c r="R1180" t="s">
        <v>2386</v>
      </c>
      <c r="S1180" s="15">
        <f t="shared" si="75"/>
        <v>41837.905694444446</v>
      </c>
      <c r="T1180" s="16">
        <f t="shared" si="76"/>
        <v>41867.905694444446</v>
      </c>
    </row>
    <row r="1181" spans="1:20" ht="45" hidden="1">
      <c r="A1181">
        <v>1179</v>
      </c>
      <c r="B1181" s="3" t="s">
        <v>2455</v>
      </c>
      <c r="C1181" s="3" t="s">
        <v>2456</v>
      </c>
      <c r="D1181" s="6">
        <v>60000</v>
      </c>
      <c r="E1181" s="11">
        <v>3200</v>
      </c>
      <c r="F1181" t="s">
        <v>366</v>
      </c>
      <c r="G1181" t="s">
        <v>167</v>
      </c>
      <c r="H1181" t="s">
        <v>168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2384</v>
      </c>
      <c r="O1181" s="9">
        <f t="shared" si="73"/>
        <v>5</v>
      </c>
      <c r="P1181" s="9">
        <f t="shared" si="74"/>
        <v>640</v>
      </c>
      <c r="Q1181" t="s">
        <v>2385</v>
      </c>
      <c r="R1181" t="s">
        <v>2386</v>
      </c>
      <c r="S1181" s="15">
        <f t="shared" si="75"/>
        <v>42275.720219907409</v>
      </c>
      <c r="T1181" s="16">
        <f t="shared" si="76"/>
        <v>42305.720219907409</v>
      </c>
    </row>
    <row r="1182" spans="1:20" ht="45" hidden="1">
      <c r="A1182">
        <v>1180</v>
      </c>
      <c r="B1182" s="3" t="s">
        <v>2457</v>
      </c>
      <c r="C1182" s="3" t="s">
        <v>2458</v>
      </c>
      <c r="D1182" s="6">
        <v>50000</v>
      </c>
      <c r="E1182" s="11">
        <v>5875</v>
      </c>
      <c r="F1182" t="s">
        <v>366</v>
      </c>
      <c r="G1182" t="s">
        <v>22</v>
      </c>
      <c r="H1182" t="s">
        <v>23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2384</v>
      </c>
      <c r="O1182" s="9">
        <f t="shared" si="73"/>
        <v>12</v>
      </c>
      <c r="P1182" s="9">
        <f t="shared" si="74"/>
        <v>69.12</v>
      </c>
      <c r="Q1182" t="s">
        <v>2385</v>
      </c>
      <c r="R1182" t="s">
        <v>2386</v>
      </c>
      <c r="S1182" s="15">
        <f t="shared" si="75"/>
        <v>41781.806875000002</v>
      </c>
      <c r="T1182" s="16">
        <f t="shared" si="76"/>
        <v>41818.806875000002</v>
      </c>
    </row>
    <row r="1183" spans="1:20" ht="30" hidden="1">
      <c r="A1183">
        <v>1181</v>
      </c>
      <c r="B1183" s="3" t="s">
        <v>2459</v>
      </c>
      <c r="C1183" s="3" t="s">
        <v>2460</v>
      </c>
      <c r="D1183" s="6">
        <v>50000</v>
      </c>
      <c r="E1183" s="11">
        <v>4</v>
      </c>
      <c r="F1183" t="s">
        <v>366</v>
      </c>
      <c r="G1183" t="s">
        <v>22</v>
      </c>
      <c r="H1183" t="s">
        <v>23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2384</v>
      </c>
      <c r="O1183" s="9">
        <f t="shared" si="73"/>
        <v>0</v>
      </c>
      <c r="P1183" s="9">
        <f t="shared" si="74"/>
        <v>1.33</v>
      </c>
      <c r="Q1183" t="s">
        <v>2385</v>
      </c>
      <c r="R1183" t="s">
        <v>2386</v>
      </c>
      <c r="S1183" s="15">
        <f t="shared" si="75"/>
        <v>42034.339363425926</v>
      </c>
      <c r="T1183" s="16">
        <f t="shared" si="76"/>
        <v>42064.339363425926</v>
      </c>
    </row>
    <row r="1184" spans="1:20" ht="60" hidden="1">
      <c r="A1184">
        <v>1182</v>
      </c>
      <c r="B1184" s="3" t="s">
        <v>2461</v>
      </c>
      <c r="C1184" s="3" t="s">
        <v>2462</v>
      </c>
      <c r="D1184" s="6">
        <v>1000</v>
      </c>
      <c r="E1184" s="11">
        <v>42</v>
      </c>
      <c r="F1184" t="s">
        <v>366</v>
      </c>
      <c r="G1184" t="s">
        <v>22</v>
      </c>
      <c r="H1184" t="s">
        <v>23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2384</v>
      </c>
      <c r="O1184" s="9">
        <f t="shared" si="73"/>
        <v>4</v>
      </c>
      <c r="P1184" s="9">
        <f t="shared" si="74"/>
        <v>10.5</v>
      </c>
      <c r="Q1184" t="s">
        <v>2385</v>
      </c>
      <c r="R1184" t="s">
        <v>2386</v>
      </c>
      <c r="S1184" s="15">
        <f t="shared" si="75"/>
        <v>42728.827407407407</v>
      </c>
      <c r="T1184" s="16">
        <f t="shared" si="76"/>
        <v>42747.695833333331</v>
      </c>
    </row>
    <row r="1185" spans="1:20" ht="60" hidden="1">
      <c r="A1185">
        <v>1183</v>
      </c>
      <c r="B1185" s="3" t="s">
        <v>2463</v>
      </c>
      <c r="C1185" s="3" t="s">
        <v>2464</v>
      </c>
      <c r="D1185" s="6">
        <v>2500</v>
      </c>
      <c r="E1185" s="11">
        <v>100</v>
      </c>
      <c r="F1185" t="s">
        <v>366</v>
      </c>
      <c r="G1185" t="s">
        <v>22</v>
      </c>
      <c r="H1185" t="s">
        <v>23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2384</v>
      </c>
      <c r="O1185" s="9">
        <f t="shared" si="73"/>
        <v>4</v>
      </c>
      <c r="P1185" s="9">
        <f t="shared" si="74"/>
        <v>33.33</v>
      </c>
      <c r="Q1185" t="s">
        <v>2385</v>
      </c>
      <c r="R1185" t="s">
        <v>2386</v>
      </c>
      <c r="S1185" s="15">
        <f t="shared" si="75"/>
        <v>42656.86137731481</v>
      </c>
      <c r="T1185" s="16">
        <f t="shared" si="76"/>
        <v>42676.165972222225</v>
      </c>
    </row>
    <row r="1186" spans="1:20" ht="60" hidden="1">
      <c r="A1186">
        <v>1184</v>
      </c>
      <c r="B1186" s="3" t="s">
        <v>2465</v>
      </c>
      <c r="C1186" s="3" t="s">
        <v>2466</v>
      </c>
      <c r="D1186" s="6">
        <v>22000</v>
      </c>
      <c r="E1186" s="11">
        <v>23086</v>
      </c>
      <c r="F1186" t="s">
        <v>21</v>
      </c>
      <c r="G1186" t="s">
        <v>31</v>
      </c>
      <c r="H1186" t="s">
        <v>32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2467</v>
      </c>
      <c r="O1186" s="9">
        <f t="shared" si="73"/>
        <v>105</v>
      </c>
      <c r="P1186" s="9">
        <f t="shared" si="74"/>
        <v>61.56</v>
      </c>
      <c r="Q1186" t="s">
        <v>2468</v>
      </c>
      <c r="R1186" t="s">
        <v>2469</v>
      </c>
      <c r="S1186" s="15">
        <f t="shared" si="75"/>
        <v>42741.599664351852</v>
      </c>
      <c r="T1186" s="16">
        <f t="shared" si="76"/>
        <v>42772.599664351852</v>
      </c>
    </row>
    <row r="1187" spans="1:20" ht="60" hidden="1">
      <c r="A1187">
        <v>1185</v>
      </c>
      <c r="B1187" s="3" t="s">
        <v>2470</v>
      </c>
      <c r="C1187" s="3" t="s">
        <v>2471</v>
      </c>
      <c r="D1187" s="6">
        <v>12500</v>
      </c>
      <c r="E1187" s="11">
        <v>13180</v>
      </c>
      <c r="F1187" t="s">
        <v>21</v>
      </c>
      <c r="G1187" t="s">
        <v>22</v>
      </c>
      <c r="H1187" t="s">
        <v>23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2467</v>
      </c>
      <c r="O1187" s="9">
        <f t="shared" si="73"/>
        <v>105</v>
      </c>
      <c r="P1187" s="9">
        <f t="shared" si="74"/>
        <v>118.74</v>
      </c>
      <c r="Q1187" t="s">
        <v>2468</v>
      </c>
      <c r="R1187" t="s">
        <v>2469</v>
      </c>
      <c r="S1187" s="15">
        <f t="shared" si="75"/>
        <v>42130.865150462967</v>
      </c>
      <c r="T1187" s="16">
        <f t="shared" si="76"/>
        <v>42163.166666666672</v>
      </c>
    </row>
    <row r="1188" spans="1:20" ht="60" hidden="1">
      <c r="A1188">
        <v>1186</v>
      </c>
      <c r="B1188" s="3" t="s">
        <v>2472</v>
      </c>
      <c r="C1188" s="3" t="s">
        <v>2473</v>
      </c>
      <c r="D1188" s="6">
        <v>7500</v>
      </c>
      <c r="E1188" s="11">
        <v>8005</v>
      </c>
      <c r="F1188" t="s">
        <v>21</v>
      </c>
      <c r="G1188" t="s">
        <v>31</v>
      </c>
      <c r="H1188" t="s">
        <v>32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2467</v>
      </c>
      <c r="O1188" s="9">
        <f t="shared" si="73"/>
        <v>107</v>
      </c>
      <c r="P1188" s="9">
        <f t="shared" si="74"/>
        <v>65.08</v>
      </c>
      <c r="Q1188" t="s">
        <v>2468</v>
      </c>
      <c r="R1188" t="s">
        <v>2469</v>
      </c>
      <c r="S1188" s="15">
        <f t="shared" si="75"/>
        <v>42123.86336805555</v>
      </c>
      <c r="T1188" s="16">
        <f t="shared" si="76"/>
        <v>42156.945833333331</v>
      </c>
    </row>
    <row r="1189" spans="1:20" ht="60" hidden="1">
      <c r="A1189">
        <v>1187</v>
      </c>
      <c r="B1189" s="3" t="s">
        <v>2474</v>
      </c>
      <c r="C1189" s="3" t="s">
        <v>2475</v>
      </c>
      <c r="D1189" s="6">
        <v>8750</v>
      </c>
      <c r="E1189" s="11">
        <v>9111</v>
      </c>
      <c r="F1189" t="s">
        <v>21</v>
      </c>
      <c r="G1189" t="s">
        <v>22</v>
      </c>
      <c r="H1189" t="s">
        <v>23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2467</v>
      </c>
      <c r="O1189" s="9">
        <f t="shared" si="73"/>
        <v>104</v>
      </c>
      <c r="P1189" s="9">
        <f t="shared" si="74"/>
        <v>130.16</v>
      </c>
      <c r="Q1189" t="s">
        <v>2468</v>
      </c>
      <c r="R1189" t="s">
        <v>2469</v>
      </c>
      <c r="S1189" s="15">
        <f t="shared" si="75"/>
        <v>42109.894942129627</v>
      </c>
      <c r="T1189" s="16">
        <f t="shared" si="76"/>
        <v>42141.75</v>
      </c>
    </row>
    <row r="1190" spans="1:20" ht="45" hidden="1">
      <c r="A1190">
        <v>1188</v>
      </c>
      <c r="B1190" s="3" t="s">
        <v>2476</v>
      </c>
      <c r="C1190" s="3" t="s">
        <v>2477</v>
      </c>
      <c r="D1190" s="6">
        <v>2000</v>
      </c>
      <c r="E1190" s="11">
        <v>3211</v>
      </c>
      <c r="F1190" t="s">
        <v>21</v>
      </c>
      <c r="G1190" t="s">
        <v>167</v>
      </c>
      <c r="H1190" t="s">
        <v>168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2467</v>
      </c>
      <c r="O1190" s="9">
        <f t="shared" si="73"/>
        <v>161</v>
      </c>
      <c r="P1190" s="9">
        <f t="shared" si="74"/>
        <v>37.78</v>
      </c>
      <c r="Q1190" t="s">
        <v>2468</v>
      </c>
      <c r="R1190" t="s">
        <v>2469</v>
      </c>
      <c r="S1190" s="15">
        <f t="shared" si="75"/>
        <v>42711.700694444444</v>
      </c>
      <c r="T1190" s="16">
        <f t="shared" si="76"/>
        <v>42732.700694444444</v>
      </c>
    </row>
    <row r="1191" spans="1:20" ht="60" hidden="1">
      <c r="A1191">
        <v>1189</v>
      </c>
      <c r="B1191" s="3" t="s">
        <v>2478</v>
      </c>
      <c r="C1191" s="3" t="s">
        <v>2479</v>
      </c>
      <c r="D1191" s="6">
        <v>9000</v>
      </c>
      <c r="E1191" s="11">
        <v>9700</v>
      </c>
      <c r="F1191" t="s">
        <v>21</v>
      </c>
      <c r="G1191" t="s">
        <v>22</v>
      </c>
      <c r="H1191" t="s">
        <v>23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2467</v>
      </c>
      <c r="O1191" s="9">
        <f t="shared" si="73"/>
        <v>108</v>
      </c>
      <c r="P1191" s="9">
        <f t="shared" si="74"/>
        <v>112.79</v>
      </c>
      <c r="Q1191" t="s">
        <v>2468</v>
      </c>
      <c r="R1191" t="s">
        <v>2469</v>
      </c>
      <c r="S1191" s="15">
        <f t="shared" si="75"/>
        <v>42529.979108796295</v>
      </c>
      <c r="T1191" s="16">
        <f t="shared" si="76"/>
        <v>42550.979108796295</v>
      </c>
    </row>
    <row r="1192" spans="1:20" ht="45" hidden="1">
      <c r="A1192">
        <v>1190</v>
      </c>
      <c r="B1192" s="3" t="s">
        <v>2480</v>
      </c>
      <c r="C1192" s="3" t="s">
        <v>2481</v>
      </c>
      <c r="D1192" s="6">
        <v>500</v>
      </c>
      <c r="E1192" s="11">
        <v>675</v>
      </c>
      <c r="F1192" t="s">
        <v>21</v>
      </c>
      <c r="G1192" t="s">
        <v>22</v>
      </c>
      <c r="H1192" t="s">
        <v>23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2467</v>
      </c>
      <c r="O1192" s="9">
        <f t="shared" si="73"/>
        <v>135</v>
      </c>
      <c r="P1192" s="9">
        <f t="shared" si="74"/>
        <v>51.92</v>
      </c>
      <c r="Q1192" t="s">
        <v>2468</v>
      </c>
      <c r="R1192" t="s">
        <v>2469</v>
      </c>
      <c r="S1192" s="15">
        <f t="shared" si="75"/>
        <v>41852.665798611109</v>
      </c>
      <c r="T1192" s="16">
        <f t="shared" si="76"/>
        <v>41882.665798611109</v>
      </c>
    </row>
    <row r="1193" spans="1:20" ht="60" hidden="1">
      <c r="A1193">
        <v>1191</v>
      </c>
      <c r="B1193" s="3" t="s">
        <v>2482</v>
      </c>
      <c r="C1193" s="3" t="s">
        <v>2483</v>
      </c>
      <c r="D1193" s="6">
        <v>2700</v>
      </c>
      <c r="E1193" s="11">
        <v>2945</v>
      </c>
      <c r="F1193" t="s">
        <v>21</v>
      </c>
      <c r="G1193" t="s">
        <v>22</v>
      </c>
      <c r="H1193" t="s">
        <v>23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2467</v>
      </c>
      <c r="O1193" s="9">
        <f t="shared" si="73"/>
        <v>109</v>
      </c>
      <c r="P1193" s="9">
        <f t="shared" si="74"/>
        <v>89.24</v>
      </c>
      <c r="Q1193" t="s">
        <v>2468</v>
      </c>
      <c r="R1193" t="s">
        <v>2469</v>
      </c>
      <c r="S1193" s="15">
        <f t="shared" si="75"/>
        <v>42419.603703703702</v>
      </c>
      <c r="T1193" s="16">
        <f t="shared" si="76"/>
        <v>42449.562037037031</v>
      </c>
    </row>
    <row r="1194" spans="1:20" ht="30" hidden="1">
      <c r="A1194">
        <v>1192</v>
      </c>
      <c r="B1194" s="3" t="s">
        <v>2484</v>
      </c>
      <c r="C1194" s="3" t="s">
        <v>2485</v>
      </c>
      <c r="D1194" s="6">
        <v>100</v>
      </c>
      <c r="E1194" s="11">
        <v>290</v>
      </c>
      <c r="F1194" t="s">
        <v>21</v>
      </c>
      <c r="G1194" t="s">
        <v>31</v>
      </c>
      <c r="H1194" t="s">
        <v>32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2467</v>
      </c>
      <c r="O1194" s="9">
        <f t="shared" si="73"/>
        <v>290</v>
      </c>
      <c r="P1194" s="9">
        <f t="shared" si="74"/>
        <v>19.329999999999998</v>
      </c>
      <c r="Q1194" t="s">
        <v>2468</v>
      </c>
      <c r="R1194" t="s">
        <v>2469</v>
      </c>
      <c r="S1194" s="15">
        <f t="shared" si="75"/>
        <v>42747.506689814814</v>
      </c>
      <c r="T1194" s="16">
        <f t="shared" si="76"/>
        <v>42777.506689814814</v>
      </c>
    </row>
    <row r="1195" spans="1:20" ht="60" hidden="1">
      <c r="A1195">
        <v>1193</v>
      </c>
      <c r="B1195" s="3" t="s">
        <v>2486</v>
      </c>
      <c r="C1195" s="3" t="s">
        <v>2487</v>
      </c>
      <c r="D1195" s="6">
        <v>21000</v>
      </c>
      <c r="E1195" s="11">
        <v>21831</v>
      </c>
      <c r="F1195" t="s">
        <v>21</v>
      </c>
      <c r="G1195" t="s">
        <v>22</v>
      </c>
      <c r="H1195" t="s">
        <v>23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2467</v>
      </c>
      <c r="O1195" s="9">
        <f t="shared" si="73"/>
        <v>104</v>
      </c>
      <c r="P1195" s="9">
        <f t="shared" si="74"/>
        <v>79.97</v>
      </c>
      <c r="Q1195" t="s">
        <v>2468</v>
      </c>
      <c r="R1195" t="s">
        <v>2469</v>
      </c>
      <c r="S1195" s="15">
        <f t="shared" si="75"/>
        <v>42409.776076388895</v>
      </c>
      <c r="T1195" s="16">
        <f t="shared" si="76"/>
        <v>42469.734409722223</v>
      </c>
    </row>
    <row r="1196" spans="1:20" ht="60" hidden="1">
      <c r="A1196">
        <v>1194</v>
      </c>
      <c r="B1196" s="3" t="s">
        <v>2488</v>
      </c>
      <c r="C1196" s="3" t="s">
        <v>2489</v>
      </c>
      <c r="D1196" s="6">
        <v>12500</v>
      </c>
      <c r="E1196" s="11">
        <v>40280</v>
      </c>
      <c r="F1196" t="s">
        <v>21</v>
      </c>
      <c r="G1196" t="s">
        <v>2490</v>
      </c>
      <c r="H1196" t="s">
        <v>62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2467</v>
      </c>
      <c r="O1196" s="9">
        <f t="shared" si="73"/>
        <v>322</v>
      </c>
      <c r="P1196" s="9">
        <f t="shared" si="74"/>
        <v>56.41</v>
      </c>
      <c r="Q1196" t="s">
        <v>2468</v>
      </c>
      <c r="R1196" t="s">
        <v>2469</v>
      </c>
      <c r="S1196" s="15">
        <f t="shared" si="75"/>
        <v>42072.488182870366</v>
      </c>
      <c r="T1196" s="16">
        <f t="shared" si="76"/>
        <v>42102.488182870366</v>
      </c>
    </row>
    <row r="1197" spans="1:20" ht="60" hidden="1">
      <c r="A1197">
        <v>1195</v>
      </c>
      <c r="B1197" s="3" t="s">
        <v>2491</v>
      </c>
      <c r="C1197" s="3" t="s">
        <v>2492</v>
      </c>
      <c r="D1197" s="6">
        <v>10000</v>
      </c>
      <c r="E1197" s="11">
        <v>13500</v>
      </c>
      <c r="F1197" t="s">
        <v>21</v>
      </c>
      <c r="G1197" t="s">
        <v>1240</v>
      </c>
      <c r="H1197" t="s">
        <v>62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2467</v>
      </c>
      <c r="O1197" s="9">
        <f t="shared" si="73"/>
        <v>135</v>
      </c>
      <c r="P1197" s="9">
        <f t="shared" si="74"/>
        <v>79.41</v>
      </c>
      <c r="Q1197" t="s">
        <v>2468</v>
      </c>
      <c r="R1197" t="s">
        <v>2469</v>
      </c>
      <c r="S1197" s="15">
        <f t="shared" si="75"/>
        <v>42298.34783564815</v>
      </c>
      <c r="T1197" s="16">
        <f t="shared" si="76"/>
        <v>42358.375</v>
      </c>
    </row>
    <row r="1198" spans="1:20" ht="30" hidden="1">
      <c r="A1198">
        <v>1196</v>
      </c>
      <c r="B1198" s="3" t="s">
        <v>2493</v>
      </c>
      <c r="C1198" s="3" t="s">
        <v>2494</v>
      </c>
      <c r="D1198" s="6">
        <v>14500</v>
      </c>
      <c r="E1198" s="11">
        <v>39137</v>
      </c>
      <c r="F1198" t="s">
        <v>21</v>
      </c>
      <c r="G1198" t="s">
        <v>31</v>
      </c>
      <c r="H1198" t="s">
        <v>32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2467</v>
      </c>
      <c r="O1198" s="9">
        <f t="shared" si="73"/>
        <v>270</v>
      </c>
      <c r="P1198" s="9">
        <f t="shared" si="74"/>
        <v>76.44</v>
      </c>
      <c r="Q1198" t="s">
        <v>2468</v>
      </c>
      <c r="R1198" t="s">
        <v>2469</v>
      </c>
      <c r="S1198" s="15">
        <f t="shared" si="75"/>
        <v>42326.818738425922</v>
      </c>
      <c r="T1198" s="16">
        <f t="shared" si="76"/>
        <v>42356.818738425922</v>
      </c>
    </row>
    <row r="1199" spans="1:20" ht="60" hidden="1">
      <c r="A1199">
        <v>1197</v>
      </c>
      <c r="B1199" s="3" t="s">
        <v>2495</v>
      </c>
      <c r="C1199" s="3" t="s">
        <v>2496</v>
      </c>
      <c r="D1199" s="6">
        <v>15000</v>
      </c>
      <c r="E1199" s="11">
        <v>37994</v>
      </c>
      <c r="F1199" t="s">
        <v>21</v>
      </c>
      <c r="G1199" t="s">
        <v>22</v>
      </c>
      <c r="H1199" t="s">
        <v>23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2467</v>
      </c>
      <c r="O1199" s="9">
        <f t="shared" si="73"/>
        <v>253</v>
      </c>
      <c r="P1199" s="9">
        <f t="shared" si="74"/>
        <v>121</v>
      </c>
      <c r="Q1199" t="s">
        <v>2468</v>
      </c>
      <c r="R1199" t="s">
        <v>2469</v>
      </c>
      <c r="S1199" s="15">
        <f t="shared" si="75"/>
        <v>42503.66474537037</v>
      </c>
      <c r="T1199" s="16">
        <f t="shared" si="76"/>
        <v>42534.249305555553</v>
      </c>
    </row>
    <row r="1200" spans="1:20" ht="60" hidden="1">
      <c r="A1200">
        <v>1198</v>
      </c>
      <c r="B1200" s="3" t="s">
        <v>2497</v>
      </c>
      <c r="C1200" s="3" t="s">
        <v>2498</v>
      </c>
      <c r="D1200" s="6">
        <v>3500</v>
      </c>
      <c r="E1200" s="11">
        <v>9121</v>
      </c>
      <c r="F1200" t="s">
        <v>21</v>
      </c>
      <c r="G1200" t="s">
        <v>22</v>
      </c>
      <c r="H1200" t="s">
        <v>23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2467</v>
      </c>
      <c r="O1200" s="9">
        <f t="shared" si="73"/>
        <v>261</v>
      </c>
      <c r="P1200" s="9">
        <f t="shared" si="74"/>
        <v>54.62</v>
      </c>
      <c r="Q1200" t="s">
        <v>2468</v>
      </c>
      <c r="R1200" t="s">
        <v>2469</v>
      </c>
      <c r="S1200" s="15">
        <f t="shared" si="75"/>
        <v>42333.619050925925</v>
      </c>
      <c r="T1200" s="16">
        <f t="shared" si="76"/>
        <v>42369.125</v>
      </c>
    </row>
    <row r="1201" spans="1:20" ht="60" hidden="1">
      <c r="A1201">
        <v>1199</v>
      </c>
      <c r="B1201" s="3" t="s">
        <v>2499</v>
      </c>
      <c r="C1201" s="3" t="s">
        <v>2500</v>
      </c>
      <c r="D1201" s="6">
        <v>2658</v>
      </c>
      <c r="E1201" s="11">
        <v>2693</v>
      </c>
      <c r="F1201" t="s">
        <v>21</v>
      </c>
      <c r="G1201" t="s">
        <v>31</v>
      </c>
      <c r="H1201" t="s">
        <v>32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2467</v>
      </c>
      <c r="O1201" s="9">
        <f t="shared" si="73"/>
        <v>101</v>
      </c>
      <c r="P1201" s="9">
        <f t="shared" si="74"/>
        <v>299.22000000000003</v>
      </c>
      <c r="Q1201" t="s">
        <v>2468</v>
      </c>
      <c r="R1201" t="s">
        <v>2469</v>
      </c>
      <c r="S1201" s="15">
        <f t="shared" si="75"/>
        <v>42161.770833333328</v>
      </c>
      <c r="T1201" s="16">
        <f t="shared" si="76"/>
        <v>42193.770833333328</v>
      </c>
    </row>
    <row r="1202" spans="1:20" ht="60" hidden="1">
      <c r="A1202">
        <v>1200</v>
      </c>
      <c r="B1202" s="3" t="s">
        <v>2501</v>
      </c>
      <c r="C1202" s="3" t="s">
        <v>2502</v>
      </c>
      <c r="D1202" s="6">
        <v>4800</v>
      </c>
      <c r="E1202" s="11">
        <v>6029</v>
      </c>
      <c r="F1202" t="s">
        <v>21</v>
      </c>
      <c r="G1202" t="s">
        <v>22</v>
      </c>
      <c r="H1202" t="s">
        <v>23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2467</v>
      </c>
      <c r="O1202" s="9">
        <f t="shared" si="73"/>
        <v>126</v>
      </c>
      <c r="P1202" s="9">
        <f t="shared" si="74"/>
        <v>58.53</v>
      </c>
      <c r="Q1202" t="s">
        <v>2468</v>
      </c>
      <c r="R1202" t="s">
        <v>2469</v>
      </c>
      <c r="S1202" s="15">
        <f t="shared" si="75"/>
        <v>42089.477500000001</v>
      </c>
      <c r="T1202" s="16">
        <f t="shared" si="76"/>
        <v>42110.477500000001</v>
      </c>
    </row>
    <row r="1203" spans="1:20" ht="60" hidden="1">
      <c r="A1203">
        <v>1201</v>
      </c>
      <c r="B1203" s="3" t="s">
        <v>2503</v>
      </c>
      <c r="C1203" s="3" t="s">
        <v>2504</v>
      </c>
      <c r="D1203" s="6">
        <v>6000</v>
      </c>
      <c r="E1203" s="11">
        <v>6146.27</v>
      </c>
      <c r="F1203" t="s">
        <v>21</v>
      </c>
      <c r="G1203" t="s">
        <v>31</v>
      </c>
      <c r="H1203" t="s">
        <v>32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2467</v>
      </c>
      <c r="O1203" s="9">
        <f t="shared" si="73"/>
        <v>102</v>
      </c>
      <c r="P1203" s="9">
        <f t="shared" si="74"/>
        <v>55.37</v>
      </c>
      <c r="Q1203" t="s">
        <v>2468</v>
      </c>
      <c r="R1203" t="s">
        <v>2469</v>
      </c>
      <c r="S1203" s="15">
        <f t="shared" si="75"/>
        <v>42536.60701388889</v>
      </c>
      <c r="T1203" s="16">
        <f t="shared" si="76"/>
        <v>42566.60701388889</v>
      </c>
    </row>
    <row r="1204" spans="1:20" ht="60" hidden="1">
      <c r="A1204">
        <v>1202</v>
      </c>
      <c r="B1204" s="3" t="s">
        <v>2505</v>
      </c>
      <c r="C1204" s="3" t="s">
        <v>2506</v>
      </c>
      <c r="D1204" s="6">
        <v>25000</v>
      </c>
      <c r="E1204" s="11">
        <v>49811</v>
      </c>
      <c r="F1204" t="s">
        <v>21</v>
      </c>
      <c r="G1204" t="s">
        <v>57</v>
      </c>
      <c r="H1204" t="s">
        <v>58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2467</v>
      </c>
      <c r="O1204" s="9">
        <f t="shared" si="73"/>
        <v>199</v>
      </c>
      <c r="P1204" s="9">
        <f t="shared" si="74"/>
        <v>183.8</v>
      </c>
      <c r="Q1204" t="s">
        <v>2468</v>
      </c>
      <c r="R1204" t="s">
        <v>2469</v>
      </c>
      <c r="S1204" s="15">
        <f t="shared" si="75"/>
        <v>42152.288819444439</v>
      </c>
      <c r="T1204" s="16">
        <f t="shared" si="76"/>
        <v>42182.288819444439</v>
      </c>
    </row>
    <row r="1205" spans="1:20" ht="45" hidden="1">
      <c r="A1205">
        <v>1203</v>
      </c>
      <c r="B1205" s="3" t="s">
        <v>2507</v>
      </c>
      <c r="C1205" s="3" t="s">
        <v>2508</v>
      </c>
      <c r="D1205" s="6">
        <v>16300</v>
      </c>
      <c r="E1205" s="11">
        <v>16700</v>
      </c>
      <c r="F1205" t="s">
        <v>21</v>
      </c>
      <c r="G1205" t="s">
        <v>22</v>
      </c>
      <c r="H1205" t="s">
        <v>23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2467</v>
      </c>
      <c r="O1205" s="9">
        <f t="shared" si="73"/>
        <v>102</v>
      </c>
      <c r="P1205" s="9">
        <f t="shared" si="74"/>
        <v>165.35</v>
      </c>
      <c r="Q1205" t="s">
        <v>2468</v>
      </c>
      <c r="R1205" t="s">
        <v>2469</v>
      </c>
      <c r="S1205" s="15">
        <f t="shared" si="75"/>
        <v>42125.614895833336</v>
      </c>
      <c r="T1205" s="16">
        <f t="shared" si="76"/>
        <v>42155.614895833336</v>
      </c>
    </row>
    <row r="1206" spans="1:20" ht="45" hidden="1">
      <c r="A1206">
        <v>1204</v>
      </c>
      <c r="B1206" s="3" t="s">
        <v>2509</v>
      </c>
      <c r="C1206" s="3" t="s">
        <v>2510</v>
      </c>
      <c r="D1206" s="6">
        <v>13000</v>
      </c>
      <c r="E1206" s="11">
        <v>13383</v>
      </c>
      <c r="F1206" t="s">
        <v>21</v>
      </c>
      <c r="G1206" t="s">
        <v>22</v>
      </c>
      <c r="H1206" t="s">
        <v>23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2467</v>
      </c>
      <c r="O1206" s="9">
        <f t="shared" si="73"/>
        <v>103</v>
      </c>
      <c r="P1206" s="9">
        <f t="shared" si="74"/>
        <v>234.79</v>
      </c>
      <c r="Q1206" t="s">
        <v>2468</v>
      </c>
      <c r="R1206" t="s">
        <v>2469</v>
      </c>
      <c r="S1206" s="15">
        <f t="shared" si="75"/>
        <v>42297.748067129629</v>
      </c>
      <c r="T1206" s="16">
        <f t="shared" si="76"/>
        <v>42342.208333333328</v>
      </c>
    </row>
    <row r="1207" spans="1:20" ht="60" hidden="1">
      <c r="A1207">
        <v>1205</v>
      </c>
      <c r="B1207" s="3" t="s">
        <v>2511</v>
      </c>
      <c r="C1207" s="3" t="s">
        <v>2512</v>
      </c>
      <c r="D1207" s="6">
        <v>13000</v>
      </c>
      <c r="E1207" s="11">
        <v>13112</v>
      </c>
      <c r="F1207" t="s">
        <v>21</v>
      </c>
      <c r="G1207" t="s">
        <v>512</v>
      </c>
      <c r="H1207" t="s">
        <v>62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2467</v>
      </c>
      <c r="O1207" s="9">
        <f t="shared" si="73"/>
        <v>101</v>
      </c>
      <c r="P1207" s="9">
        <f t="shared" si="74"/>
        <v>211.48</v>
      </c>
      <c r="Q1207" t="s">
        <v>2468</v>
      </c>
      <c r="R1207" t="s">
        <v>2469</v>
      </c>
      <c r="S1207" s="15">
        <f t="shared" si="75"/>
        <v>42138.506377314814</v>
      </c>
      <c r="T1207" s="16">
        <f t="shared" si="76"/>
        <v>42168.506377314814</v>
      </c>
    </row>
    <row r="1208" spans="1:20" ht="60" hidden="1">
      <c r="A1208">
        <v>1206</v>
      </c>
      <c r="B1208" s="3" t="s">
        <v>2513</v>
      </c>
      <c r="C1208" s="3" t="s">
        <v>2514</v>
      </c>
      <c r="D1208" s="6">
        <v>900</v>
      </c>
      <c r="E1208" s="11">
        <v>1035</v>
      </c>
      <c r="F1208" t="s">
        <v>21</v>
      </c>
      <c r="G1208" t="s">
        <v>2037</v>
      </c>
      <c r="H1208" t="s">
        <v>62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2467</v>
      </c>
      <c r="O1208" s="9">
        <f t="shared" si="73"/>
        <v>115</v>
      </c>
      <c r="P1208" s="9">
        <f t="shared" si="74"/>
        <v>32.340000000000003</v>
      </c>
      <c r="Q1208" t="s">
        <v>2468</v>
      </c>
      <c r="R1208" t="s">
        <v>2469</v>
      </c>
      <c r="S1208" s="15">
        <f t="shared" si="75"/>
        <v>42772.776076388895</v>
      </c>
      <c r="T1208" s="16">
        <f t="shared" si="76"/>
        <v>42805.561805555553</v>
      </c>
    </row>
    <row r="1209" spans="1:20" ht="30" hidden="1">
      <c r="A1209">
        <v>1207</v>
      </c>
      <c r="B1209" s="3" t="s">
        <v>2515</v>
      </c>
      <c r="C1209" s="3" t="s">
        <v>2516</v>
      </c>
      <c r="D1209" s="6">
        <v>16700</v>
      </c>
      <c r="E1209" s="11">
        <v>17396</v>
      </c>
      <c r="F1209" t="s">
        <v>21</v>
      </c>
      <c r="G1209" t="s">
        <v>1240</v>
      </c>
      <c r="H1209" t="s">
        <v>62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2467</v>
      </c>
      <c r="O1209" s="9">
        <f t="shared" si="73"/>
        <v>104</v>
      </c>
      <c r="P1209" s="9">
        <f t="shared" si="74"/>
        <v>123.38</v>
      </c>
      <c r="Q1209" t="s">
        <v>2468</v>
      </c>
      <c r="R1209" t="s">
        <v>2469</v>
      </c>
      <c r="S1209" s="15">
        <f t="shared" si="75"/>
        <v>42430.430243055554</v>
      </c>
      <c r="T1209" s="16">
        <f t="shared" si="76"/>
        <v>42460.416666666672</v>
      </c>
    </row>
    <row r="1210" spans="1:20" ht="60" hidden="1">
      <c r="A1210">
        <v>1208</v>
      </c>
      <c r="B1210" s="3" t="s">
        <v>2517</v>
      </c>
      <c r="C1210" s="3" t="s">
        <v>2518</v>
      </c>
      <c r="D1210" s="6">
        <v>10000</v>
      </c>
      <c r="E1210" s="11">
        <v>15530</v>
      </c>
      <c r="F1210" t="s">
        <v>21</v>
      </c>
      <c r="G1210" t="s">
        <v>22</v>
      </c>
      <c r="H1210" t="s">
        <v>23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2467</v>
      </c>
      <c r="O1210" s="9">
        <f t="shared" si="73"/>
        <v>155</v>
      </c>
      <c r="P1210" s="9">
        <f t="shared" si="74"/>
        <v>207.07</v>
      </c>
      <c r="Q1210" t="s">
        <v>2468</v>
      </c>
      <c r="R1210" t="s">
        <v>2469</v>
      </c>
      <c r="S1210" s="15">
        <f t="shared" si="75"/>
        <v>42423.709074074075</v>
      </c>
      <c r="T1210" s="16">
        <f t="shared" si="76"/>
        <v>42453.667407407411</v>
      </c>
    </row>
    <row r="1211" spans="1:20" ht="60" hidden="1">
      <c r="A1211">
        <v>1209</v>
      </c>
      <c r="B1211" s="3" t="s">
        <v>2519</v>
      </c>
      <c r="C1211" s="3" t="s">
        <v>2520</v>
      </c>
      <c r="D1211" s="6">
        <v>6000</v>
      </c>
      <c r="E1211" s="11">
        <v>6360</v>
      </c>
      <c r="F1211" t="s">
        <v>21</v>
      </c>
      <c r="G1211" t="s">
        <v>22</v>
      </c>
      <c r="H1211" t="s">
        <v>23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2467</v>
      </c>
      <c r="O1211" s="9">
        <f t="shared" si="73"/>
        <v>106</v>
      </c>
      <c r="P1211" s="9">
        <f t="shared" si="74"/>
        <v>138.26</v>
      </c>
      <c r="Q1211" t="s">
        <v>2468</v>
      </c>
      <c r="R1211" t="s">
        <v>2469</v>
      </c>
      <c r="S1211" s="15">
        <f t="shared" si="75"/>
        <v>42761.846122685187</v>
      </c>
      <c r="T1211" s="16">
        <f t="shared" si="76"/>
        <v>42791.846122685187</v>
      </c>
    </row>
    <row r="1212" spans="1:20" ht="30" hidden="1">
      <c r="A1212">
        <v>1210</v>
      </c>
      <c r="B1212" s="3" t="s">
        <v>2521</v>
      </c>
      <c r="C1212" s="3" t="s">
        <v>2522</v>
      </c>
      <c r="D1212" s="6">
        <v>20000</v>
      </c>
      <c r="E1212" s="11">
        <v>50863</v>
      </c>
      <c r="F1212" t="s">
        <v>21</v>
      </c>
      <c r="G1212" t="s">
        <v>486</v>
      </c>
      <c r="H1212" t="s">
        <v>487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2467</v>
      </c>
      <c r="O1212" s="9">
        <f t="shared" si="73"/>
        <v>254</v>
      </c>
      <c r="P1212" s="9">
        <f t="shared" si="74"/>
        <v>493.82</v>
      </c>
      <c r="Q1212" t="s">
        <v>2468</v>
      </c>
      <c r="R1212" t="s">
        <v>2469</v>
      </c>
      <c r="S1212" s="15">
        <f t="shared" si="75"/>
        <v>42132.941805555558</v>
      </c>
      <c r="T1212" s="16">
        <f t="shared" si="76"/>
        <v>42155.875</v>
      </c>
    </row>
    <row r="1213" spans="1:20" ht="60" hidden="1">
      <c r="A1213">
        <v>1211</v>
      </c>
      <c r="B1213" s="3" t="s">
        <v>2523</v>
      </c>
      <c r="C1213" s="3" t="s">
        <v>2524</v>
      </c>
      <c r="D1213" s="6">
        <v>1000</v>
      </c>
      <c r="E1213" s="11">
        <v>1011</v>
      </c>
      <c r="F1213" t="s">
        <v>21</v>
      </c>
      <c r="G1213" t="s">
        <v>167</v>
      </c>
      <c r="H1213" t="s">
        <v>168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2467</v>
      </c>
      <c r="O1213" s="9">
        <f t="shared" si="73"/>
        <v>101</v>
      </c>
      <c r="P1213" s="9">
        <f t="shared" si="74"/>
        <v>168.5</v>
      </c>
      <c r="Q1213" t="s">
        <v>2468</v>
      </c>
      <c r="R1213" t="s">
        <v>2469</v>
      </c>
      <c r="S1213" s="15">
        <f t="shared" si="75"/>
        <v>42515.866446759261</v>
      </c>
      <c r="T1213" s="16">
        <f t="shared" si="76"/>
        <v>42530.866446759261</v>
      </c>
    </row>
    <row r="1214" spans="1:20" ht="60" hidden="1">
      <c r="A1214">
        <v>1212</v>
      </c>
      <c r="B1214" s="3" t="s">
        <v>2525</v>
      </c>
      <c r="C1214" s="3" t="s">
        <v>2526</v>
      </c>
      <c r="D1214" s="6">
        <v>2500</v>
      </c>
      <c r="E1214" s="11">
        <v>3226</v>
      </c>
      <c r="F1214" t="s">
        <v>21</v>
      </c>
      <c r="G1214" t="s">
        <v>22</v>
      </c>
      <c r="H1214" t="s">
        <v>23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2467</v>
      </c>
      <c r="O1214" s="9">
        <f t="shared" si="73"/>
        <v>129</v>
      </c>
      <c r="P1214" s="9">
        <f t="shared" si="74"/>
        <v>38.869999999999997</v>
      </c>
      <c r="Q1214" t="s">
        <v>2468</v>
      </c>
      <c r="R1214" t="s">
        <v>2469</v>
      </c>
      <c r="S1214" s="15">
        <f t="shared" si="75"/>
        <v>42318.950173611112</v>
      </c>
      <c r="T1214" s="16">
        <f t="shared" si="76"/>
        <v>42335.041666666672</v>
      </c>
    </row>
    <row r="1215" spans="1:20" ht="60" hidden="1">
      <c r="A1215">
        <v>1213</v>
      </c>
      <c r="B1215" s="3" t="s">
        <v>2527</v>
      </c>
      <c r="C1215" s="3" t="s">
        <v>2528</v>
      </c>
      <c r="D1215" s="6">
        <v>6500</v>
      </c>
      <c r="E1215" s="11">
        <v>6645</v>
      </c>
      <c r="F1215" t="s">
        <v>21</v>
      </c>
      <c r="G1215" t="s">
        <v>31</v>
      </c>
      <c r="H1215" t="s">
        <v>32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2467</v>
      </c>
      <c r="O1215" s="9">
        <f t="shared" si="73"/>
        <v>102</v>
      </c>
      <c r="P1215" s="9">
        <f t="shared" si="74"/>
        <v>61.53</v>
      </c>
      <c r="Q1215" t="s">
        <v>2468</v>
      </c>
      <c r="R1215" t="s">
        <v>2469</v>
      </c>
      <c r="S1215" s="15">
        <f t="shared" si="75"/>
        <v>42731.755787037036</v>
      </c>
      <c r="T1215" s="16">
        <f t="shared" si="76"/>
        <v>42766.755787037036</v>
      </c>
    </row>
    <row r="1216" spans="1:20" ht="60" hidden="1">
      <c r="A1216">
        <v>1214</v>
      </c>
      <c r="B1216" s="3" t="s">
        <v>2529</v>
      </c>
      <c r="C1216" s="3" t="s">
        <v>2530</v>
      </c>
      <c r="D1216" s="6">
        <v>2000</v>
      </c>
      <c r="E1216" s="11">
        <v>2636</v>
      </c>
      <c r="F1216" t="s">
        <v>21</v>
      </c>
      <c r="G1216" t="s">
        <v>22</v>
      </c>
      <c r="H1216" t="s">
        <v>23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2467</v>
      </c>
      <c r="O1216" s="9">
        <f t="shared" si="73"/>
        <v>132</v>
      </c>
      <c r="P1216" s="9">
        <f t="shared" si="74"/>
        <v>105.44</v>
      </c>
      <c r="Q1216" t="s">
        <v>2468</v>
      </c>
      <c r="R1216" t="s">
        <v>2469</v>
      </c>
      <c r="S1216" s="15">
        <f t="shared" si="75"/>
        <v>42104.840335648143</v>
      </c>
      <c r="T1216" s="16">
        <f t="shared" si="76"/>
        <v>42164.840335648143</v>
      </c>
    </row>
    <row r="1217" spans="1:20" ht="60" hidden="1">
      <c r="A1217">
        <v>1215</v>
      </c>
      <c r="B1217" s="3" t="s">
        <v>2531</v>
      </c>
      <c r="C1217" s="3" t="s">
        <v>2532</v>
      </c>
      <c r="D1217" s="6">
        <v>5000</v>
      </c>
      <c r="E1217" s="11">
        <v>39304.01</v>
      </c>
      <c r="F1217" t="s">
        <v>21</v>
      </c>
      <c r="G1217" t="s">
        <v>22</v>
      </c>
      <c r="H1217" t="s">
        <v>23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2467</v>
      </c>
      <c r="O1217" s="9">
        <f t="shared" si="73"/>
        <v>786</v>
      </c>
      <c r="P1217" s="9">
        <f t="shared" si="74"/>
        <v>71.59</v>
      </c>
      <c r="Q1217" t="s">
        <v>2468</v>
      </c>
      <c r="R1217" t="s">
        <v>2469</v>
      </c>
      <c r="S1217" s="15">
        <f t="shared" si="75"/>
        <v>41759.923101851848</v>
      </c>
      <c r="T1217" s="16">
        <f t="shared" si="76"/>
        <v>41789.923101851848</v>
      </c>
    </row>
    <row r="1218" spans="1:20" ht="30" hidden="1">
      <c r="A1218">
        <v>1216</v>
      </c>
      <c r="B1218" s="3" t="s">
        <v>2533</v>
      </c>
      <c r="C1218" s="3" t="s">
        <v>2534</v>
      </c>
      <c r="D1218" s="6">
        <v>14000</v>
      </c>
      <c r="E1218" s="11">
        <v>20398</v>
      </c>
      <c r="F1218" t="s">
        <v>21</v>
      </c>
      <c r="G1218" t="s">
        <v>22</v>
      </c>
      <c r="H1218" t="s">
        <v>23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2467</v>
      </c>
      <c r="O1218" s="9">
        <f t="shared" si="73"/>
        <v>146</v>
      </c>
      <c r="P1218" s="9">
        <f t="shared" si="74"/>
        <v>91.88</v>
      </c>
      <c r="Q1218" t="s">
        <v>2468</v>
      </c>
      <c r="R1218" t="s">
        <v>2469</v>
      </c>
      <c r="S1218" s="15">
        <f t="shared" si="75"/>
        <v>42247.616400462968</v>
      </c>
      <c r="T1218" s="16">
        <f t="shared" si="76"/>
        <v>42279.960416666669</v>
      </c>
    </row>
    <row r="1219" spans="1:20" ht="45" hidden="1">
      <c r="A1219">
        <v>1217</v>
      </c>
      <c r="B1219" s="3" t="s">
        <v>2535</v>
      </c>
      <c r="C1219" s="3" t="s">
        <v>2536</v>
      </c>
      <c r="D1219" s="6">
        <v>26500</v>
      </c>
      <c r="E1219" s="11">
        <v>27189</v>
      </c>
      <c r="F1219" t="s">
        <v>21</v>
      </c>
      <c r="G1219" t="s">
        <v>22</v>
      </c>
      <c r="H1219" t="s">
        <v>23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2467</v>
      </c>
      <c r="O1219" s="9">
        <f t="shared" ref="O1219:O1282" si="77">ROUND(E1219/D1219*100,0)</f>
        <v>103</v>
      </c>
      <c r="P1219" s="9">
        <f t="shared" ref="P1219:P1282" si="78">IFERROR(ROUND(E1219/L1219,2),0)</f>
        <v>148.57</v>
      </c>
      <c r="Q1219" t="s">
        <v>2468</v>
      </c>
      <c r="R1219" t="s">
        <v>2469</v>
      </c>
      <c r="S1219" s="15">
        <f t="shared" ref="S1219:S1282" si="79">(((J1219/60)/60)/24)+DATE(1970,1,1)</f>
        <v>42535.809490740736</v>
      </c>
      <c r="T1219" s="16">
        <f t="shared" ref="T1219:T1282" si="80">(((I1219/60)/60)/24)+DATE(1970,1,1)</f>
        <v>42565.809490740736</v>
      </c>
    </row>
    <row r="1220" spans="1:20" ht="60" hidden="1">
      <c r="A1220">
        <v>1218</v>
      </c>
      <c r="B1220" s="3" t="s">
        <v>2537</v>
      </c>
      <c r="C1220" s="3" t="s">
        <v>2538</v>
      </c>
      <c r="D1220" s="6">
        <v>9000</v>
      </c>
      <c r="E1220" s="11">
        <v>15505</v>
      </c>
      <c r="F1220" t="s">
        <v>21</v>
      </c>
      <c r="G1220" t="s">
        <v>22</v>
      </c>
      <c r="H1220" t="s">
        <v>23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2467</v>
      </c>
      <c r="O1220" s="9">
        <f t="shared" si="77"/>
        <v>172</v>
      </c>
      <c r="P1220" s="9">
        <f t="shared" si="78"/>
        <v>174.21</v>
      </c>
      <c r="Q1220" t="s">
        <v>2468</v>
      </c>
      <c r="R1220" t="s">
        <v>2469</v>
      </c>
      <c r="S1220" s="15">
        <f t="shared" si="79"/>
        <v>42278.662037037036</v>
      </c>
      <c r="T1220" s="16">
        <f t="shared" si="80"/>
        <v>42309.125</v>
      </c>
    </row>
    <row r="1221" spans="1:20" ht="45" hidden="1">
      <c r="A1221">
        <v>1219</v>
      </c>
      <c r="B1221" s="3" t="s">
        <v>2539</v>
      </c>
      <c r="C1221" s="3" t="s">
        <v>2540</v>
      </c>
      <c r="D1221" s="6">
        <v>16350</v>
      </c>
      <c r="E1221" s="11">
        <v>26024</v>
      </c>
      <c r="F1221" t="s">
        <v>21</v>
      </c>
      <c r="G1221" t="s">
        <v>22</v>
      </c>
      <c r="H1221" t="s">
        <v>23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2467</v>
      </c>
      <c r="O1221" s="9">
        <f t="shared" si="77"/>
        <v>159</v>
      </c>
      <c r="P1221" s="9">
        <f t="shared" si="78"/>
        <v>102.86</v>
      </c>
      <c r="Q1221" t="s">
        <v>2468</v>
      </c>
      <c r="R1221" t="s">
        <v>2469</v>
      </c>
      <c r="S1221" s="15">
        <f t="shared" si="79"/>
        <v>42633.461956018517</v>
      </c>
      <c r="T1221" s="16">
        <f t="shared" si="80"/>
        <v>42663.461956018517</v>
      </c>
    </row>
    <row r="1222" spans="1:20" ht="45" hidden="1">
      <c r="A1222">
        <v>1220</v>
      </c>
      <c r="B1222" s="3" t="s">
        <v>2541</v>
      </c>
      <c r="C1222" s="3" t="s">
        <v>2542</v>
      </c>
      <c r="D1222" s="6">
        <v>15000</v>
      </c>
      <c r="E1222" s="11">
        <v>15565</v>
      </c>
      <c r="F1222" t="s">
        <v>21</v>
      </c>
      <c r="G1222" t="s">
        <v>512</v>
      </c>
      <c r="H1222" t="s">
        <v>62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2467</v>
      </c>
      <c r="O1222" s="9">
        <f t="shared" si="77"/>
        <v>104</v>
      </c>
      <c r="P1222" s="9">
        <f t="shared" si="78"/>
        <v>111.18</v>
      </c>
      <c r="Q1222" t="s">
        <v>2468</v>
      </c>
      <c r="R1222" t="s">
        <v>2469</v>
      </c>
      <c r="S1222" s="15">
        <f t="shared" si="79"/>
        <v>42211.628611111111</v>
      </c>
      <c r="T1222" s="16">
        <f t="shared" si="80"/>
        <v>42241.628611111111</v>
      </c>
    </row>
    <row r="1223" spans="1:20" ht="60" hidden="1">
      <c r="A1223">
        <v>1221</v>
      </c>
      <c r="B1223" s="3" t="s">
        <v>2543</v>
      </c>
      <c r="C1223" s="3" t="s">
        <v>2544</v>
      </c>
      <c r="D1223" s="6">
        <v>2200</v>
      </c>
      <c r="E1223" s="11">
        <v>2451.0100000000002</v>
      </c>
      <c r="F1223" t="s">
        <v>21</v>
      </c>
      <c r="G1223" t="s">
        <v>31</v>
      </c>
      <c r="H1223" t="s">
        <v>32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2467</v>
      </c>
      <c r="O1223" s="9">
        <f t="shared" si="77"/>
        <v>111</v>
      </c>
      <c r="P1223" s="9">
        <f t="shared" si="78"/>
        <v>23.8</v>
      </c>
      <c r="Q1223" t="s">
        <v>2468</v>
      </c>
      <c r="R1223" t="s">
        <v>2469</v>
      </c>
      <c r="S1223" s="15">
        <f t="shared" si="79"/>
        <v>42680.47555555556</v>
      </c>
      <c r="T1223" s="16">
        <f t="shared" si="80"/>
        <v>42708</v>
      </c>
    </row>
    <row r="1224" spans="1:20" ht="30" hidden="1">
      <c r="A1224">
        <v>1222</v>
      </c>
      <c r="B1224" s="3" t="s">
        <v>2545</v>
      </c>
      <c r="C1224" s="3" t="s">
        <v>2546</v>
      </c>
      <c r="D1224" s="6">
        <v>4000</v>
      </c>
      <c r="E1224" s="11">
        <v>11215</v>
      </c>
      <c r="F1224" t="s">
        <v>21</v>
      </c>
      <c r="G1224" t="s">
        <v>167</v>
      </c>
      <c r="H1224" t="s">
        <v>168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2467</v>
      </c>
      <c r="O1224" s="9">
        <f t="shared" si="77"/>
        <v>280</v>
      </c>
      <c r="P1224" s="9">
        <f t="shared" si="78"/>
        <v>81.27</v>
      </c>
      <c r="Q1224" t="s">
        <v>2468</v>
      </c>
      <c r="R1224" t="s">
        <v>2469</v>
      </c>
      <c r="S1224" s="15">
        <f t="shared" si="79"/>
        <v>42430.720451388886</v>
      </c>
      <c r="T1224" s="16">
        <f t="shared" si="80"/>
        <v>42461.166666666672</v>
      </c>
    </row>
    <row r="1225" spans="1:20" ht="45" hidden="1">
      <c r="A1225">
        <v>1223</v>
      </c>
      <c r="B1225" s="3" t="s">
        <v>2547</v>
      </c>
      <c r="C1225" s="3" t="s">
        <v>2548</v>
      </c>
      <c r="D1225" s="6">
        <v>19800</v>
      </c>
      <c r="E1225" s="11">
        <v>22197</v>
      </c>
      <c r="F1225" t="s">
        <v>21</v>
      </c>
      <c r="G1225" t="s">
        <v>22</v>
      </c>
      <c r="H1225" t="s">
        <v>23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2467</v>
      </c>
      <c r="O1225" s="9">
        <f t="shared" si="77"/>
        <v>112</v>
      </c>
      <c r="P1225" s="9">
        <f t="shared" si="78"/>
        <v>116.21</v>
      </c>
      <c r="Q1225" t="s">
        <v>2468</v>
      </c>
      <c r="R1225" t="s">
        <v>2469</v>
      </c>
      <c r="S1225" s="15">
        <f t="shared" si="79"/>
        <v>42654.177187499998</v>
      </c>
      <c r="T1225" s="16">
        <f t="shared" si="80"/>
        <v>42684.218854166669</v>
      </c>
    </row>
    <row r="1226" spans="1:20" ht="30" hidden="1">
      <c r="A1226">
        <v>1224</v>
      </c>
      <c r="B1226" s="3" t="s">
        <v>2549</v>
      </c>
      <c r="C1226" s="3" t="s">
        <v>2550</v>
      </c>
      <c r="D1226" s="6">
        <v>15000</v>
      </c>
      <c r="E1226" s="11">
        <v>1060</v>
      </c>
      <c r="F1226" t="s">
        <v>280</v>
      </c>
      <c r="G1226" t="s">
        <v>22</v>
      </c>
      <c r="H1226" t="s">
        <v>23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2551</v>
      </c>
      <c r="O1226" s="9">
        <f t="shared" si="77"/>
        <v>7</v>
      </c>
      <c r="P1226" s="9">
        <f t="shared" si="78"/>
        <v>58.89</v>
      </c>
      <c r="Q1226" t="s">
        <v>1635</v>
      </c>
      <c r="R1226" t="s">
        <v>2552</v>
      </c>
      <c r="S1226" s="15">
        <f t="shared" si="79"/>
        <v>41736.549791666665</v>
      </c>
      <c r="T1226" s="16">
        <f t="shared" si="80"/>
        <v>41796.549791666665</v>
      </c>
    </row>
    <row r="1227" spans="1:20" ht="60" hidden="1">
      <c r="A1227">
        <v>1225</v>
      </c>
      <c r="B1227" s="3" t="s">
        <v>2553</v>
      </c>
      <c r="C1227" s="3" t="s">
        <v>2554</v>
      </c>
      <c r="D1227" s="6">
        <v>3000</v>
      </c>
      <c r="E1227" s="11">
        <v>132</v>
      </c>
      <c r="F1227" t="s">
        <v>280</v>
      </c>
      <c r="G1227" t="s">
        <v>22</v>
      </c>
      <c r="H1227" t="s">
        <v>23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2551</v>
      </c>
      <c r="O1227" s="9">
        <f t="shared" si="77"/>
        <v>4</v>
      </c>
      <c r="P1227" s="9">
        <f t="shared" si="78"/>
        <v>44</v>
      </c>
      <c r="Q1227" t="s">
        <v>1635</v>
      </c>
      <c r="R1227" t="s">
        <v>2552</v>
      </c>
      <c r="S1227" s="15">
        <f t="shared" si="79"/>
        <v>41509.905995370369</v>
      </c>
      <c r="T1227" s="16">
        <f t="shared" si="80"/>
        <v>41569.905995370369</v>
      </c>
    </row>
    <row r="1228" spans="1:20" ht="45" hidden="1">
      <c r="A1228">
        <v>1226</v>
      </c>
      <c r="B1228" s="3" t="s">
        <v>2555</v>
      </c>
      <c r="C1228" s="3" t="s">
        <v>2556</v>
      </c>
      <c r="D1228" s="6">
        <v>50000</v>
      </c>
      <c r="E1228" s="11">
        <v>1937</v>
      </c>
      <c r="F1228" t="s">
        <v>280</v>
      </c>
      <c r="G1228" t="s">
        <v>22</v>
      </c>
      <c r="H1228" t="s">
        <v>23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2551</v>
      </c>
      <c r="O1228" s="9">
        <f t="shared" si="77"/>
        <v>4</v>
      </c>
      <c r="P1228" s="9">
        <f t="shared" si="78"/>
        <v>48.43</v>
      </c>
      <c r="Q1228" t="s">
        <v>1635</v>
      </c>
      <c r="R1228" t="s">
        <v>2552</v>
      </c>
      <c r="S1228" s="15">
        <f t="shared" si="79"/>
        <v>41715.874780092592</v>
      </c>
      <c r="T1228" s="16">
        <f t="shared" si="80"/>
        <v>41750.041666666664</v>
      </c>
    </row>
    <row r="1229" spans="1:20" ht="60" hidden="1">
      <c r="A1229">
        <v>1227</v>
      </c>
      <c r="B1229" s="3" t="s">
        <v>2557</v>
      </c>
      <c r="C1229" s="3" t="s">
        <v>2558</v>
      </c>
      <c r="D1229" s="6">
        <v>2000</v>
      </c>
      <c r="E1229" s="11">
        <v>0</v>
      </c>
      <c r="F1229" t="s">
        <v>280</v>
      </c>
      <c r="G1229" t="s">
        <v>22</v>
      </c>
      <c r="H1229" t="s">
        <v>23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2551</v>
      </c>
      <c r="O1229" s="9">
        <f t="shared" si="77"/>
        <v>0</v>
      </c>
      <c r="P1229" s="9">
        <f t="shared" si="78"/>
        <v>0</v>
      </c>
      <c r="Q1229" t="s">
        <v>1635</v>
      </c>
      <c r="R1229" t="s">
        <v>2552</v>
      </c>
      <c r="S1229" s="15">
        <f t="shared" si="79"/>
        <v>41827.919166666667</v>
      </c>
      <c r="T1229" s="16">
        <f t="shared" si="80"/>
        <v>41858.291666666664</v>
      </c>
    </row>
    <row r="1230" spans="1:20" ht="45" hidden="1">
      <c r="A1230">
        <v>1228</v>
      </c>
      <c r="B1230" s="3" t="s">
        <v>2559</v>
      </c>
      <c r="C1230" s="3" t="s">
        <v>2560</v>
      </c>
      <c r="D1230" s="6">
        <v>5000</v>
      </c>
      <c r="E1230" s="11">
        <v>1465</v>
      </c>
      <c r="F1230" t="s">
        <v>280</v>
      </c>
      <c r="G1230" t="s">
        <v>22</v>
      </c>
      <c r="H1230" t="s">
        <v>23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2551</v>
      </c>
      <c r="O1230" s="9">
        <f t="shared" si="77"/>
        <v>29</v>
      </c>
      <c r="P1230" s="9">
        <f t="shared" si="78"/>
        <v>61.04</v>
      </c>
      <c r="Q1230" t="s">
        <v>1635</v>
      </c>
      <c r="R1230" t="s">
        <v>2552</v>
      </c>
      <c r="S1230" s="15">
        <f t="shared" si="79"/>
        <v>40754.729259259257</v>
      </c>
      <c r="T1230" s="16">
        <f t="shared" si="80"/>
        <v>40814.729259259257</v>
      </c>
    </row>
    <row r="1231" spans="1:20" ht="60" hidden="1">
      <c r="A1231">
        <v>1229</v>
      </c>
      <c r="B1231" s="3" t="s">
        <v>2561</v>
      </c>
      <c r="C1231" s="3" t="s">
        <v>2562</v>
      </c>
      <c r="D1231" s="6">
        <v>2750</v>
      </c>
      <c r="E1231" s="11">
        <v>25</v>
      </c>
      <c r="F1231" t="s">
        <v>280</v>
      </c>
      <c r="G1231" t="s">
        <v>22</v>
      </c>
      <c r="H1231" t="s">
        <v>23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2551</v>
      </c>
      <c r="O1231" s="9">
        <f t="shared" si="77"/>
        <v>1</v>
      </c>
      <c r="P1231" s="9">
        <f t="shared" si="78"/>
        <v>25</v>
      </c>
      <c r="Q1231" t="s">
        <v>1635</v>
      </c>
      <c r="R1231" t="s">
        <v>2552</v>
      </c>
      <c r="S1231" s="15">
        <f t="shared" si="79"/>
        <v>40985.459803240738</v>
      </c>
      <c r="T1231" s="16">
        <f t="shared" si="80"/>
        <v>41015.666666666664</v>
      </c>
    </row>
    <row r="1232" spans="1:20" ht="45" hidden="1">
      <c r="A1232">
        <v>1230</v>
      </c>
      <c r="B1232" s="3" t="s">
        <v>2563</v>
      </c>
      <c r="C1232" s="3" t="s">
        <v>2564</v>
      </c>
      <c r="D1232" s="6">
        <v>500000</v>
      </c>
      <c r="E1232" s="11">
        <v>0</v>
      </c>
      <c r="F1232" t="s">
        <v>280</v>
      </c>
      <c r="G1232" t="s">
        <v>22</v>
      </c>
      <c r="H1232" t="s">
        <v>23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2551</v>
      </c>
      <c r="O1232" s="9">
        <f t="shared" si="77"/>
        <v>0</v>
      </c>
      <c r="P1232" s="9">
        <f t="shared" si="78"/>
        <v>0</v>
      </c>
      <c r="Q1232" t="s">
        <v>1635</v>
      </c>
      <c r="R1232" t="s">
        <v>2552</v>
      </c>
      <c r="S1232" s="15">
        <f t="shared" si="79"/>
        <v>40568.972569444442</v>
      </c>
      <c r="T1232" s="16">
        <f t="shared" si="80"/>
        <v>40598.972569444442</v>
      </c>
    </row>
    <row r="1233" spans="1:20" ht="45" hidden="1">
      <c r="A1233">
        <v>1231</v>
      </c>
      <c r="B1233" s="3" t="s">
        <v>2565</v>
      </c>
      <c r="C1233" s="3" t="s">
        <v>2566</v>
      </c>
      <c r="D1233" s="6">
        <v>5000</v>
      </c>
      <c r="E1233" s="11">
        <v>0</v>
      </c>
      <c r="F1233" t="s">
        <v>280</v>
      </c>
      <c r="G1233" t="s">
        <v>22</v>
      </c>
      <c r="H1233" t="s">
        <v>23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2551</v>
      </c>
      <c r="O1233" s="9">
        <f t="shared" si="77"/>
        <v>0</v>
      </c>
      <c r="P1233" s="9">
        <f t="shared" si="78"/>
        <v>0</v>
      </c>
      <c r="Q1233" t="s">
        <v>1635</v>
      </c>
      <c r="R1233" t="s">
        <v>2552</v>
      </c>
      <c r="S1233" s="15">
        <f t="shared" si="79"/>
        <v>42193.941759259258</v>
      </c>
      <c r="T1233" s="16">
        <f t="shared" si="80"/>
        <v>42244.041666666672</v>
      </c>
    </row>
    <row r="1234" spans="1:20" ht="60" hidden="1">
      <c r="A1234">
        <v>1232</v>
      </c>
      <c r="B1234" s="3" t="s">
        <v>2567</v>
      </c>
      <c r="C1234" s="3" t="s">
        <v>2568</v>
      </c>
      <c r="D1234" s="6">
        <v>5000</v>
      </c>
      <c r="E1234" s="11">
        <v>40</v>
      </c>
      <c r="F1234" t="s">
        <v>280</v>
      </c>
      <c r="G1234" t="s">
        <v>22</v>
      </c>
      <c r="H1234" t="s">
        <v>23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2551</v>
      </c>
      <c r="O1234" s="9">
        <f t="shared" si="77"/>
        <v>1</v>
      </c>
      <c r="P1234" s="9">
        <f t="shared" si="78"/>
        <v>40</v>
      </c>
      <c r="Q1234" t="s">
        <v>1635</v>
      </c>
      <c r="R1234" t="s">
        <v>2552</v>
      </c>
      <c r="S1234" s="15">
        <f t="shared" si="79"/>
        <v>41506.848032407412</v>
      </c>
      <c r="T1234" s="16">
        <f t="shared" si="80"/>
        <v>41553.848032407412</v>
      </c>
    </row>
    <row r="1235" spans="1:20" ht="60" hidden="1">
      <c r="A1235">
        <v>1233</v>
      </c>
      <c r="B1235" s="3" t="s">
        <v>2569</v>
      </c>
      <c r="C1235" s="3" t="s">
        <v>2570</v>
      </c>
      <c r="D1235" s="6">
        <v>1000</v>
      </c>
      <c r="E1235" s="11">
        <v>116</v>
      </c>
      <c r="F1235" t="s">
        <v>280</v>
      </c>
      <c r="G1235" t="s">
        <v>22</v>
      </c>
      <c r="H1235" t="s">
        <v>23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2551</v>
      </c>
      <c r="O1235" s="9">
        <f t="shared" si="77"/>
        <v>12</v>
      </c>
      <c r="P1235" s="9">
        <f t="shared" si="78"/>
        <v>19.329999999999998</v>
      </c>
      <c r="Q1235" t="s">
        <v>1635</v>
      </c>
      <c r="R1235" t="s">
        <v>2552</v>
      </c>
      <c r="S1235" s="15">
        <f t="shared" si="79"/>
        <v>40939.948773148149</v>
      </c>
      <c r="T1235" s="16">
        <f t="shared" si="80"/>
        <v>40960.948773148149</v>
      </c>
    </row>
    <row r="1236" spans="1:20" ht="45" hidden="1">
      <c r="A1236">
        <v>1234</v>
      </c>
      <c r="B1236" s="3" t="s">
        <v>2571</v>
      </c>
      <c r="C1236" s="3" t="s">
        <v>2572</v>
      </c>
      <c r="D1236" s="6">
        <v>50000</v>
      </c>
      <c r="E1236" s="11">
        <v>0</v>
      </c>
      <c r="F1236" t="s">
        <v>280</v>
      </c>
      <c r="G1236" t="s">
        <v>31</v>
      </c>
      <c r="H1236" t="s">
        <v>32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2551</v>
      </c>
      <c r="O1236" s="9">
        <f t="shared" si="77"/>
        <v>0</v>
      </c>
      <c r="P1236" s="9">
        <f t="shared" si="78"/>
        <v>0</v>
      </c>
      <c r="Q1236" t="s">
        <v>1635</v>
      </c>
      <c r="R1236" t="s">
        <v>2552</v>
      </c>
      <c r="S1236" s="15">
        <f t="shared" si="79"/>
        <v>42007.788680555561</v>
      </c>
      <c r="T1236" s="16">
        <f t="shared" si="80"/>
        <v>42037.788680555561</v>
      </c>
    </row>
    <row r="1237" spans="1:20" ht="60" hidden="1">
      <c r="A1237">
        <v>1235</v>
      </c>
      <c r="B1237" s="3" t="s">
        <v>2573</v>
      </c>
      <c r="C1237" s="3" t="s">
        <v>2574</v>
      </c>
      <c r="D1237" s="6">
        <v>7534</v>
      </c>
      <c r="E1237" s="11">
        <v>210</v>
      </c>
      <c r="F1237" t="s">
        <v>280</v>
      </c>
      <c r="G1237" t="s">
        <v>22</v>
      </c>
      <c r="H1237" t="s">
        <v>23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2551</v>
      </c>
      <c r="O1237" s="9">
        <f t="shared" si="77"/>
        <v>3</v>
      </c>
      <c r="P1237" s="9">
        <f t="shared" si="78"/>
        <v>35</v>
      </c>
      <c r="Q1237" t="s">
        <v>1635</v>
      </c>
      <c r="R1237" t="s">
        <v>2552</v>
      </c>
      <c r="S1237" s="15">
        <f t="shared" si="79"/>
        <v>41583.135405092595</v>
      </c>
      <c r="T1237" s="16">
        <f t="shared" si="80"/>
        <v>41623.135405092595</v>
      </c>
    </row>
    <row r="1238" spans="1:20" ht="30" hidden="1">
      <c r="A1238">
        <v>1236</v>
      </c>
      <c r="B1238" s="3" t="s">
        <v>2575</v>
      </c>
      <c r="C1238" s="3" t="s">
        <v>2576</v>
      </c>
      <c r="D1238" s="6">
        <v>2500</v>
      </c>
      <c r="E1238" s="11">
        <v>0</v>
      </c>
      <c r="F1238" t="s">
        <v>280</v>
      </c>
      <c r="G1238" t="s">
        <v>22</v>
      </c>
      <c r="H1238" t="s">
        <v>23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2551</v>
      </c>
      <c r="O1238" s="9">
        <f t="shared" si="77"/>
        <v>0</v>
      </c>
      <c r="P1238" s="9">
        <f t="shared" si="78"/>
        <v>0</v>
      </c>
      <c r="Q1238" t="s">
        <v>1635</v>
      </c>
      <c r="R1238" t="s">
        <v>2552</v>
      </c>
      <c r="S1238" s="15">
        <f t="shared" si="79"/>
        <v>41110.680138888885</v>
      </c>
      <c r="T1238" s="16">
        <f t="shared" si="80"/>
        <v>41118.666666666664</v>
      </c>
    </row>
    <row r="1239" spans="1:20" ht="60" hidden="1">
      <c r="A1239">
        <v>1237</v>
      </c>
      <c r="B1239" s="3" t="s">
        <v>2577</v>
      </c>
      <c r="C1239" s="3" t="s">
        <v>2578</v>
      </c>
      <c r="D1239" s="6">
        <v>25000</v>
      </c>
      <c r="E1239" s="11">
        <v>0</v>
      </c>
      <c r="F1239" t="s">
        <v>280</v>
      </c>
      <c r="G1239" t="s">
        <v>22</v>
      </c>
      <c r="H1239" t="s">
        <v>23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2551</v>
      </c>
      <c r="O1239" s="9">
        <f t="shared" si="77"/>
        <v>0</v>
      </c>
      <c r="P1239" s="9">
        <f t="shared" si="78"/>
        <v>0</v>
      </c>
      <c r="Q1239" t="s">
        <v>1635</v>
      </c>
      <c r="R1239" t="s">
        <v>2552</v>
      </c>
      <c r="S1239" s="15">
        <f t="shared" si="79"/>
        <v>41125.283159722225</v>
      </c>
      <c r="T1239" s="16">
        <f t="shared" si="80"/>
        <v>41145.283159722225</v>
      </c>
    </row>
    <row r="1240" spans="1:20" ht="60" hidden="1">
      <c r="A1240">
        <v>1238</v>
      </c>
      <c r="B1240" s="3" t="s">
        <v>2579</v>
      </c>
      <c r="C1240" s="3" t="s">
        <v>2580</v>
      </c>
      <c r="D1240" s="6">
        <v>1000</v>
      </c>
      <c r="E1240" s="11">
        <v>178</v>
      </c>
      <c r="F1240" t="s">
        <v>280</v>
      </c>
      <c r="G1240" t="s">
        <v>22</v>
      </c>
      <c r="H1240" t="s">
        <v>23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2551</v>
      </c>
      <c r="O1240" s="9">
        <f t="shared" si="77"/>
        <v>18</v>
      </c>
      <c r="P1240" s="9">
        <f t="shared" si="78"/>
        <v>59.33</v>
      </c>
      <c r="Q1240" t="s">
        <v>1635</v>
      </c>
      <c r="R1240" t="s">
        <v>2552</v>
      </c>
      <c r="S1240" s="15">
        <f t="shared" si="79"/>
        <v>40731.61037037037</v>
      </c>
      <c r="T1240" s="16">
        <f t="shared" si="80"/>
        <v>40761.61037037037</v>
      </c>
    </row>
    <row r="1241" spans="1:20" ht="30" hidden="1">
      <c r="A1241">
        <v>1239</v>
      </c>
      <c r="B1241" s="3" t="s">
        <v>2581</v>
      </c>
      <c r="C1241" s="3" t="s">
        <v>2582</v>
      </c>
      <c r="D1241" s="6">
        <v>2500</v>
      </c>
      <c r="E1241" s="11">
        <v>0</v>
      </c>
      <c r="F1241" t="s">
        <v>280</v>
      </c>
      <c r="G1241" t="s">
        <v>22</v>
      </c>
      <c r="H1241" t="s">
        <v>23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2551</v>
      </c>
      <c r="O1241" s="9">
        <f t="shared" si="77"/>
        <v>0</v>
      </c>
      <c r="P1241" s="9">
        <f t="shared" si="78"/>
        <v>0</v>
      </c>
      <c r="Q1241" t="s">
        <v>1635</v>
      </c>
      <c r="R1241" t="s">
        <v>2552</v>
      </c>
      <c r="S1241" s="15">
        <f t="shared" si="79"/>
        <v>40883.962581018517</v>
      </c>
      <c r="T1241" s="16">
        <f t="shared" si="80"/>
        <v>40913.962581018517</v>
      </c>
    </row>
    <row r="1242" spans="1:20" ht="45" hidden="1">
      <c r="A1242">
        <v>1240</v>
      </c>
      <c r="B1242" s="3" t="s">
        <v>2583</v>
      </c>
      <c r="C1242" s="3" t="s">
        <v>2584</v>
      </c>
      <c r="D1242" s="6">
        <v>8000</v>
      </c>
      <c r="E1242" s="11">
        <v>241</v>
      </c>
      <c r="F1242" t="s">
        <v>280</v>
      </c>
      <c r="G1242" t="s">
        <v>22</v>
      </c>
      <c r="H1242" t="s">
        <v>23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2551</v>
      </c>
      <c r="O1242" s="9">
        <f t="shared" si="77"/>
        <v>3</v>
      </c>
      <c r="P1242" s="9">
        <f t="shared" si="78"/>
        <v>30.13</v>
      </c>
      <c r="Q1242" t="s">
        <v>1635</v>
      </c>
      <c r="R1242" t="s">
        <v>2552</v>
      </c>
      <c r="S1242" s="15">
        <f t="shared" si="79"/>
        <v>41409.040011574078</v>
      </c>
      <c r="T1242" s="16">
        <f t="shared" si="80"/>
        <v>41467.910416666666</v>
      </c>
    </row>
    <row r="1243" spans="1:20" ht="60" hidden="1">
      <c r="A1243">
        <v>1241</v>
      </c>
      <c r="B1243" s="3" t="s">
        <v>2585</v>
      </c>
      <c r="C1243" s="3" t="s">
        <v>2586</v>
      </c>
      <c r="D1243" s="6">
        <v>5000</v>
      </c>
      <c r="E1243" s="11">
        <v>2537</v>
      </c>
      <c r="F1243" t="s">
        <v>280</v>
      </c>
      <c r="G1243" t="s">
        <v>22</v>
      </c>
      <c r="H1243" t="s">
        <v>23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2551</v>
      </c>
      <c r="O1243" s="9">
        <f t="shared" si="77"/>
        <v>51</v>
      </c>
      <c r="P1243" s="9">
        <f t="shared" si="78"/>
        <v>74.62</v>
      </c>
      <c r="Q1243" t="s">
        <v>1635</v>
      </c>
      <c r="R1243" t="s">
        <v>2552</v>
      </c>
      <c r="S1243" s="15">
        <f t="shared" si="79"/>
        <v>41923.837731481479</v>
      </c>
      <c r="T1243" s="16">
        <f t="shared" si="80"/>
        <v>41946.249305555553</v>
      </c>
    </row>
    <row r="1244" spans="1:20" ht="60" hidden="1">
      <c r="A1244">
        <v>1242</v>
      </c>
      <c r="B1244" s="3" t="s">
        <v>2587</v>
      </c>
      <c r="C1244" s="3" t="s">
        <v>2588</v>
      </c>
      <c r="D1244" s="6">
        <v>911</v>
      </c>
      <c r="E1244" s="11">
        <v>5</v>
      </c>
      <c r="F1244" t="s">
        <v>280</v>
      </c>
      <c r="G1244" t="s">
        <v>22</v>
      </c>
      <c r="H1244" t="s">
        <v>23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2551</v>
      </c>
      <c r="O1244" s="9">
        <f t="shared" si="77"/>
        <v>1</v>
      </c>
      <c r="P1244" s="9">
        <f t="shared" si="78"/>
        <v>5</v>
      </c>
      <c r="Q1244" t="s">
        <v>1635</v>
      </c>
      <c r="R1244" t="s">
        <v>2552</v>
      </c>
      <c r="S1244" s="15">
        <f t="shared" si="79"/>
        <v>40782.165532407409</v>
      </c>
      <c r="T1244" s="16">
        <f t="shared" si="80"/>
        <v>40797.554166666669</v>
      </c>
    </row>
    <row r="1245" spans="1:20" ht="45" hidden="1">
      <c r="A1245">
        <v>1243</v>
      </c>
      <c r="B1245" s="3" t="s">
        <v>2589</v>
      </c>
      <c r="C1245" s="3" t="s">
        <v>2590</v>
      </c>
      <c r="D1245" s="6">
        <v>12000</v>
      </c>
      <c r="E1245" s="11">
        <v>1691</v>
      </c>
      <c r="F1245" t="s">
        <v>280</v>
      </c>
      <c r="G1245" t="s">
        <v>22</v>
      </c>
      <c r="H1245" t="s">
        <v>23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2551</v>
      </c>
      <c r="O1245" s="9">
        <f t="shared" si="77"/>
        <v>14</v>
      </c>
      <c r="P1245" s="9">
        <f t="shared" si="78"/>
        <v>44.5</v>
      </c>
      <c r="Q1245" t="s">
        <v>1635</v>
      </c>
      <c r="R1245" t="s">
        <v>2552</v>
      </c>
      <c r="S1245" s="15">
        <f t="shared" si="79"/>
        <v>40671.879293981481</v>
      </c>
      <c r="T1245" s="16">
        <f t="shared" si="80"/>
        <v>40732.875</v>
      </c>
    </row>
    <row r="1246" spans="1:20" ht="45" hidden="1">
      <c r="A1246">
        <v>1244</v>
      </c>
      <c r="B1246" s="3" t="s">
        <v>2591</v>
      </c>
      <c r="C1246" s="3" t="s">
        <v>2592</v>
      </c>
      <c r="D1246" s="6">
        <v>2000</v>
      </c>
      <c r="E1246" s="11">
        <v>2076</v>
      </c>
      <c r="F1246" t="s">
        <v>21</v>
      </c>
      <c r="G1246" t="s">
        <v>22</v>
      </c>
      <c r="H1246" t="s">
        <v>23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1634</v>
      </c>
      <c r="O1246" s="9">
        <f t="shared" si="77"/>
        <v>104</v>
      </c>
      <c r="P1246" s="9">
        <f t="shared" si="78"/>
        <v>46.13</v>
      </c>
      <c r="Q1246" t="s">
        <v>1635</v>
      </c>
      <c r="R1246" t="s">
        <v>1636</v>
      </c>
      <c r="S1246" s="15">
        <f t="shared" si="79"/>
        <v>41355.825497685182</v>
      </c>
      <c r="T1246" s="16">
        <f t="shared" si="80"/>
        <v>41386.875</v>
      </c>
    </row>
    <row r="1247" spans="1:20" ht="45" hidden="1">
      <c r="A1247">
        <v>1245</v>
      </c>
      <c r="B1247" s="3" t="s">
        <v>2593</v>
      </c>
      <c r="C1247" s="3" t="s">
        <v>2594</v>
      </c>
      <c r="D1247" s="6">
        <v>2000</v>
      </c>
      <c r="E1247" s="11">
        <v>2405</v>
      </c>
      <c r="F1247" t="s">
        <v>21</v>
      </c>
      <c r="G1247" t="s">
        <v>22</v>
      </c>
      <c r="H1247" t="s">
        <v>23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1634</v>
      </c>
      <c r="O1247" s="9">
        <f t="shared" si="77"/>
        <v>120</v>
      </c>
      <c r="P1247" s="9">
        <f t="shared" si="78"/>
        <v>141.47</v>
      </c>
      <c r="Q1247" t="s">
        <v>1635</v>
      </c>
      <c r="R1247" t="s">
        <v>1636</v>
      </c>
      <c r="S1247" s="15">
        <f t="shared" si="79"/>
        <v>41774.599930555552</v>
      </c>
      <c r="T1247" s="16">
        <f t="shared" si="80"/>
        <v>41804.599930555552</v>
      </c>
    </row>
    <row r="1248" spans="1:20" ht="60" hidden="1">
      <c r="A1248">
        <v>1246</v>
      </c>
      <c r="B1248" s="3" t="s">
        <v>2595</v>
      </c>
      <c r="C1248" s="3" t="s">
        <v>2596</v>
      </c>
      <c r="D1248" s="6">
        <v>2000</v>
      </c>
      <c r="E1248" s="11">
        <v>2340</v>
      </c>
      <c r="F1248" t="s">
        <v>21</v>
      </c>
      <c r="G1248" t="s">
        <v>22</v>
      </c>
      <c r="H1248" t="s">
        <v>23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1634</v>
      </c>
      <c r="O1248" s="9">
        <f t="shared" si="77"/>
        <v>117</v>
      </c>
      <c r="P1248" s="9">
        <f t="shared" si="78"/>
        <v>75.48</v>
      </c>
      <c r="Q1248" t="s">
        <v>1635</v>
      </c>
      <c r="R1248" t="s">
        <v>1636</v>
      </c>
      <c r="S1248" s="15">
        <f t="shared" si="79"/>
        <v>40838.043391203704</v>
      </c>
      <c r="T1248" s="16">
        <f t="shared" si="80"/>
        <v>40883.085057870368</v>
      </c>
    </row>
    <row r="1249" spans="1:20" ht="30" hidden="1">
      <c r="A1249">
        <v>1247</v>
      </c>
      <c r="B1249" s="3" t="s">
        <v>2597</v>
      </c>
      <c r="C1249" s="3" t="s">
        <v>2598</v>
      </c>
      <c r="D1249" s="6">
        <v>3500</v>
      </c>
      <c r="E1249" s="11">
        <v>4275</v>
      </c>
      <c r="F1249" t="s">
        <v>21</v>
      </c>
      <c r="G1249" t="s">
        <v>22</v>
      </c>
      <c r="H1249" t="s">
        <v>23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1634</v>
      </c>
      <c r="O1249" s="9">
        <f t="shared" si="77"/>
        <v>122</v>
      </c>
      <c r="P1249" s="9">
        <f t="shared" si="78"/>
        <v>85.5</v>
      </c>
      <c r="Q1249" t="s">
        <v>1635</v>
      </c>
      <c r="R1249" t="s">
        <v>1636</v>
      </c>
      <c r="S1249" s="15">
        <f t="shared" si="79"/>
        <v>41370.292303240742</v>
      </c>
      <c r="T1249" s="16">
        <f t="shared" si="80"/>
        <v>41400.292303240742</v>
      </c>
    </row>
    <row r="1250" spans="1:20" ht="45" hidden="1">
      <c r="A1250">
        <v>1248</v>
      </c>
      <c r="B1250" s="3" t="s">
        <v>2599</v>
      </c>
      <c r="C1250" s="3" t="s">
        <v>2600</v>
      </c>
      <c r="D1250" s="6">
        <v>2500</v>
      </c>
      <c r="E1250" s="11">
        <v>3791</v>
      </c>
      <c r="F1250" t="s">
        <v>21</v>
      </c>
      <c r="G1250" t="s">
        <v>22</v>
      </c>
      <c r="H1250" t="s">
        <v>23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1634</v>
      </c>
      <c r="O1250" s="9">
        <f t="shared" si="77"/>
        <v>152</v>
      </c>
      <c r="P1250" s="9">
        <f t="shared" si="78"/>
        <v>64.25</v>
      </c>
      <c r="Q1250" t="s">
        <v>1635</v>
      </c>
      <c r="R1250" t="s">
        <v>1636</v>
      </c>
      <c r="S1250" s="15">
        <f t="shared" si="79"/>
        <v>41767.656863425924</v>
      </c>
      <c r="T1250" s="16">
        <f t="shared" si="80"/>
        <v>41803.290972222225</v>
      </c>
    </row>
    <row r="1251" spans="1:20" ht="45" hidden="1">
      <c r="A1251">
        <v>1249</v>
      </c>
      <c r="B1251" s="3" t="s">
        <v>2601</v>
      </c>
      <c r="C1251" s="3" t="s">
        <v>2602</v>
      </c>
      <c r="D1251" s="6">
        <v>5000</v>
      </c>
      <c r="E1251" s="11">
        <v>5222</v>
      </c>
      <c r="F1251" t="s">
        <v>21</v>
      </c>
      <c r="G1251" t="s">
        <v>22</v>
      </c>
      <c r="H1251" t="s">
        <v>23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1634</v>
      </c>
      <c r="O1251" s="9">
        <f t="shared" si="77"/>
        <v>104</v>
      </c>
      <c r="P1251" s="9">
        <f t="shared" si="78"/>
        <v>64.47</v>
      </c>
      <c r="Q1251" t="s">
        <v>1635</v>
      </c>
      <c r="R1251" t="s">
        <v>1636</v>
      </c>
      <c r="S1251" s="15">
        <f t="shared" si="79"/>
        <v>41067.74086805556</v>
      </c>
      <c r="T1251" s="16">
        <f t="shared" si="80"/>
        <v>41097.74086805556</v>
      </c>
    </row>
    <row r="1252" spans="1:20" ht="60" hidden="1">
      <c r="A1252">
        <v>1250</v>
      </c>
      <c r="B1252" s="3" t="s">
        <v>2603</v>
      </c>
      <c r="C1252" s="3" t="s">
        <v>2604</v>
      </c>
      <c r="D1252" s="6">
        <v>30000</v>
      </c>
      <c r="E1252" s="11">
        <v>60046</v>
      </c>
      <c r="F1252" t="s">
        <v>21</v>
      </c>
      <c r="G1252" t="s">
        <v>22</v>
      </c>
      <c r="H1252" t="s">
        <v>23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1634</v>
      </c>
      <c r="O1252" s="9">
        <f t="shared" si="77"/>
        <v>200</v>
      </c>
      <c r="P1252" s="9">
        <f t="shared" si="78"/>
        <v>118.2</v>
      </c>
      <c r="Q1252" t="s">
        <v>1635</v>
      </c>
      <c r="R1252" t="s">
        <v>1636</v>
      </c>
      <c r="S1252" s="15">
        <f t="shared" si="79"/>
        <v>41843.64271990741</v>
      </c>
      <c r="T1252" s="16">
        <f t="shared" si="80"/>
        <v>41888.64271990741</v>
      </c>
    </row>
    <row r="1253" spans="1:20" ht="45" hidden="1">
      <c r="A1253">
        <v>1251</v>
      </c>
      <c r="B1253" s="3" t="s">
        <v>2605</v>
      </c>
      <c r="C1253" s="3" t="s">
        <v>2606</v>
      </c>
      <c r="D1253" s="6">
        <v>6000</v>
      </c>
      <c r="E1253" s="11">
        <v>6108</v>
      </c>
      <c r="F1253" t="s">
        <v>21</v>
      </c>
      <c r="G1253" t="s">
        <v>22</v>
      </c>
      <c r="H1253" t="s">
        <v>23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1634</v>
      </c>
      <c r="O1253" s="9">
        <f t="shared" si="77"/>
        <v>102</v>
      </c>
      <c r="P1253" s="9">
        <f t="shared" si="78"/>
        <v>82.54</v>
      </c>
      <c r="Q1253" t="s">
        <v>1635</v>
      </c>
      <c r="R1253" t="s">
        <v>1636</v>
      </c>
      <c r="S1253" s="15">
        <f t="shared" si="79"/>
        <v>40751.814432870371</v>
      </c>
      <c r="T1253" s="16">
        <f t="shared" si="80"/>
        <v>40811.814432870371</v>
      </c>
    </row>
    <row r="1254" spans="1:20" ht="45" hidden="1">
      <c r="A1254">
        <v>1252</v>
      </c>
      <c r="B1254" s="3" t="s">
        <v>2607</v>
      </c>
      <c r="C1254" s="3" t="s">
        <v>2608</v>
      </c>
      <c r="D1254" s="6">
        <v>3500</v>
      </c>
      <c r="E1254" s="11">
        <v>4818</v>
      </c>
      <c r="F1254" t="s">
        <v>21</v>
      </c>
      <c r="G1254" t="s">
        <v>22</v>
      </c>
      <c r="H1254" t="s">
        <v>23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1634</v>
      </c>
      <c r="O1254" s="9">
        <f t="shared" si="77"/>
        <v>138</v>
      </c>
      <c r="P1254" s="9">
        <f t="shared" si="78"/>
        <v>34.17</v>
      </c>
      <c r="Q1254" t="s">
        <v>1635</v>
      </c>
      <c r="R1254" t="s">
        <v>1636</v>
      </c>
      <c r="S1254" s="15">
        <f t="shared" si="79"/>
        <v>41543.988067129627</v>
      </c>
      <c r="T1254" s="16">
        <f t="shared" si="80"/>
        <v>41571.988067129627</v>
      </c>
    </row>
    <row r="1255" spans="1:20" ht="60" hidden="1">
      <c r="A1255">
        <v>1253</v>
      </c>
      <c r="B1255" s="3" t="s">
        <v>2609</v>
      </c>
      <c r="C1255" s="3" t="s">
        <v>2610</v>
      </c>
      <c r="D1255" s="6">
        <v>10</v>
      </c>
      <c r="E1255" s="11">
        <v>30383.32</v>
      </c>
      <c r="F1255" t="s">
        <v>21</v>
      </c>
      <c r="G1255" t="s">
        <v>22</v>
      </c>
      <c r="H1255" t="s">
        <v>23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1634</v>
      </c>
      <c r="O1255" s="9">
        <f t="shared" si="77"/>
        <v>303833</v>
      </c>
      <c r="P1255" s="9">
        <f t="shared" si="78"/>
        <v>42.73</v>
      </c>
      <c r="Q1255" t="s">
        <v>1635</v>
      </c>
      <c r="R1255" t="s">
        <v>1636</v>
      </c>
      <c r="S1255" s="15">
        <f t="shared" si="79"/>
        <v>41855.783645833333</v>
      </c>
      <c r="T1255" s="16">
        <f t="shared" si="80"/>
        <v>41885.783645833333</v>
      </c>
    </row>
    <row r="1256" spans="1:20" ht="60" hidden="1">
      <c r="A1256">
        <v>1254</v>
      </c>
      <c r="B1256" s="3" t="s">
        <v>2611</v>
      </c>
      <c r="C1256" s="3" t="s">
        <v>2612</v>
      </c>
      <c r="D1256" s="6">
        <v>6700</v>
      </c>
      <c r="E1256" s="11">
        <v>13323</v>
      </c>
      <c r="F1256" t="s">
        <v>21</v>
      </c>
      <c r="G1256" t="s">
        <v>22</v>
      </c>
      <c r="H1256" t="s">
        <v>23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1634</v>
      </c>
      <c r="O1256" s="9">
        <f t="shared" si="77"/>
        <v>199</v>
      </c>
      <c r="P1256" s="9">
        <f t="shared" si="78"/>
        <v>94.49</v>
      </c>
      <c r="Q1256" t="s">
        <v>1635</v>
      </c>
      <c r="R1256" t="s">
        <v>1636</v>
      </c>
      <c r="S1256" s="15">
        <f t="shared" si="79"/>
        <v>40487.621365740742</v>
      </c>
      <c r="T1256" s="16">
        <f t="shared" si="80"/>
        <v>40544.207638888889</v>
      </c>
    </row>
    <row r="1257" spans="1:20" ht="45" hidden="1">
      <c r="A1257">
        <v>1255</v>
      </c>
      <c r="B1257" s="3" t="s">
        <v>2613</v>
      </c>
      <c r="C1257" s="3" t="s">
        <v>2614</v>
      </c>
      <c r="D1257" s="6">
        <v>3000</v>
      </c>
      <c r="E1257" s="11">
        <v>6071</v>
      </c>
      <c r="F1257" t="s">
        <v>21</v>
      </c>
      <c r="G1257" t="s">
        <v>22</v>
      </c>
      <c r="H1257" t="s">
        <v>23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1634</v>
      </c>
      <c r="O1257" s="9">
        <f t="shared" si="77"/>
        <v>202</v>
      </c>
      <c r="P1257" s="9">
        <f t="shared" si="78"/>
        <v>55.7</v>
      </c>
      <c r="Q1257" t="s">
        <v>1635</v>
      </c>
      <c r="R1257" t="s">
        <v>1636</v>
      </c>
      <c r="S1257" s="15">
        <f t="shared" si="79"/>
        <v>41579.845509259263</v>
      </c>
      <c r="T1257" s="16">
        <f t="shared" si="80"/>
        <v>41609.887175925927</v>
      </c>
    </row>
    <row r="1258" spans="1:20" ht="60" hidden="1">
      <c r="A1258">
        <v>1256</v>
      </c>
      <c r="B1258" s="3" t="s">
        <v>2615</v>
      </c>
      <c r="C1258" s="3" t="s">
        <v>2616</v>
      </c>
      <c r="D1258" s="6">
        <v>30000</v>
      </c>
      <c r="E1258" s="11">
        <v>35389.129999999997</v>
      </c>
      <c r="F1258" t="s">
        <v>21</v>
      </c>
      <c r="G1258" t="s">
        <v>22</v>
      </c>
      <c r="H1258" t="s">
        <v>23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1634</v>
      </c>
      <c r="O1258" s="9">
        <f t="shared" si="77"/>
        <v>118</v>
      </c>
      <c r="P1258" s="9">
        <f t="shared" si="78"/>
        <v>98.03</v>
      </c>
      <c r="Q1258" t="s">
        <v>1635</v>
      </c>
      <c r="R1258" t="s">
        <v>1636</v>
      </c>
      <c r="S1258" s="15">
        <f t="shared" si="79"/>
        <v>40921.919340277782</v>
      </c>
      <c r="T1258" s="16">
        <f t="shared" si="80"/>
        <v>40951.919340277782</v>
      </c>
    </row>
    <row r="1259" spans="1:20" ht="60" hidden="1">
      <c r="A1259">
        <v>1257</v>
      </c>
      <c r="B1259" s="3" t="s">
        <v>2617</v>
      </c>
      <c r="C1259" s="3" t="s">
        <v>2618</v>
      </c>
      <c r="D1259" s="6">
        <v>5500</v>
      </c>
      <c r="E1259" s="11">
        <v>16210</v>
      </c>
      <c r="F1259" t="s">
        <v>21</v>
      </c>
      <c r="G1259" t="s">
        <v>22</v>
      </c>
      <c r="H1259" t="s">
        <v>23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1634</v>
      </c>
      <c r="O1259" s="9">
        <f t="shared" si="77"/>
        <v>295</v>
      </c>
      <c r="P1259" s="9">
        <f t="shared" si="78"/>
        <v>92.1</v>
      </c>
      <c r="Q1259" t="s">
        <v>1635</v>
      </c>
      <c r="R1259" t="s">
        <v>1636</v>
      </c>
      <c r="S1259" s="15">
        <f t="shared" si="79"/>
        <v>40587.085532407407</v>
      </c>
      <c r="T1259" s="16">
        <f t="shared" si="80"/>
        <v>40636.043865740743</v>
      </c>
    </row>
    <row r="1260" spans="1:20" ht="45" hidden="1">
      <c r="A1260">
        <v>1258</v>
      </c>
      <c r="B1260" s="3" t="s">
        <v>2619</v>
      </c>
      <c r="C1260" s="3" t="s">
        <v>2620</v>
      </c>
      <c r="D1260" s="6">
        <v>12000</v>
      </c>
      <c r="E1260" s="11">
        <v>25577.56</v>
      </c>
      <c r="F1260" t="s">
        <v>21</v>
      </c>
      <c r="G1260" t="s">
        <v>22</v>
      </c>
      <c r="H1260" t="s">
        <v>23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1634</v>
      </c>
      <c r="O1260" s="9">
        <f t="shared" si="77"/>
        <v>213</v>
      </c>
      <c r="P1260" s="9">
        <f t="shared" si="78"/>
        <v>38.18</v>
      </c>
      <c r="Q1260" t="s">
        <v>1635</v>
      </c>
      <c r="R1260" t="s">
        <v>1636</v>
      </c>
      <c r="S1260" s="15">
        <f t="shared" si="79"/>
        <v>41487.611250000002</v>
      </c>
      <c r="T1260" s="16">
        <f t="shared" si="80"/>
        <v>41517.611250000002</v>
      </c>
    </row>
    <row r="1261" spans="1:20" ht="45" hidden="1">
      <c r="A1261">
        <v>1259</v>
      </c>
      <c r="B1261" s="3" t="s">
        <v>2621</v>
      </c>
      <c r="C1261" s="3" t="s">
        <v>2622</v>
      </c>
      <c r="D1261" s="6">
        <v>2500</v>
      </c>
      <c r="E1261" s="11">
        <v>2606</v>
      </c>
      <c r="F1261" t="s">
        <v>21</v>
      </c>
      <c r="G1261" t="s">
        <v>22</v>
      </c>
      <c r="H1261" t="s">
        <v>23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1634</v>
      </c>
      <c r="O1261" s="9">
        <f t="shared" si="77"/>
        <v>104</v>
      </c>
      <c r="P1261" s="9">
        <f t="shared" si="78"/>
        <v>27.15</v>
      </c>
      <c r="Q1261" t="s">
        <v>1635</v>
      </c>
      <c r="R1261" t="s">
        <v>1636</v>
      </c>
      <c r="S1261" s="15">
        <f t="shared" si="79"/>
        <v>41766.970648148148</v>
      </c>
      <c r="T1261" s="16">
        <f t="shared" si="80"/>
        <v>41799.165972222225</v>
      </c>
    </row>
    <row r="1262" spans="1:20" ht="45" hidden="1">
      <c r="A1262">
        <v>1260</v>
      </c>
      <c r="B1262" s="3" t="s">
        <v>2623</v>
      </c>
      <c r="C1262" s="3" t="s">
        <v>2624</v>
      </c>
      <c r="D1262" s="6">
        <v>3300</v>
      </c>
      <c r="E1262" s="11">
        <v>3751</v>
      </c>
      <c r="F1262" t="s">
        <v>21</v>
      </c>
      <c r="G1262" t="s">
        <v>22</v>
      </c>
      <c r="H1262" t="s">
        <v>23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1634</v>
      </c>
      <c r="O1262" s="9">
        <f t="shared" si="77"/>
        <v>114</v>
      </c>
      <c r="P1262" s="9">
        <f t="shared" si="78"/>
        <v>50.69</v>
      </c>
      <c r="Q1262" t="s">
        <v>1635</v>
      </c>
      <c r="R1262" t="s">
        <v>1636</v>
      </c>
      <c r="S1262" s="15">
        <f t="shared" si="79"/>
        <v>41666.842824074076</v>
      </c>
      <c r="T1262" s="16">
        <f t="shared" si="80"/>
        <v>41696.842824074076</v>
      </c>
    </row>
    <row r="1263" spans="1:20" ht="45" hidden="1">
      <c r="A1263">
        <v>1261</v>
      </c>
      <c r="B1263" s="3" t="s">
        <v>2625</v>
      </c>
      <c r="C1263" s="3" t="s">
        <v>2626</v>
      </c>
      <c r="D1263" s="6">
        <v>2000</v>
      </c>
      <c r="E1263" s="11">
        <v>2025</v>
      </c>
      <c r="F1263" t="s">
        <v>21</v>
      </c>
      <c r="G1263" t="s">
        <v>22</v>
      </c>
      <c r="H1263" t="s">
        <v>23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1634</v>
      </c>
      <c r="O1263" s="9">
        <f t="shared" si="77"/>
        <v>101</v>
      </c>
      <c r="P1263" s="9">
        <f t="shared" si="78"/>
        <v>38.94</v>
      </c>
      <c r="Q1263" t="s">
        <v>1635</v>
      </c>
      <c r="R1263" t="s">
        <v>1636</v>
      </c>
      <c r="S1263" s="15">
        <f t="shared" si="79"/>
        <v>41638.342905092592</v>
      </c>
      <c r="T1263" s="16">
        <f t="shared" si="80"/>
        <v>41668.342905092592</v>
      </c>
    </row>
    <row r="1264" spans="1:20" ht="60" hidden="1">
      <c r="A1264">
        <v>1262</v>
      </c>
      <c r="B1264" s="3" t="s">
        <v>2627</v>
      </c>
      <c r="C1264" s="3" t="s">
        <v>2628</v>
      </c>
      <c r="D1264" s="6">
        <v>6500</v>
      </c>
      <c r="E1264" s="11">
        <v>8152</v>
      </c>
      <c r="F1264" t="s">
        <v>21</v>
      </c>
      <c r="G1264" t="s">
        <v>167</v>
      </c>
      <c r="H1264" t="s">
        <v>168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1634</v>
      </c>
      <c r="O1264" s="9">
        <f t="shared" si="77"/>
        <v>125</v>
      </c>
      <c r="P1264" s="9">
        <f t="shared" si="78"/>
        <v>77.64</v>
      </c>
      <c r="Q1264" t="s">
        <v>1635</v>
      </c>
      <c r="R1264" t="s">
        <v>1636</v>
      </c>
      <c r="S1264" s="15">
        <f t="shared" si="79"/>
        <v>41656.762638888889</v>
      </c>
      <c r="T1264" s="16">
        <f t="shared" si="80"/>
        <v>41686.762638888889</v>
      </c>
    </row>
    <row r="1265" spans="1:20" ht="30" hidden="1">
      <c r="A1265">
        <v>1263</v>
      </c>
      <c r="B1265" s="3" t="s">
        <v>2629</v>
      </c>
      <c r="C1265" s="3" t="s">
        <v>2630</v>
      </c>
      <c r="D1265" s="6">
        <v>1500</v>
      </c>
      <c r="E1265" s="11">
        <v>1785</v>
      </c>
      <c r="F1265" t="s">
        <v>21</v>
      </c>
      <c r="G1265" t="s">
        <v>22</v>
      </c>
      <c r="H1265" t="s">
        <v>23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1634</v>
      </c>
      <c r="O1265" s="9">
        <f t="shared" si="77"/>
        <v>119</v>
      </c>
      <c r="P1265" s="9">
        <f t="shared" si="78"/>
        <v>43.54</v>
      </c>
      <c r="Q1265" t="s">
        <v>1635</v>
      </c>
      <c r="R1265" t="s">
        <v>1636</v>
      </c>
      <c r="S1265" s="15">
        <f t="shared" si="79"/>
        <v>41692.084143518521</v>
      </c>
      <c r="T1265" s="16">
        <f t="shared" si="80"/>
        <v>41727.041666666664</v>
      </c>
    </row>
    <row r="1266" spans="1:20" ht="60" hidden="1">
      <c r="A1266">
        <v>1264</v>
      </c>
      <c r="B1266" s="3" t="s">
        <v>2631</v>
      </c>
      <c r="C1266" s="3" t="s">
        <v>2632</v>
      </c>
      <c r="D1266" s="6">
        <v>650</v>
      </c>
      <c r="E1266" s="11">
        <v>1082</v>
      </c>
      <c r="F1266" t="s">
        <v>21</v>
      </c>
      <c r="G1266" t="s">
        <v>22</v>
      </c>
      <c r="H1266" t="s">
        <v>23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1634</v>
      </c>
      <c r="O1266" s="9">
        <f t="shared" si="77"/>
        <v>166</v>
      </c>
      <c r="P1266" s="9">
        <f t="shared" si="78"/>
        <v>31.82</v>
      </c>
      <c r="Q1266" t="s">
        <v>1635</v>
      </c>
      <c r="R1266" t="s">
        <v>1636</v>
      </c>
      <c r="S1266" s="15">
        <f t="shared" si="79"/>
        <v>41547.662997685184</v>
      </c>
      <c r="T1266" s="16">
        <f t="shared" si="80"/>
        <v>41576.662997685184</v>
      </c>
    </row>
    <row r="1267" spans="1:20" ht="60" hidden="1">
      <c r="A1267">
        <v>1265</v>
      </c>
      <c r="B1267" s="3" t="s">
        <v>2633</v>
      </c>
      <c r="C1267" s="3" t="s">
        <v>2634</v>
      </c>
      <c r="D1267" s="6">
        <v>3500</v>
      </c>
      <c r="E1267" s="11">
        <v>4170.17</v>
      </c>
      <c r="F1267" t="s">
        <v>21</v>
      </c>
      <c r="G1267" t="s">
        <v>22</v>
      </c>
      <c r="H1267" t="s">
        <v>23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1634</v>
      </c>
      <c r="O1267" s="9">
        <f t="shared" si="77"/>
        <v>119</v>
      </c>
      <c r="P1267" s="9">
        <f t="shared" si="78"/>
        <v>63.18</v>
      </c>
      <c r="Q1267" t="s">
        <v>1635</v>
      </c>
      <c r="R1267" t="s">
        <v>1636</v>
      </c>
      <c r="S1267" s="15">
        <f t="shared" si="79"/>
        <v>40465.655266203699</v>
      </c>
      <c r="T1267" s="16">
        <f t="shared" si="80"/>
        <v>40512.655266203699</v>
      </c>
    </row>
    <row r="1268" spans="1:20" ht="45" hidden="1">
      <c r="A1268">
        <v>1266</v>
      </c>
      <c r="B1268" s="3" t="s">
        <v>2635</v>
      </c>
      <c r="C1268" s="3" t="s">
        <v>2636</v>
      </c>
      <c r="D1268" s="6">
        <v>9500</v>
      </c>
      <c r="E1268" s="11">
        <v>9545</v>
      </c>
      <c r="F1268" t="s">
        <v>21</v>
      </c>
      <c r="G1268" t="s">
        <v>22</v>
      </c>
      <c r="H1268" t="s">
        <v>23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1634</v>
      </c>
      <c r="O1268" s="9">
        <f t="shared" si="77"/>
        <v>100</v>
      </c>
      <c r="P1268" s="9">
        <f t="shared" si="78"/>
        <v>190.9</v>
      </c>
      <c r="Q1268" t="s">
        <v>1635</v>
      </c>
      <c r="R1268" t="s">
        <v>1636</v>
      </c>
      <c r="S1268" s="15">
        <f t="shared" si="79"/>
        <v>41620.87667824074</v>
      </c>
      <c r="T1268" s="16">
        <f t="shared" si="80"/>
        <v>41650.87667824074</v>
      </c>
    </row>
    <row r="1269" spans="1:20" ht="60" hidden="1">
      <c r="A1269">
        <v>1267</v>
      </c>
      <c r="B1269" s="3" t="s">
        <v>2637</v>
      </c>
      <c r="C1269" s="3" t="s">
        <v>2638</v>
      </c>
      <c r="D1269" s="6">
        <v>22000</v>
      </c>
      <c r="E1269" s="11">
        <v>22396</v>
      </c>
      <c r="F1269" t="s">
        <v>21</v>
      </c>
      <c r="G1269" t="s">
        <v>22</v>
      </c>
      <c r="H1269" t="s">
        <v>23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1634</v>
      </c>
      <c r="O1269" s="9">
        <f t="shared" si="77"/>
        <v>102</v>
      </c>
      <c r="P1269" s="9">
        <f t="shared" si="78"/>
        <v>140.86000000000001</v>
      </c>
      <c r="Q1269" t="s">
        <v>1635</v>
      </c>
      <c r="R1269" t="s">
        <v>1636</v>
      </c>
      <c r="S1269" s="15">
        <f t="shared" si="79"/>
        <v>41449.585162037038</v>
      </c>
      <c r="T1269" s="16">
        <f t="shared" si="80"/>
        <v>41479.585162037038</v>
      </c>
    </row>
    <row r="1270" spans="1:20" ht="45" hidden="1">
      <c r="A1270">
        <v>1268</v>
      </c>
      <c r="B1270" s="3" t="s">
        <v>2639</v>
      </c>
      <c r="C1270" s="3" t="s">
        <v>2640</v>
      </c>
      <c r="D1270" s="6">
        <v>12000</v>
      </c>
      <c r="E1270" s="11">
        <v>14000</v>
      </c>
      <c r="F1270" t="s">
        <v>21</v>
      </c>
      <c r="G1270" t="s">
        <v>22</v>
      </c>
      <c r="H1270" t="s">
        <v>23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1634</v>
      </c>
      <c r="O1270" s="9">
        <f t="shared" si="77"/>
        <v>117</v>
      </c>
      <c r="P1270" s="9">
        <f t="shared" si="78"/>
        <v>76.92</v>
      </c>
      <c r="Q1270" t="s">
        <v>1635</v>
      </c>
      <c r="R1270" t="s">
        <v>1636</v>
      </c>
      <c r="S1270" s="15">
        <f t="shared" si="79"/>
        <v>41507.845451388886</v>
      </c>
      <c r="T1270" s="16">
        <f t="shared" si="80"/>
        <v>41537.845451388886</v>
      </c>
    </row>
    <row r="1271" spans="1:20" ht="60" hidden="1">
      <c r="A1271">
        <v>1269</v>
      </c>
      <c r="B1271" s="3" t="s">
        <v>2641</v>
      </c>
      <c r="C1271" s="3" t="s">
        <v>2642</v>
      </c>
      <c r="D1271" s="6">
        <v>18800</v>
      </c>
      <c r="E1271" s="11">
        <v>20426</v>
      </c>
      <c r="F1271" t="s">
        <v>21</v>
      </c>
      <c r="G1271" t="s">
        <v>22</v>
      </c>
      <c r="H1271" t="s">
        <v>23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1634</v>
      </c>
      <c r="O1271" s="9">
        <f t="shared" si="77"/>
        <v>109</v>
      </c>
      <c r="P1271" s="9">
        <f t="shared" si="78"/>
        <v>99.16</v>
      </c>
      <c r="Q1271" t="s">
        <v>1635</v>
      </c>
      <c r="R1271" t="s">
        <v>1636</v>
      </c>
      <c r="S1271" s="15">
        <f t="shared" si="79"/>
        <v>42445.823055555549</v>
      </c>
      <c r="T1271" s="16">
        <f t="shared" si="80"/>
        <v>42476</v>
      </c>
    </row>
    <row r="1272" spans="1:20" ht="45" hidden="1">
      <c r="A1272">
        <v>1270</v>
      </c>
      <c r="B1272" s="3" t="s">
        <v>2643</v>
      </c>
      <c r="C1272" s="3" t="s">
        <v>2644</v>
      </c>
      <c r="D1272" s="6">
        <v>10000</v>
      </c>
      <c r="E1272" s="11">
        <v>11472</v>
      </c>
      <c r="F1272" t="s">
        <v>21</v>
      </c>
      <c r="G1272" t="s">
        <v>22</v>
      </c>
      <c r="H1272" t="s">
        <v>23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1634</v>
      </c>
      <c r="O1272" s="9">
        <f t="shared" si="77"/>
        <v>115</v>
      </c>
      <c r="P1272" s="9">
        <f t="shared" si="78"/>
        <v>67.88</v>
      </c>
      <c r="Q1272" t="s">
        <v>1635</v>
      </c>
      <c r="R1272" t="s">
        <v>1636</v>
      </c>
      <c r="S1272" s="15">
        <f t="shared" si="79"/>
        <v>40933.856967592597</v>
      </c>
      <c r="T1272" s="16">
        <f t="shared" si="80"/>
        <v>40993.815300925926</v>
      </c>
    </row>
    <row r="1273" spans="1:20" ht="60" hidden="1">
      <c r="A1273">
        <v>1271</v>
      </c>
      <c r="B1273" s="3" t="s">
        <v>2645</v>
      </c>
      <c r="C1273" s="3" t="s">
        <v>2646</v>
      </c>
      <c r="D1273" s="6">
        <v>7500</v>
      </c>
      <c r="E1273" s="11">
        <v>7635</v>
      </c>
      <c r="F1273" t="s">
        <v>21</v>
      </c>
      <c r="G1273" t="s">
        <v>22</v>
      </c>
      <c r="H1273" t="s">
        <v>23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1634</v>
      </c>
      <c r="O1273" s="9">
        <f t="shared" si="77"/>
        <v>102</v>
      </c>
      <c r="P1273" s="9">
        <f t="shared" si="78"/>
        <v>246.29</v>
      </c>
      <c r="Q1273" t="s">
        <v>1635</v>
      </c>
      <c r="R1273" t="s">
        <v>1636</v>
      </c>
      <c r="S1273" s="15">
        <f t="shared" si="79"/>
        <v>41561.683553240742</v>
      </c>
      <c r="T1273" s="16">
        <f t="shared" si="80"/>
        <v>41591.725219907406</v>
      </c>
    </row>
    <row r="1274" spans="1:20" ht="60" hidden="1">
      <c r="A1274">
        <v>1272</v>
      </c>
      <c r="B1274" s="3" t="s">
        <v>2647</v>
      </c>
      <c r="C1274" s="3" t="s">
        <v>2648</v>
      </c>
      <c r="D1274" s="6">
        <v>5000</v>
      </c>
      <c r="E1274" s="11">
        <v>5300</v>
      </c>
      <c r="F1274" t="s">
        <v>21</v>
      </c>
      <c r="G1274" t="s">
        <v>22</v>
      </c>
      <c r="H1274" t="s">
        <v>23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1634</v>
      </c>
      <c r="O1274" s="9">
        <f t="shared" si="77"/>
        <v>106</v>
      </c>
      <c r="P1274" s="9">
        <f t="shared" si="78"/>
        <v>189.29</v>
      </c>
      <c r="Q1274" t="s">
        <v>1635</v>
      </c>
      <c r="R1274" t="s">
        <v>1636</v>
      </c>
      <c r="S1274" s="15">
        <f t="shared" si="79"/>
        <v>40274.745127314818</v>
      </c>
      <c r="T1274" s="16">
        <f t="shared" si="80"/>
        <v>40344.166666666664</v>
      </c>
    </row>
    <row r="1275" spans="1:20" ht="45" hidden="1">
      <c r="A1275">
        <v>1273</v>
      </c>
      <c r="B1275" s="3" t="s">
        <v>2649</v>
      </c>
      <c r="C1275" s="3" t="s">
        <v>2650</v>
      </c>
      <c r="D1275" s="6">
        <v>4000</v>
      </c>
      <c r="E1275" s="11">
        <v>4140</v>
      </c>
      <c r="F1275" t="s">
        <v>21</v>
      </c>
      <c r="G1275" t="s">
        <v>167</v>
      </c>
      <c r="H1275" t="s">
        <v>168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1634</v>
      </c>
      <c r="O1275" s="9">
        <f t="shared" si="77"/>
        <v>104</v>
      </c>
      <c r="P1275" s="9">
        <f t="shared" si="78"/>
        <v>76.67</v>
      </c>
      <c r="Q1275" t="s">
        <v>1635</v>
      </c>
      <c r="R1275" t="s">
        <v>1636</v>
      </c>
      <c r="S1275" s="15">
        <f t="shared" si="79"/>
        <v>41852.730219907404</v>
      </c>
      <c r="T1275" s="16">
        <f t="shared" si="80"/>
        <v>41882.730219907404</v>
      </c>
    </row>
    <row r="1276" spans="1:20" ht="45" hidden="1">
      <c r="A1276">
        <v>1274</v>
      </c>
      <c r="B1276" s="3" t="s">
        <v>2651</v>
      </c>
      <c r="C1276" s="3" t="s">
        <v>2652</v>
      </c>
      <c r="D1276" s="6">
        <v>25000</v>
      </c>
      <c r="E1276" s="11">
        <v>38743.839999999997</v>
      </c>
      <c r="F1276" t="s">
        <v>21</v>
      </c>
      <c r="G1276" t="s">
        <v>22</v>
      </c>
      <c r="H1276" t="s">
        <v>23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1634</v>
      </c>
      <c r="O1276" s="9">
        <f t="shared" si="77"/>
        <v>155</v>
      </c>
      <c r="P1276" s="9">
        <f t="shared" si="78"/>
        <v>82.96</v>
      </c>
      <c r="Q1276" t="s">
        <v>1635</v>
      </c>
      <c r="R1276" t="s">
        <v>1636</v>
      </c>
      <c r="S1276" s="15">
        <f t="shared" si="79"/>
        <v>41116.690104166664</v>
      </c>
      <c r="T1276" s="16">
        <f t="shared" si="80"/>
        <v>41151.690104166664</v>
      </c>
    </row>
    <row r="1277" spans="1:20" ht="45" hidden="1">
      <c r="A1277">
        <v>1275</v>
      </c>
      <c r="B1277" s="3" t="s">
        <v>2653</v>
      </c>
      <c r="C1277" s="3" t="s">
        <v>2654</v>
      </c>
      <c r="D1277" s="6">
        <v>15000</v>
      </c>
      <c r="E1277" s="11">
        <v>24321.1</v>
      </c>
      <c r="F1277" t="s">
        <v>21</v>
      </c>
      <c r="G1277" t="s">
        <v>22</v>
      </c>
      <c r="H1277" t="s">
        <v>23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1634</v>
      </c>
      <c r="O1277" s="9">
        <f t="shared" si="77"/>
        <v>162</v>
      </c>
      <c r="P1277" s="9">
        <f t="shared" si="78"/>
        <v>62.52</v>
      </c>
      <c r="Q1277" t="s">
        <v>1635</v>
      </c>
      <c r="R1277" t="s">
        <v>1636</v>
      </c>
      <c r="S1277" s="15">
        <f t="shared" si="79"/>
        <v>41458.867905092593</v>
      </c>
      <c r="T1277" s="16">
        <f t="shared" si="80"/>
        <v>41493.867905092593</v>
      </c>
    </row>
    <row r="1278" spans="1:20" ht="30" hidden="1">
      <c r="A1278">
        <v>1276</v>
      </c>
      <c r="B1278" s="3" t="s">
        <v>2655</v>
      </c>
      <c r="C1278" s="3" t="s">
        <v>2656</v>
      </c>
      <c r="D1278" s="6">
        <v>3000</v>
      </c>
      <c r="E1278" s="11">
        <v>3132.63</v>
      </c>
      <c r="F1278" t="s">
        <v>21</v>
      </c>
      <c r="G1278" t="s">
        <v>22</v>
      </c>
      <c r="H1278" t="s">
        <v>23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1634</v>
      </c>
      <c r="O1278" s="9">
        <f t="shared" si="77"/>
        <v>104</v>
      </c>
      <c r="P1278" s="9">
        <f t="shared" si="78"/>
        <v>46.07</v>
      </c>
      <c r="Q1278" t="s">
        <v>1635</v>
      </c>
      <c r="R1278" t="s">
        <v>1636</v>
      </c>
      <c r="S1278" s="15">
        <f t="shared" si="79"/>
        <v>40007.704247685186</v>
      </c>
      <c r="T1278" s="16">
        <f t="shared" si="80"/>
        <v>40057.166666666664</v>
      </c>
    </row>
    <row r="1279" spans="1:20" ht="60" hidden="1">
      <c r="A1279">
        <v>1277</v>
      </c>
      <c r="B1279" s="3" t="s">
        <v>2657</v>
      </c>
      <c r="C1279" s="3" t="s">
        <v>2658</v>
      </c>
      <c r="D1279" s="6">
        <v>15000</v>
      </c>
      <c r="E1279" s="11">
        <v>15918.65</v>
      </c>
      <c r="F1279" t="s">
        <v>21</v>
      </c>
      <c r="G1279" t="s">
        <v>22</v>
      </c>
      <c r="H1279" t="s">
        <v>23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1634</v>
      </c>
      <c r="O1279" s="9">
        <f t="shared" si="77"/>
        <v>106</v>
      </c>
      <c r="P1279" s="9">
        <f t="shared" si="78"/>
        <v>38.54</v>
      </c>
      <c r="Q1279" t="s">
        <v>1635</v>
      </c>
      <c r="R1279" t="s">
        <v>1636</v>
      </c>
      <c r="S1279" s="15">
        <f t="shared" si="79"/>
        <v>41121.561886574076</v>
      </c>
      <c r="T1279" s="16">
        <f t="shared" si="80"/>
        <v>41156.561886574076</v>
      </c>
    </row>
    <row r="1280" spans="1:20" ht="60" hidden="1">
      <c r="A1280">
        <v>1278</v>
      </c>
      <c r="B1280" s="3" t="s">
        <v>2659</v>
      </c>
      <c r="C1280" s="3" t="s">
        <v>2660</v>
      </c>
      <c r="D1280" s="6">
        <v>6500</v>
      </c>
      <c r="E1280" s="11">
        <v>10071</v>
      </c>
      <c r="F1280" t="s">
        <v>21</v>
      </c>
      <c r="G1280" t="s">
        <v>22</v>
      </c>
      <c r="H1280" t="s">
        <v>23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1634</v>
      </c>
      <c r="O1280" s="9">
        <f t="shared" si="77"/>
        <v>155</v>
      </c>
      <c r="P1280" s="9">
        <f t="shared" si="78"/>
        <v>53.01</v>
      </c>
      <c r="Q1280" t="s">
        <v>1635</v>
      </c>
      <c r="R1280" t="s">
        <v>1636</v>
      </c>
      <c r="S1280" s="15">
        <f t="shared" si="79"/>
        <v>41786.555162037039</v>
      </c>
      <c r="T1280" s="16">
        <f t="shared" si="80"/>
        <v>41815.083333333336</v>
      </c>
    </row>
    <row r="1281" spans="1:21" ht="60" hidden="1">
      <c r="A1281">
        <v>1279</v>
      </c>
      <c r="B1281" s="3" t="s">
        <v>2661</v>
      </c>
      <c r="C1281" s="3" t="s">
        <v>2662</v>
      </c>
      <c r="D1281" s="6">
        <v>12516</v>
      </c>
      <c r="E1281" s="11">
        <v>13864.17</v>
      </c>
      <c r="F1281" t="s">
        <v>21</v>
      </c>
      <c r="G1281" t="s">
        <v>22</v>
      </c>
      <c r="H1281" t="s">
        <v>23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1634</v>
      </c>
      <c r="O1281" s="9">
        <f t="shared" si="77"/>
        <v>111</v>
      </c>
      <c r="P1281" s="9">
        <f t="shared" si="78"/>
        <v>73.36</v>
      </c>
      <c r="Q1281" t="s">
        <v>1635</v>
      </c>
      <c r="R1281" t="s">
        <v>1636</v>
      </c>
      <c r="S1281" s="15">
        <f t="shared" si="79"/>
        <v>41682.099189814813</v>
      </c>
      <c r="T1281" s="16">
        <f t="shared" si="80"/>
        <v>41722.057523148149</v>
      </c>
    </row>
    <row r="1282" spans="1:21" ht="45" hidden="1">
      <c r="A1282">
        <v>1280</v>
      </c>
      <c r="B1282" s="3" t="s">
        <v>2663</v>
      </c>
      <c r="C1282" s="3" t="s">
        <v>2664</v>
      </c>
      <c r="D1282" s="6">
        <v>15000</v>
      </c>
      <c r="E1282" s="11">
        <v>16636.78</v>
      </c>
      <c r="F1282" t="s">
        <v>21</v>
      </c>
      <c r="G1282" t="s">
        <v>22</v>
      </c>
      <c r="H1282" t="s">
        <v>23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1634</v>
      </c>
      <c r="O1282" s="9">
        <f t="shared" si="77"/>
        <v>111</v>
      </c>
      <c r="P1282" s="9">
        <f t="shared" si="78"/>
        <v>127.98</v>
      </c>
      <c r="Q1282" t="s">
        <v>1635</v>
      </c>
      <c r="R1282" t="s">
        <v>1636</v>
      </c>
      <c r="S1282" s="15">
        <f t="shared" si="79"/>
        <v>40513.757569444446</v>
      </c>
      <c r="T1282" s="16">
        <f t="shared" si="80"/>
        <v>40603.757569444446</v>
      </c>
    </row>
    <row r="1283" spans="1:21" ht="60" hidden="1">
      <c r="A1283">
        <v>1281</v>
      </c>
      <c r="B1283" s="3" t="s">
        <v>2665</v>
      </c>
      <c r="C1283" s="3" t="s">
        <v>2666</v>
      </c>
      <c r="D1283" s="6">
        <v>7000</v>
      </c>
      <c r="E1283" s="11">
        <v>7750</v>
      </c>
      <c r="F1283" t="s">
        <v>21</v>
      </c>
      <c r="G1283" t="s">
        <v>22</v>
      </c>
      <c r="H1283" t="s">
        <v>23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1634</v>
      </c>
      <c r="O1283" s="9">
        <f t="shared" ref="O1283:O1346" si="81">ROUND(E1283/D1283*100,0)</f>
        <v>111</v>
      </c>
      <c r="P1283" s="9">
        <f t="shared" ref="P1283:P1346" si="82">IFERROR(ROUND(E1283/L1283,2),0)</f>
        <v>104.73</v>
      </c>
      <c r="Q1283" t="s">
        <v>1635</v>
      </c>
      <c r="R1283" t="s">
        <v>1636</v>
      </c>
      <c r="S1283" s="15">
        <f t="shared" ref="S1283:S1346" si="83">(((J1283/60)/60)/24)+DATE(1970,1,1)</f>
        <v>41463.743472222224</v>
      </c>
      <c r="T1283" s="16">
        <f t="shared" ref="T1283:T1346" si="84">(((I1283/60)/60)/24)+DATE(1970,1,1)</f>
        <v>41483.743472222224</v>
      </c>
    </row>
    <row r="1284" spans="1:21" ht="60" hidden="1">
      <c r="A1284">
        <v>1282</v>
      </c>
      <c r="B1284" s="3" t="s">
        <v>2667</v>
      </c>
      <c r="C1284" s="3" t="s">
        <v>2668</v>
      </c>
      <c r="D1284" s="6">
        <v>15000</v>
      </c>
      <c r="E1284" s="11">
        <v>18542</v>
      </c>
      <c r="F1284" t="s">
        <v>21</v>
      </c>
      <c r="G1284" t="s">
        <v>22</v>
      </c>
      <c r="H1284" t="s">
        <v>23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1634</v>
      </c>
      <c r="O1284" s="9">
        <f t="shared" si="81"/>
        <v>124</v>
      </c>
      <c r="P1284" s="9">
        <f t="shared" si="82"/>
        <v>67.67</v>
      </c>
      <c r="Q1284" t="s">
        <v>1635</v>
      </c>
      <c r="R1284" t="s">
        <v>1636</v>
      </c>
      <c r="S1284" s="15">
        <f t="shared" si="83"/>
        <v>41586.475173611114</v>
      </c>
      <c r="T1284" s="16">
        <f t="shared" si="84"/>
        <v>41617.207638888889</v>
      </c>
    </row>
    <row r="1285" spans="1:21" ht="45" hidden="1">
      <c r="A1285">
        <v>1283</v>
      </c>
      <c r="B1285" s="3" t="s">
        <v>2669</v>
      </c>
      <c r="C1285" s="3" t="s">
        <v>2670</v>
      </c>
      <c r="D1285" s="6">
        <v>1000</v>
      </c>
      <c r="E1285" s="11">
        <v>2110.5</v>
      </c>
      <c r="F1285" t="s">
        <v>21</v>
      </c>
      <c r="G1285" t="s">
        <v>22</v>
      </c>
      <c r="H1285" t="s">
        <v>23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1634</v>
      </c>
      <c r="O1285" s="9">
        <f t="shared" si="81"/>
        <v>211</v>
      </c>
      <c r="P1285" s="9">
        <f t="shared" si="82"/>
        <v>95.93</v>
      </c>
      <c r="Q1285" t="s">
        <v>1635</v>
      </c>
      <c r="R1285" t="s">
        <v>1636</v>
      </c>
      <c r="S1285" s="15">
        <f t="shared" si="83"/>
        <v>41320.717465277776</v>
      </c>
      <c r="T1285" s="16">
        <f t="shared" si="84"/>
        <v>41344.166666666664</v>
      </c>
    </row>
    <row r="1286" spans="1:21" ht="60">
      <c r="A1286">
        <v>1284</v>
      </c>
      <c r="B1286" s="3" t="s">
        <v>2671</v>
      </c>
      <c r="C1286" s="3" t="s">
        <v>2672</v>
      </c>
      <c r="D1286" s="6">
        <v>2000</v>
      </c>
      <c r="E1286" s="11">
        <v>2020</v>
      </c>
      <c r="F1286" t="s">
        <v>21</v>
      </c>
      <c r="G1286" t="s">
        <v>22</v>
      </c>
      <c r="H1286" t="s">
        <v>23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1098</v>
      </c>
      <c r="O1286" s="9">
        <f t="shared" si="81"/>
        <v>101</v>
      </c>
      <c r="P1286" s="9">
        <f t="shared" si="82"/>
        <v>65.16</v>
      </c>
      <c r="Q1286" t="s">
        <v>1099</v>
      </c>
      <c r="R1286" t="s">
        <v>1100</v>
      </c>
      <c r="S1286" s="15">
        <f t="shared" si="83"/>
        <v>42712.23474537037</v>
      </c>
      <c r="T1286" s="16">
        <f t="shared" si="84"/>
        <v>42735.707638888889</v>
      </c>
      <c r="U1286">
        <f t="shared" ref="U1286:U1305" si="85">YEAR(S768)</f>
        <v>2015</v>
      </c>
    </row>
    <row r="1287" spans="1:21" ht="60">
      <c r="A1287">
        <v>1285</v>
      </c>
      <c r="B1287" s="3" t="s">
        <v>2673</v>
      </c>
      <c r="C1287" s="3" t="s">
        <v>2674</v>
      </c>
      <c r="D1287" s="6">
        <v>2000</v>
      </c>
      <c r="E1287" s="11">
        <v>2033</v>
      </c>
      <c r="F1287" t="s">
        <v>21</v>
      </c>
      <c r="G1287" t="s">
        <v>31</v>
      </c>
      <c r="H1287" t="s">
        <v>32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1098</v>
      </c>
      <c r="O1287" s="9">
        <f t="shared" si="81"/>
        <v>102</v>
      </c>
      <c r="P1287" s="9">
        <f t="shared" si="82"/>
        <v>32.270000000000003</v>
      </c>
      <c r="Q1287" t="s">
        <v>1099</v>
      </c>
      <c r="R1287" t="s">
        <v>1100</v>
      </c>
      <c r="S1287" s="15">
        <f t="shared" si="83"/>
        <v>42160.583043981482</v>
      </c>
      <c r="T1287" s="16">
        <f t="shared" si="84"/>
        <v>42175.583043981482</v>
      </c>
      <c r="U1287">
        <f t="shared" si="85"/>
        <v>2015</v>
      </c>
    </row>
    <row r="1288" spans="1:21" ht="45">
      <c r="A1288">
        <v>1286</v>
      </c>
      <c r="B1288" s="3" t="s">
        <v>2675</v>
      </c>
      <c r="C1288" s="3" t="s">
        <v>2676</v>
      </c>
      <c r="D1288" s="6">
        <v>1500</v>
      </c>
      <c r="E1288" s="11">
        <v>1625</v>
      </c>
      <c r="F1288" t="s">
        <v>21</v>
      </c>
      <c r="G1288" t="s">
        <v>31</v>
      </c>
      <c r="H1288" t="s">
        <v>32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1098</v>
      </c>
      <c r="O1288" s="9">
        <f t="shared" si="81"/>
        <v>108</v>
      </c>
      <c r="P1288" s="9">
        <f t="shared" si="82"/>
        <v>81.25</v>
      </c>
      <c r="Q1288" t="s">
        <v>1099</v>
      </c>
      <c r="R1288" t="s">
        <v>1100</v>
      </c>
      <c r="S1288" s="15">
        <f t="shared" si="83"/>
        <v>42039.384571759263</v>
      </c>
      <c r="T1288" s="16">
        <f t="shared" si="84"/>
        <v>42052.583333333328</v>
      </c>
      <c r="U1288">
        <f t="shared" si="85"/>
        <v>2013</v>
      </c>
    </row>
    <row r="1289" spans="1:21" ht="90">
      <c r="A1289">
        <v>1287</v>
      </c>
      <c r="B1289" s="3" t="s">
        <v>2677</v>
      </c>
      <c r="C1289" s="3" t="s">
        <v>2678</v>
      </c>
      <c r="D1289" s="6">
        <v>250</v>
      </c>
      <c r="E1289" s="11">
        <v>605</v>
      </c>
      <c r="F1289" t="s">
        <v>21</v>
      </c>
      <c r="G1289" t="s">
        <v>31</v>
      </c>
      <c r="H1289" t="s">
        <v>32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1098</v>
      </c>
      <c r="O1289" s="9">
        <f t="shared" si="81"/>
        <v>242</v>
      </c>
      <c r="P1289" s="9">
        <f t="shared" si="82"/>
        <v>24.2</v>
      </c>
      <c r="Q1289" t="s">
        <v>1099</v>
      </c>
      <c r="R1289" t="s">
        <v>1100</v>
      </c>
      <c r="S1289" s="15">
        <f t="shared" si="83"/>
        <v>42107.621018518519</v>
      </c>
      <c r="T1289" s="16">
        <f t="shared" si="84"/>
        <v>42167.621018518519</v>
      </c>
      <c r="U1289">
        <f t="shared" si="85"/>
        <v>2013</v>
      </c>
    </row>
    <row r="1290" spans="1:21" ht="60">
      <c r="A1290">
        <v>1288</v>
      </c>
      <c r="B1290" s="3" t="s">
        <v>2679</v>
      </c>
      <c r="C1290" s="3" t="s">
        <v>2680</v>
      </c>
      <c r="D1290" s="6">
        <v>4000</v>
      </c>
      <c r="E1290" s="11">
        <v>4018</v>
      </c>
      <c r="F1290" t="s">
        <v>21</v>
      </c>
      <c r="G1290" t="s">
        <v>22</v>
      </c>
      <c r="H1290" t="s">
        <v>23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1098</v>
      </c>
      <c r="O1290" s="9">
        <f t="shared" si="81"/>
        <v>100</v>
      </c>
      <c r="P1290" s="9">
        <f t="shared" si="82"/>
        <v>65.87</v>
      </c>
      <c r="Q1290" t="s">
        <v>1099</v>
      </c>
      <c r="R1290" t="s">
        <v>1100</v>
      </c>
      <c r="S1290" s="15">
        <f t="shared" si="83"/>
        <v>42561.154664351852</v>
      </c>
      <c r="T1290" s="16">
        <f t="shared" si="84"/>
        <v>42592.166666666672</v>
      </c>
      <c r="U1290">
        <f t="shared" si="85"/>
        <v>2013</v>
      </c>
    </row>
    <row r="1291" spans="1:21" ht="45">
      <c r="A1291">
        <v>1289</v>
      </c>
      <c r="B1291" s="3" t="s">
        <v>2681</v>
      </c>
      <c r="C1291" s="3" t="s">
        <v>2682</v>
      </c>
      <c r="D1291" s="6">
        <v>1500</v>
      </c>
      <c r="E1291" s="11">
        <v>1876</v>
      </c>
      <c r="F1291" t="s">
        <v>21</v>
      </c>
      <c r="G1291" t="s">
        <v>22</v>
      </c>
      <c r="H1291" t="s">
        <v>23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1098</v>
      </c>
      <c r="O1291" s="9">
        <f t="shared" si="81"/>
        <v>125</v>
      </c>
      <c r="P1291" s="9">
        <f t="shared" si="82"/>
        <v>36.08</v>
      </c>
      <c r="Q1291" t="s">
        <v>1099</v>
      </c>
      <c r="R1291" t="s">
        <v>1100</v>
      </c>
      <c r="S1291" s="15">
        <f t="shared" si="83"/>
        <v>42709.134780092587</v>
      </c>
      <c r="T1291" s="16">
        <f t="shared" si="84"/>
        <v>42739.134780092587</v>
      </c>
      <c r="U1291">
        <f t="shared" si="85"/>
        <v>2015</v>
      </c>
    </row>
    <row r="1292" spans="1:21" ht="30">
      <c r="A1292">
        <v>1290</v>
      </c>
      <c r="B1292" s="3" t="s">
        <v>2683</v>
      </c>
      <c r="C1292" s="3" t="s">
        <v>2684</v>
      </c>
      <c r="D1292" s="6">
        <v>3500</v>
      </c>
      <c r="E1292" s="11">
        <v>3800</v>
      </c>
      <c r="F1292" t="s">
        <v>21</v>
      </c>
      <c r="G1292" t="s">
        <v>22</v>
      </c>
      <c r="H1292" t="s">
        <v>23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1098</v>
      </c>
      <c r="O1292" s="9">
        <f t="shared" si="81"/>
        <v>109</v>
      </c>
      <c r="P1292" s="9">
        <f t="shared" si="82"/>
        <v>44.19</v>
      </c>
      <c r="Q1292" t="s">
        <v>1099</v>
      </c>
      <c r="R1292" t="s">
        <v>1100</v>
      </c>
      <c r="S1292" s="15">
        <f t="shared" si="83"/>
        <v>42086.614942129629</v>
      </c>
      <c r="T1292" s="16">
        <f t="shared" si="84"/>
        <v>42117.290972222225</v>
      </c>
      <c r="U1292">
        <f t="shared" si="85"/>
        <v>2009</v>
      </c>
    </row>
    <row r="1293" spans="1:21" ht="60">
      <c r="A1293">
        <v>1291</v>
      </c>
      <c r="B1293" s="3" t="s">
        <v>2685</v>
      </c>
      <c r="C1293" s="3" t="s">
        <v>2686</v>
      </c>
      <c r="D1293" s="6">
        <v>3000</v>
      </c>
      <c r="E1293" s="11">
        <v>4371</v>
      </c>
      <c r="F1293" t="s">
        <v>21</v>
      </c>
      <c r="G1293" t="s">
        <v>22</v>
      </c>
      <c r="H1293" t="s">
        <v>23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1098</v>
      </c>
      <c r="O1293" s="9">
        <f t="shared" si="81"/>
        <v>146</v>
      </c>
      <c r="P1293" s="9">
        <f t="shared" si="82"/>
        <v>104.07</v>
      </c>
      <c r="Q1293" t="s">
        <v>1099</v>
      </c>
      <c r="R1293" t="s">
        <v>1100</v>
      </c>
      <c r="S1293" s="15">
        <f t="shared" si="83"/>
        <v>42064.652673611112</v>
      </c>
      <c r="T1293" s="16">
        <f t="shared" si="84"/>
        <v>42101.291666666672</v>
      </c>
      <c r="U1293">
        <f t="shared" si="85"/>
        <v>2015</v>
      </c>
    </row>
    <row r="1294" spans="1:21" ht="60">
      <c r="A1294">
        <v>1292</v>
      </c>
      <c r="B1294" s="3" t="s">
        <v>2687</v>
      </c>
      <c r="C1294" s="3" t="s">
        <v>2688</v>
      </c>
      <c r="D1294" s="6">
        <v>1700</v>
      </c>
      <c r="E1294" s="11">
        <v>1870</v>
      </c>
      <c r="F1294" t="s">
        <v>21</v>
      </c>
      <c r="G1294" t="s">
        <v>31</v>
      </c>
      <c r="H1294" t="s">
        <v>32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1098</v>
      </c>
      <c r="O1294" s="9">
        <f t="shared" si="81"/>
        <v>110</v>
      </c>
      <c r="P1294" s="9">
        <f t="shared" si="82"/>
        <v>35.96</v>
      </c>
      <c r="Q1294" t="s">
        <v>1099</v>
      </c>
      <c r="R1294" t="s">
        <v>1100</v>
      </c>
      <c r="S1294" s="15">
        <f t="shared" si="83"/>
        <v>42256.764212962968</v>
      </c>
      <c r="T1294" s="16">
        <f t="shared" si="84"/>
        <v>42283.957638888889</v>
      </c>
      <c r="U1294">
        <f t="shared" si="85"/>
        <v>2014</v>
      </c>
    </row>
    <row r="1295" spans="1:21" ht="60">
      <c r="A1295">
        <v>1293</v>
      </c>
      <c r="B1295" s="3" t="s">
        <v>2689</v>
      </c>
      <c r="C1295" s="3" t="s">
        <v>2690</v>
      </c>
      <c r="D1295" s="6">
        <v>15000</v>
      </c>
      <c r="E1295" s="11">
        <v>15335</v>
      </c>
      <c r="F1295" t="s">
        <v>21</v>
      </c>
      <c r="G1295" t="s">
        <v>22</v>
      </c>
      <c r="H1295" t="s">
        <v>23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1098</v>
      </c>
      <c r="O1295" s="9">
        <f t="shared" si="81"/>
        <v>102</v>
      </c>
      <c r="P1295" s="9">
        <f t="shared" si="82"/>
        <v>127.79</v>
      </c>
      <c r="Q1295" t="s">
        <v>1099</v>
      </c>
      <c r="R1295" t="s">
        <v>1100</v>
      </c>
      <c r="S1295" s="15">
        <f t="shared" si="83"/>
        <v>42292.701053240744</v>
      </c>
      <c r="T1295" s="16">
        <f t="shared" si="84"/>
        <v>42322.742719907401</v>
      </c>
      <c r="U1295">
        <f t="shared" si="85"/>
        <v>2011</v>
      </c>
    </row>
    <row r="1296" spans="1:21" ht="60">
      <c r="A1296">
        <v>1294</v>
      </c>
      <c r="B1296" s="3" t="s">
        <v>2691</v>
      </c>
      <c r="C1296" s="3" t="s">
        <v>2692</v>
      </c>
      <c r="D1296" s="6">
        <v>500</v>
      </c>
      <c r="E1296" s="11">
        <v>610</v>
      </c>
      <c r="F1296" t="s">
        <v>21</v>
      </c>
      <c r="G1296" t="s">
        <v>31</v>
      </c>
      <c r="H1296" t="s">
        <v>32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1098</v>
      </c>
      <c r="O1296" s="9">
        <f t="shared" si="81"/>
        <v>122</v>
      </c>
      <c r="P1296" s="9">
        <f t="shared" si="82"/>
        <v>27.73</v>
      </c>
      <c r="Q1296" t="s">
        <v>1099</v>
      </c>
      <c r="R1296" t="s">
        <v>1100</v>
      </c>
      <c r="S1296" s="15">
        <f t="shared" si="83"/>
        <v>42278.453668981485</v>
      </c>
      <c r="T1296" s="16">
        <f t="shared" si="84"/>
        <v>42296.458333333328</v>
      </c>
      <c r="U1296">
        <f t="shared" si="85"/>
        <v>2015</v>
      </c>
    </row>
    <row r="1297" spans="1:21" ht="60">
      <c r="A1297">
        <v>1295</v>
      </c>
      <c r="B1297" s="3" t="s">
        <v>2693</v>
      </c>
      <c r="C1297" s="3" t="s">
        <v>2694</v>
      </c>
      <c r="D1297" s="6">
        <v>2500</v>
      </c>
      <c r="E1297" s="11">
        <v>2549</v>
      </c>
      <c r="F1297" t="s">
        <v>21</v>
      </c>
      <c r="G1297" t="s">
        <v>31</v>
      </c>
      <c r="H1297" t="s">
        <v>32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1098</v>
      </c>
      <c r="O1297" s="9">
        <f t="shared" si="81"/>
        <v>102</v>
      </c>
      <c r="P1297" s="9">
        <f t="shared" si="82"/>
        <v>39.83</v>
      </c>
      <c r="Q1297" t="s">
        <v>1099</v>
      </c>
      <c r="R1297" t="s">
        <v>1100</v>
      </c>
      <c r="S1297" s="15">
        <f t="shared" si="83"/>
        <v>42184.572881944448</v>
      </c>
      <c r="T1297" s="16">
        <f t="shared" si="84"/>
        <v>42214.708333333328</v>
      </c>
      <c r="U1297">
        <f t="shared" si="85"/>
        <v>2013</v>
      </c>
    </row>
    <row r="1298" spans="1:21" ht="60">
      <c r="A1298">
        <v>1296</v>
      </c>
      <c r="B1298" s="3" t="s">
        <v>2695</v>
      </c>
      <c r="C1298" s="3" t="s">
        <v>2696</v>
      </c>
      <c r="D1298" s="6">
        <v>850</v>
      </c>
      <c r="E1298" s="11">
        <v>1200</v>
      </c>
      <c r="F1298" t="s">
        <v>21</v>
      </c>
      <c r="G1298" t="s">
        <v>31</v>
      </c>
      <c r="H1298" t="s">
        <v>32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1098</v>
      </c>
      <c r="O1298" s="9">
        <f t="shared" si="81"/>
        <v>141</v>
      </c>
      <c r="P1298" s="9">
        <f t="shared" si="82"/>
        <v>52.17</v>
      </c>
      <c r="Q1298" t="s">
        <v>1099</v>
      </c>
      <c r="R1298" t="s">
        <v>1100</v>
      </c>
      <c r="S1298" s="15">
        <f t="shared" si="83"/>
        <v>42423.050613425927</v>
      </c>
      <c r="T1298" s="16">
        <f t="shared" si="84"/>
        <v>42443.008946759262</v>
      </c>
      <c r="U1298">
        <f t="shared" si="85"/>
        <v>2014</v>
      </c>
    </row>
    <row r="1299" spans="1:21" ht="60">
      <c r="A1299">
        <v>1297</v>
      </c>
      <c r="B1299" s="3" t="s">
        <v>2697</v>
      </c>
      <c r="C1299" s="3" t="s">
        <v>2698</v>
      </c>
      <c r="D1299" s="6">
        <v>20000</v>
      </c>
      <c r="E1299" s="11">
        <v>21905</v>
      </c>
      <c r="F1299" t="s">
        <v>21</v>
      </c>
      <c r="G1299" t="s">
        <v>22</v>
      </c>
      <c r="H1299" t="s">
        <v>23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1098</v>
      </c>
      <c r="O1299" s="9">
        <f t="shared" si="81"/>
        <v>110</v>
      </c>
      <c r="P1299" s="9">
        <f t="shared" si="82"/>
        <v>92.04</v>
      </c>
      <c r="Q1299" t="s">
        <v>1099</v>
      </c>
      <c r="R1299" t="s">
        <v>1100</v>
      </c>
      <c r="S1299" s="15">
        <f t="shared" si="83"/>
        <v>42461.747199074074</v>
      </c>
      <c r="T1299" s="16">
        <f t="shared" si="84"/>
        <v>42491.747199074074</v>
      </c>
      <c r="U1299">
        <f t="shared" si="85"/>
        <v>2010</v>
      </c>
    </row>
    <row r="1300" spans="1:21" ht="60">
      <c r="A1300">
        <v>1298</v>
      </c>
      <c r="B1300" s="3" t="s">
        <v>2699</v>
      </c>
      <c r="C1300" s="3" t="s">
        <v>2700</v>
      </c>
      <c r="D1300" s="6">
        <v>2000</v>
      </c>
      <c r="E1300" s="11">
        <v>2093</v>
      </c>
      <c r="F1300" t="s">
        <v>21</v>
      </c>
      <c r="G1300" t="s">
        <v>31</v>
      </c>
      <c r="H1300" t="s">
        <v>32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1098</v>
      </c>
      <c r="O1300" s="9">
        <f t="shared" si="81"/>
        <v>105</v>
      </c>
      <c r="P1300" s="9">
        <f t="shared" si="82"/>
        <v>63.42</v>
      </c>
      <c r="Q1300" t="s">
        <v>1099</v>
      </c>
      <c r="R1300" t="s">
        <v>1100</v>
      </c>
      <c r="S1300" s="15">
        <f t="shared" si="83"/>
        <v>42458.680925925932</v>
      </c>
      <c r="T1300" s="16">
        <f t="shared" si="84"/>
        <v>42488.680925925932</v>
      </c>
      <c r="U1300">
        <f t="shared" si="85"/>
        <v>2011</v>
      </c>
    </row>
    <row r="1301" spans="1:21" ht="45">
      <c r="A1301">
        <v>1299</v>
      </c>
      <c r="B1301" s="3" t="s">
        <v>2701</v>
      </c>
      <c r="C1301" s="3" t="s">
        <v>2702</v>
      </c>
      <c r="D1301" s="6">
        <v>3500</v>
      </c>
      <c r="E1301" s="11">
        <v>4340</v>
      </c>
      <c r="F1301" t="s">
        <v>21</v>
      </c>
      <c r="G1301" t="s">
        <v>22</v>
      </c>
      <c r="H1301" t="s">
        <v>23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1098</v>
      </c>
      <c r="O1301" s="9">
        <f t="shared" si="81"/>
        <v>124</v>
      </c>
      <c r="P1301" s="9">
        <f t="shared" si="82"/>
        <v>135.63</v>
      </c>
      <c r="Q1301" t="s">
        <v>1099</v>
      </c>
      <c r="R1301" t="s">
        <v>1100</v>
      </c>
      <c r="S1301" s="15">
        <f t="shared" si="83"/>
        <v>42169.814340277779</v>
      </c>
      <c r="T1301" s="16">
        <f t="shared" si="84"/>
        <v>42199.814340277779</v>
      </c>
      <c r="U1301">
        <f t="shared" si="85"/>
        <v>2013</v>
      </c>
    </row>
    <row r="1302" spans="1:21" ht="60">
      <c r="A1302">
        <v>1300</v>
      </c>
      <c r="B1302" s="3" t="s">
        <v>2703</v>
      </c>
      <c r="C1302" s="3" t="s">
        <v>2704</v>
      </c>
      <c r="D1302" s="6">
        <v>3000</v>
      </c>
      <c r="E1302" s="11">
        <v>4050</v>
      </c>
      <c r="F1302" t="s">
        <v>21</v>
      </c>
      <c r="G1302" t="s">
        <v>22</v>
      </c>
      <c r="H1302" t="s">
        <v>23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1098</v>
      </c>
      <c r="O1302" s="9">
        <f t="shared" si="81"/>
        <v>135</v>
      </c>
      <c r="P1302" s="9">
        <f t="shared" si="82"/>
        <v>168.75</v>
      </c>
      <c r="Q1302" t="s">
        <v>1099</v>
      </c>
      <c r="R1302" t="s">
        <v>1100</v>
      </c>
      <c r="S1302" s="15">
        <f t="shared" si="83"/>
        <v>42483.675208333334</v>
      </c>
      <c r="T1302" s="16">
        <f t="shared" si="84"/>
        <v>42522.789583333331</v>
      </c>
      <c r="U1302">
        <f t="shared" si="85"/>
        <v>2012</v>
      </c>
    </row>
    <row r="1303" spans="1:21" ht="60">
      <c r="A1303">
        <v>1301</v>
      </c>
      <c r="B1303" s="3" t="s">
        <v>2705</v>
      </c>
      <c r="C1303" s="3" t="s">
        <v>2706</v>
      </c>
      <c r="D1303" s="6">
        <v>2000</v>
      </c>
      <c r="E1303" s="11">
        <v>2055</v>
      </c>
      <c r="F1303" t="s">
        <v>21</v>
      </c>
      <c r="G1303" t="s">
        <v>22</v>
      </c>
      <c r="H1303" t="s">
        <v>23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1098</v>
      </c>
      <c r="O1303" s="9">
        <f t="shared" si="81"/>
        <v>103</v>
      </c>
      <c r="P1303" s="9">
        <f t="shared" si="82"/>
        <v>70.86</v>
      </c>
      <c r="Q1303" t="s">
        <v>1099</v>
      </c>
      <c r="R1303" t="s">
        <v>1100</v>
      </c>
      <c r="S1303" s="15">
        <f t="shared" si="83"/>
        <v>42195.749745370369</v>
      </c>
      <c r="T1303" s="16">
        <f t="shared" si="84"/>
        <v>42206.125</v>
      </c>
      <c r="U1303">
        <f t="shared" si="85"/>
        <v>2012</v>
      </c>
    </row>
    <row r="1304" spans="1:21" ht="45">
      <c r="A1304">
        <v>1302</v>
      </c>
      <c r="B1304" s="3" t="s">
        <v>2707</v>
      </c>
      <c r="C1304" s="3" t="s">
        <v>2708</v>
      </c>
      <c r="D1304" s="6">
        <v>2500</v>
      </c>
      <c r="E1304" s="11">
        <v>2500</v>
      </c>
      <c r="F1304" t="s">
        <v>21</v>
      </c>
      <c r="G1304" t="s">
        <v>22</v>
      </c>
      <c r="H1304" t="s">
        <v>23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1098</v>
      </c>
      <c r="O1304" s="9">
        <f t="shared" si="81"/>
        <v>100</v>
      </c>
      <c r="P1304" s="9">
        <f t="shared" si="82"/>
        <v>50</v>
      </c>
      <c r="Q1304" t="s">
        <v>1099</v>
      </c>
      <c r="R1304" t="s">
        <v>1100</v>
      </c>
      <c r="S1304" s="15">
        <f t="shared" si="83"/>
        <v>42675.057997685188</v>
      </c>
      <c r="T1304" s="16">
        <f t="shared" si="84"/>
        <v>42705.099664351852</v>
      </c>
      <c r="U1304">
        <f t="shared" si="85"/>
        <v>2014</v>
      </c>
    </row>
    <row r="1305" spans="1:21" ht="30">
      <c r="A1305">
        <v>1303</v>
      </c>
      <c r="B1305" s="3" t="s">
        <v>2709</v>
      </c>
      <c r="C1305" s="3" t="s">
        <v>2710</v>
      </c>
      <c r="D1305" s="6">
        <v>3500</v>
      </c>
      <c r="E1305" s="11">
        <v>4559.13</v>
      </c>
      <c r="F1305" t="s">
        <v>21</v>
      </c>
      <c r="G1305" t="s">
        <v>31</v>
      </c>
      <c r="H1305" t="s">
        <v>32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1098</v>
      </c>
      <c r="O1305" s="9">
        <f t="shared" si="81"/>
        <v>130</v>
      </c>
      <c r="P1305" s="9">
        <f t="shared" si="82"/>
        <v>42.21</v>
      </c>
      <c r="Q1305" t="s">
        <v>1099</v>
      </c>
      <c r="R1305" t="s">
        <v>1100</v>
      </c>
      <c r="S1305" s="15">
        <f t="shared" si="83"/>
        <v>42566.441203703704</v>
      </c>
      <c r="T1305" s="16">
        <f t="shared" si="84"/>
        <v>42582.458333333328</v>
      </c>
      <c r="U1305">
        <f t="shared" si="85"/>
        <v>2013</v>
      </c>
    </row>
    <row r="1306" spans="1:21" ht="45" hidden="1">
      <c r="A1306">
        <v>1304</v>
      </c>
      <c r="B1306" s="3" t="s">
        <v>2711</v>
      </c>
      <c r="C1306" s="3" t="s">
        <v>2712</v>
      </c>
      <c r="D1306" s="6">
        <v>40000</v>
      </c>
      <c r="E1306" s="11">
        <v>15851</v>
      </c>
      <c r="F1306" t="s">
        <v>280</v>
      </c>
      <c r="G1306" t="s">
        <v>31</v>
      </c>
      <c r="H1306" t="s">
        <v>32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1345</v>
      </c>
      <c r="O1306" s="9">
        <f t="shared" si="81"/>
        <v>40</v>
      </c>
      <c r="P1306" s="9">
        <f t="shared" si="82"/>
        <v>152.41</v>
      </c>
      <c r="Q1306" t="s">
        <v>1142</v>
      </c>
      <c r="R1306" t="s">
        <v>1346</v>
      </c>
      <c r="S1306" s="15">
        <f t="shared" si="83"/>
        <v>42747.194502314815</v>
      </c>
      <c r="T1306" s="16">
        <f t="shared" si="84"/>
        <v>42807.152835648143</v>
      </c>
    </row>
    <row r="1307" spans="1:21" ht="60" hidden="1">
      <c r="A1307">
        <v>1305</v>
      </c>
      <c r="B1307" s="3" t="s">
        <v>2713</v>
      </c>
      <c r="C1307" s="3" t="s">
        <v>2714</v>
      </c>
      <c r="D1307" s="6">
        <v>30000</v>
      </c>
      <c r="E1307" s="11">
        <v>7793</v>
      </c>
      <c r="F1307" t="s">
        <v>280</v>
      </c>
      <c r="G1307" t="s">
        <v>22</v>
      </c>
      <c r="H1307" t="s">
        <v>23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1345</v>
      </c>
      <c r="O1307" s="9">
        <f t="shared" si="81"/>
        <v>26</v>
      </c>
      <c r="P1307" s="9">
        <f t="shared" si="82"/>
        <v>90.62</v>
      </c>
      <c r="Q1307" t="s">
        <v>1142</v>
      </c>
      <c r="R1307" t="s">
        <v>1346</v>
      </c>
      <c r="S1307" s="15">
        <f t="shared" si="83"/>
        <v>42543.665601851855</v>
      </c>
      <c r="T1307" s="16">
        <f t="shared" si="84"/>
        <v>42572.729166666672</v>
      </c>
    </row>
    <row r="1308" spans="1:21" ht="60" hidden="1">
      <c r="A1308">
        <v>1306</v>
      </c>
      <c r="B1308" s="3" t="s">
        <v>2715</v>
      </c>
      <c r="C1308" s="3" t="s">
        <v>2716</v>
      </c>
      <c r="D1308" s="6">
        <v>110000</v>
      </c>
      <c r="E1308" s="11">
        <v>71771</v>
      </c>
      <c r="F1308" t="s">
        <v>280</v>
      </c>
      <c r="G1308" t="s">
        <v>22</v>
      </c>
      <c r="H1308" t="s">
        <v>23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1345</v>
      </c>
      <c r="O1308" s="9">
        <f t="shared" si="81"/>
        <v>65</v>
      </c>
      <c r="P1308" s="9">
        <f t="shared" si="82"/>
        <v>201.6</v>
      </c>
      <c r="Q1308" t="s">
        <v>1142</v>
      </c>
      <c r="R1308" t="s">
        <v>1346</v>
      </c>
      <c r="S1308" s="15">
        <f t="shared" si="83"/>
        <v>41947.457569444443</v>
      </c>
      <c r="T1308" s="16">
        <f t="shared" si="84"/>
        <v>41977.457569444443</v>
      </c>
    </row>
    <row r="1309" spans="1:21" ht="30" hidden="1">
      <c r="A1309">
        <v>1307</v>
      </c>
      <c r="B1309" s="3" t="s">
        <v>2717</v>
      </c>
      <c r="C1309" s="3" t="s">
        <v>2718</v>
      </c>
      <c r="D1309" s="6">
        <v>50000</v>
      </c>
      <c r="E1309" s="11">
        <v>5757</v>
      </c>
      <c r="F1309" t="s">
        <v>280</v>
      </c>
      <c r="G1309" t="s">
        <v>22</v>
      </c>
      <c r="H1309" t="s">
        <v>23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1345</v>
      </c>
      <c r="O1309" s="9">
        <f t="shared" si="81"/>
        <v>12</v>
      </c>
      <c r="P1309" s="9">
        <f t="shared" si="82"/>
        <v>127.93</v>
      </c>
      <c r="Q1309" t="s">
        <v>1142</v>
      </c>
      <c r="R1309" t="s">
        <v>1346</v>
      </c>
      <c r="S1309" s="15">
        <f t="shared" si="83"/>
        <v>42387.503229166665</v>
      </c>
      <c r="T1309" s="16">
        <f t="shared" si="84"/>
        <v>42417.503229166665</v>
      </c>
    </row>
    <row r="1310" spans="1:21" ht="30" hidden="1">
      <c r="A1310">
        <v>1308</v>
      </c>
      <c r="B1310" s="3" t="s">
        <v>2719</v>
      </c>
      <c r="C1310" s="3" t="s">
        <v>2720</v>
      </c>
      <c r="D1310" s="6">
        <v>10000</v>
      </c>
      <c r="E1310" s="11">
        <v>1136</v>
      </c>
      <c r="F1310" t="s">
        <v>280</v>
      </c>
      <c r="G1310" t="s">
        <v>22</v>
      </c>
      <c r="H1310" t="s">
        <v>23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1345</v>
      </c>
      <c r="O1310" s="9">
        <f t="shared" si="81"/>
        <v>11</v>
      </c>
      <c r="P1310" s="9">
        <f t="shared" si="82"/>
        <v>29.89</v>
      </c>
      <c r="Q1310" t="s">
        <v>1142</v>
      </c>
      <c r="R1310" t="s">
        <v>1346</v>
      </c>
      <c r="S1310" s="15">
        <f t="shared" si="83"/>
        <v>42611.613564814819</v>
      </c>
      <c r="T1310" s="16">
        <f t="shared" si="84"/>
        <v>42651.613564814819</v>
      </c>
    </row>
    <row r="1311" spans="1:21" ht="45" hidden="1">
      <c r="A1311">
        <v>1309</v>
      </c>
      <c r="B1311" s="3" t="s">
        <v>2721</v>
      </c>
      <c r="C1311" s="3" t="s">
        <v>2722</v>
      </c>
      <c r="D1311" s="6">
        <v>11500</v>
      </c>
      <c r="E1311" s="11">
        <v>12879</v>
      </c>
      <c r="F1311" t="s">
        <v>280</v>
      </c>
      <c r="G1311" t="s">
        <v>22</v>
      </c>
      <c r="H1311" t="s">
        <v>23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1345</v>
      </c>
      <c r="O1311" s="9">
        <f t="shared" si="81"/>
        <v>112</v>
      </c>
      <c r="P1311" s="9">
        <f t="shared" si="82"/>
        <v>367.97</v>
      </c>
      <c r="Q1311" t="s">
        <v>1142</v>
      </c>
      <c r="R1311" t="s">
        <v>1346</v>
      </c>
      <c r="S1311" s="15">
        <f t="shared" si="83"/>
        <v>42257.882731481484</v>
      </c>
      <c r="T1311" s="16">
        <f t="shared" si="84"/>
        <v>42292.882731481484</v>
      </c>
    </row>
    <row r="1312" spans="1:21" ht="45" hidden="1">
      <c r="A1312">
        <v>1310</v>
      </c>
      <c r="B1312" s="3" t="s">
        <v>2723</v>
      </c>
      <c r="C1312" s="3" t="s">
        <v>2724</v>
      </c>
      <c r="D1312" s="6">
        <v>20000</v>
      </c>
      <c r="E1312" s="11">
        <v>3100</v>
      </c>
      <c r="F1312" t="s">
        <v>280</v>
      </c>
      <c r="G1312" t="s">
        <v>22</v>
      </c>
      <c r="H1312" t="s">
        <v>23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1345</v>
      </c>
      <c r="O1312" s="9">
        <f t="shared" si="81"/>
        <v>16</v>
      </c>
      <c r="P1312" s="9">
        <f t="shared" si="82"/>
        <v>129.16999999999999</v>
      </c>
      <c r="Q1312" t="s">
        <v>1142</v>
      </c>
      <c r="R1312" t="s">
        <v>1346</v>
      </c>
      <c r="S1312" s="15">
        <f t="shared" si="83"/>
        <v>42556.667245370365</v>
      </c>
      <c r="T1312" s="16">
        <f t="shared" si="84"/>
        <v>42601.667245370365</v>
      </c>
    </row>
    <row r="1313" spans="1:20" ht="60" hidden="1">
      <c r="A1313">
        <v>1311</v>
      </c>
      <c r="B1313" s="3" t="s">
        <v>2725</v>
      </c>
      <c r="C1313" s="3" t="s">
        <v>2726</v>
      </c>
      <c r="D1313" s="6">
        <v>250000</v>
      </c>
      <c r="E1313" s="11">
        <v>80070</v>
      </c>
      <c r="F1313" t="s">
        <v>280</v>
      </c>
      <c r="G1313" t="s">
        <v>22</v>
      </c>
      <c r="H1313" t="s">
        <v>23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1345</v>
      </c>
      <c r="O1313" s="9">
        <f t="shared" si="81"/>
        <v>32</v>
      </c>
      <c r="P1313" s="9">
        <f t="shared" si="82"/>
        <v>800.7</v>
      </c>
      <c r="Q1313" t="s">
        <v>1142</v>
      </c>
      <c r="R1313" t="s">
        <v>1346</v>
      </c>
      <c r="S1313" s="15">
        <f t="shared" si="83"/>
        <v>42669.802303240736</v>
      </c>
      <c r="T1313" s="16">
        <f t="shared" si="84"/>
        <v>42704.843969907408</v>
      </c>
    </row>
    <row r="1314" spans="1:20" ht="45" hidden="1">
      <c r="A1314">
        <v>1312</v>
      </c>
      <c r="B1314" s="3" t="s">
        <v>2727</v>
      </c>
      <c r="C1314" s="3" t="s">
        <v>2728</v>
      </c>
      <c r="D1314" s="6">
        <v>4600</v>
      </c>
      <c r="E1314" s="11">
        <v>28</v>
      </c>
      <c r="F1314" t="s">
        <v>280</v>
      </c>
      <c r="G1314" t="s">
        <v>22</v>
      </c>
      <c r="H1314" t="s">
        <v>23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1345</v>
      </c>
      <c r="O1314" s="9">
        <f t="shared" si="81"/>
        <v>1</v>
      </c>
      <c r="P1314" s="9">
        <f t="shared" si="82"/>
        <v>28</v>
      </c>
      <c r="Q1314" t="s">
        <v>1142</v>
      </c>
      <c r="R1314" t="s">
        <v>1346</v>
      </c>
      <c r="S1314" s="15">
        <f t="shared" si="83"/>
        <v>42082.702800925923</v>
      </c>
      <c r="T1314" s="16">
        <f t="shared" si="84"/>
        <v>42112.702800925923</v>
      </c>
    </row>
    <row r="1315" spans="1:20" ht="60" hidden="1">
      <c r="A1315">
        <v>1313</v>
      </c>
      <c r="B1315" s="3" t="s">
        <v>2729</v>
      </c>
      <c r="C1315" s="3" t="s">
        <v>2730</v>
      </c>
      <c r="D1315" s="6">
        <v>40000</v>
      </c>
      <c r="E1315" s="11">
        <v>12446</v>
      </c>
      <c r="F1315" t="s">
        <v>280</v>
      </c>
      <c r="G1315" t="s">
        <v>22</v>
      </c>
      <c r="H1315" t="s">
        <v>23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1345</v>
      </c>
      <c r="O1315" s="9">
        <f t="shared" si="81"/>
        <v>31</v>
      </c>
      <c r="P1315" s="9">
        <f t="shared" si="82"/>
        <v>102.02</v>
      </c>
      <c r="Q1315" t="s">
        <v>1142</v>
      </c>
      <c r="R1315" t="s">
        <v>1346</v>
      </c>
      <c r="S1315" s="15">
        <f t="shared" si="83"/>
        <v>42402.709652777776</v>
      </c>
      <c r="T1315" s="16">
        <f t="shared" si="84"/>
        <v>42432.709652777776</v>
      </c>
    </row>
    <row r="1316" spans="1:20" ht="60" hidden="1">
      <c r="A1316">
        <v>1314</v>
      </c>
      <c r="B1316" s="3" t="s">
        <v>2731</v>
      </c>
      <c r="C1316" s="3" t="s">
        <v>2732</v>
      </c>
      <c r="D1316" s="6">
        <v>180000</v>
      </c>
      <c r="E1316" s="11">
        <v>2028</v>
      </c>
      <c r="F1316" t="s">
        <v>280</v>
      </c>
      <c r="G1316" t="s">
        <v>22</v>
      </c>
      <c r="H1316" t="s">
        <v>23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1345</v>
      </c>
      <c r="O1316" s="9">
        <f t="shared" si="81"/>
        <v>1</v>
      </c>
      <c r="P1316" s="9">
        <f t="shared" si="82"/>
        <v>184.36</v>
      </c>
      <c r="Q1316" t="s">
        <v>1142</v>
      </c>
      <c r="R1316" t="s">
        <v>1346</v>
      </c>
      <c r="S1316" s="15">
        <f t="shared" si="83"/>
        <v>42604.669675925921</v>
      </c>
      <c r="T1316" s="16">
        <f t="shared" si="84"/>
        <v>42664.669675925921</v>
      </c>
    </row>
    <row r="1317" spans="1:20" ht="30" hidden="1">
      <c r="A1317">
        <v>1315</v>
      </c>
      <c r="B1317" s="3" t="s">
        <v>2733</v>
      </c>
      <c r="C1317" s="3" t="s">
        <v>2734</v>
      </c>
      <c r="D1317" s="6">
        <v>100000</v>
      </c>
      <c r="E1317" s="11">
        <v>40404</v>
      </c>
      <c r="F1317" t="s">
        <v>280</v>
      </c>
      <c r="G1317" t="s">
        <v>22</v>
      </c>
      <c r="H1317" t="s">
        <v>23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1345</v>
      </c>
      <c r="O1317" s="9">
        <f t="shared" si="81"/>
        <v>40</v>
      </c>
      <c r="P1317" s="9">
        <f t="shared" si="82"/>
        <v>162.91999999999999</v>
      </c>
      <c r="Q1317" t="s">
        <v>1142</v>
      </c>
      <c r="R1317" t="s">
        <v>1346</v>
      </c>
      <c r="S1317" s="15">
        <f t="shared" si="83"/>
        <v>42278.498240740737</v>
      </c>
      <c r="T1317" s="16">
        <f t="shared" si="84"/>
        <v>42314.041666666672</v>
      </c>
    </row>
    <row r="1318" spans="1:20" ht="45" hidden="1">
      <c r="A1318">
        <v>1316</v>
      </c>
      <c r="B1318" s="3" t="s">
        <v>2735</v>
      </c>
      <c r="C1318" s="3" t="s">
        <v>2736</v>
      </c>
      <c r="D1318" s="6">
        <v>75000</v>
      </c>
      <c r="E1318" s="11">
        <v>1</v>
      </c>
      <c r="F1318" t="s">
        <v>280</v>
      </c>
      <c r="G1318" t="s">
        <v>22</v>
      </c>
      <c r="H1318" t="s">
        <v>23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1345</v>
      </c>
      <c r="O1318" s="9">
        <f t="shared" si="81"/>
        <v>0</v>
      </c>
      <c r="P1318" s="9">
        <f t="shared" si="82"/>
        <v>1</v>
      </c>
      <c r="Q1318" t="s">
        <v>1142</v>
      </c>
      <c r="R1318" t="s">
        <v>1346</v>
      </c>
      <c r="S1318" s="15">
        <f t="shared" si="83"/>
        <v>42393.961909722217</v>
      </c>
      <c r="T1318" s="16">
        <f t="shared" si="84"/>
        <v>42428.961909722217</v>
      </c>
    </row>
    <row r="1319" spans="1:20" ht="60" hidden="1">
      <c r="A1319">
        <v>1317</v>
      </c>
      <c r="B1319" s="3" t="s">
        <v>2737</v>
      </c>
      <c r="C1319" s="3" t="s">
        <v>2738</v>
      </c>
      <c r="D1319" s="6">
        <v>200000</v>
      </c>
      <c r="E1319" s="11">
        <v>11467</v>
      </c>
      <c r="F1319" t="s">
        <v>280</v>
      </c>
      <c r="G1319" t="s">
        <v>318</v>
      </c>
      <c r="H1319" t="s">
        <v>319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1345</v>
      </c>
      <c r="O1319" s="9">
        <f t="shared" si="81"/>
        <v>6</v>
      </c>
      <c r="P1319" s="9">
        <f t="shared" si="82"/>
        <v>603.53</v>
      </c>
      <c r="Q1319" t="s">
        <v>1142</v>
      </c>
      <c r="R1319" t="s">
        <v>1346</v>
      </c>
      <c r="S1319" s="15">
        <f t="shared" si="83"/>
        <v>42520.235486111109</v>
      </c>
      <c r="T1319" s="16">
        <f t="shared" si="84"/>
        <v>42572.583333333328</v>
      </c>
    </row>
    <row r="1320" spans="1:20" ht="45" hidden="1">
      <c r="A1320">
        <v>1318</v>
      </c>
      <c r="B1320" s="3" t="s">
        <v>2739</v>
      </c>
      <c r="C1320" s="3" t="s">
        <v>2740</v>
      </c>
      <c r="D1320" s="6">
        <v>40000</v>
      </c>
      <c r="E1320" s="11">
        <v>6130</v>
      </c>
      <c r="F1320" t="s">
        <v>280</v>
      </c>
      <c r="G1320" t="s">
        <v>22</v>
      </c>
      <c r="H1320" t="s">
        <v>23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1345</v>
      </c>
      <c r="O1320" s="9">
        <f t="shared" si="81"/>
        <v>15</v>
      </c>
      <c r="P1320" s="9">
        <f t="shared" si="82"/>
        <v>45.41</v>
      </c>
      <c r="Q1320" t="s">
        <v>1142</v>
      </c>
      <c r="R1320" t="s">
        <v>1346</v>
      </c>
      <c r="S1320" s="15">
        <f t="shared" si="83"/>
        <v>41985.043657407412</v>
      </c>
      <c r="T1320" s="16">
        <f t="shared" si="84"/>
        <v>42015.043657407412</v>
      </c>
    </row>
    <row r="1321" spans="1:20" ht="60" hidden="1">
      <c r="A1321">
        <v>1319</v>
      </c>
      <c r="B1321" s="3" t="s">
        <v>2741</v>
      </c>
      <c r="C1321" s="3" t="s">
        <v>2742</v>
      </c>
      <c r="D1321" s="6">
        <v>5800</v>
      </c>
      <c r="E1321" s="11">
        <v>876</v>
      </c>
      <c r="F1321" t="s">
        <v>280</v>
      </c>
      <c r="G1321" t="s">
        <v>31</v>
      </c>
      <c r="H1321" t="s">
        <v>32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1345</v>
      </c>
      <c r="O1321" s="9">
        <f t="shared" si="81"/>
        <v>15</v>
      </c>
      <c r="P1321" s="9">
        <f t="shared" si="82"/>
        <v>97.33</v>
      </c>
      <c r="Q1321" t="s">
        <v>1142</v>
      </c>
      <c r="R1321" t="s">
        <v>1346</v>
      </c>
      <c r="S1321" s="15">
        <f t="shared" si="83"/>
        <v>41816.812094907407</v>
      </c>
      <c r="T1321" s="16">
        <f t="shared" si="84"/>
        <v>41831.666666666664</v>
      </c>
    </row>
    <row r="1322" spans="1:20" ht="60" hidden="1">
      <c r="A1322">
        <v>1320</v>
      </c>
      <c r="B1322" s="3" t="s">
        <v>2743</v>
      </c>
      <c r="C1322" s="3" t="s">
        <v>2744</v>
      </c>
      <c r="D1322" s="6">
        <v>100000</v>
      </c>
      <c r="E1322" s="11">
        <v>503</v>
      </c>
      <c r="F1322" t="s">
        <v>280</v>
      </c>
      <c r="G1322" t="s">
        <v>397</v>
      </c>
      <c r="H1322" t="s">
        <v>62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1345</v>
      </c>
      <c r="O1322" s="9">
        <f t="shared" si="81"/>
        <v>1</v>
      </c>
      <c r="P1322" s="9">
        <f t="shared" si="82"/>
        <v>167.67</v>
      </c>
      <c r="Q1322" t="s">
        <v>1142</v>
      </c>
      <c r="R1322" t="s">
        <v>1346</v>
      </c>
      <c r="S1322" s="15">
        <f t="shared" si="83"/>
        <v>42705.690347222218</v>
      </c>
      <c r="T1322" s="16">
        <f t="shared" si="84"/>
        <v>42734.958333333328</v>
      </c>
    </row>
    <row r="1323" spans="1:20" ht="60" hidden="1">
      <c r="A1323">
        <v>1321</v>
      </c>
      <c r="B1323" s="3" t="s">
        <v>2745</v>
      </c>
      <c r="C1323" s="3" t="s">
        <v>2746</v>
      </c>
      <c r="D1323" s="6">
        <v>462000</v>
      </c>
      <c r="E1323" s="11">
        <v>6019</v>
      </c>
      <c r="F1323" t="s">
        <v>280</v>
      </c>
      <c r="G1323" t="s">
        <v>486</v>
      </c>
      <c r="H1323" t="s">
        <v>487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1345</v>
      </c>
      <c r="O1323" s="9">
        <f t="shared" si="81"/>
        <v>1</v>
      </c>
      <c r="P1323" s="9">
        <f t="shared" si="82"/>
        <v>859.86</v>
      </c>
      <c r="Q1323" t="s">
        <v>1142</v>
      </c>
      <c r="R1323" t="s">
        <v>1346</v>
      </c>
      <c r="S1323" s="15">
        <f t="shared" si="83"/>
        <v>42697.74927083333</v>
      </c>
      <c r="T1323" s="16">
        <f t="shared" si="84"/>
        <v>42727.74927083333</v>
      </c>
    </row>
    <row r="1324" spans="1:20" ht="60" hidden="1">
      <c r="A1324">
        <v>1322</v>
      </c>
      <c r="B1324" s="3" t="s">
        <v>2747</v>
      </c>
      <c r="C1324" s="3" t="s">
        <v>2748</v>
      </c>
      <c r="D1324" s="6">
        <v>35000</v>
      </c>
      <c r="E1324" s="11">
        <v>106</v>
      </c>
      <c r="F1324" t="s">
        <v>280</v>
      </c>
      <c r="G1324" t="s">
        <v>31</v>
      </c>
      <c r="H1324" t="s">
        <v>32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1345</v>
      </c>
      <c r="O1324" s="9">
        <f t="shared" si="81"/>
        <v>0</v>
      </c>
      <c r="P1324" s="9">
        <f t="shared" si="82"/>
        <v>26.5</v>
      </c>
      <c r="Q1324" t="s">
        <v>1142</v>
      </c>
      <c r="R1324" t="s">
        <v>1346</v>
      </c>
      <c r="S1324" s="15">
        <f t="shared" si="83"/>
        <v>42115.656539351854</v>
      </c>
      <c r="T1324" s="16">
        <f t="shared" si="84"/>
        <v>42145.656539351854</v>
      </c>
    </row>
    <row r="1325" spans="1:20" ht="60" hidden="1">
      <c r="A1325">
        <v>1323</v>
      </c>
      <c r="B1325" s="3" t="s">
        <v>2749</v>
      </c>
      <c r="C1325" s="3" t="s">
        <v>2750</v>
      </c>
      <c r="D1325" s="6">
        <v>15000</v>
      </c>
      <c r="E1325" s="11">
        <v>1332</v>
      </c>
      <c r="F1325" t="s">
        <v>280</v>
      </c>
      <c r="G1325" t="s">
        <v>22</v>
      </c>
      <c r="H1325" t="s">
        <v>23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1345</v>
      </c>
      <c r="O1325" s="9">
        <f t="shared" si="81"/>
        <v>9</v>
      </c>
      <c r="P1325" s="9">
        <f t="shared" si="82"/>
        <v>30.27</v>
      </c>
      <c r="Q1325" t="s">
        <v>1142</v>
      </c>
      <c r="R1325" t="s">
        <v>1346</v>
      </c>
      <c r="S1325" s="15">
        <f t="shared" si="83"/>
        <v>42451.698449074072</v>
      </c>
      <c r="T1325" s="16">
        <f t="shared" si="84"/>
        <v>42486.288194444445</v>
      </c>
    </row>
    <row r="1326" spans="1:20" ht="60" hidden="1">
      <c r="A1326">
        <v>1324</v>
      </c>
      <c r="B1326" s="3" t="s">
        <v>2751</v>
      </c>
      <c r="C1326" s="3" t="s">
        <v>2752</v>
      </c>
      <c r="D1326" s="6">
        <v>50000</v>
      </c>
      <c r="E1326" s="11">
        <v>4920</v>
      </c>
      <c r="F1326" t="s">
        <v>280</v>
      </c>
      <c r="G1326" t="s">
        <v>22</v>
      </c>
      <c r="H1326" t="s">
        <v>23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1345</v>
      </c>
      <c r="O1326" s="9">
        <f t="shared" si="81"/>
        <v>10</v>
      </c>
      <c r="P1326" s="9">
        <f t="shared" si="82"/>
        <v>54.67</v>
      </c>
      <c r="Q1326" t="s">
        <v>1142</v>
      </c>
      <c r="R1326" t="s">
        <v>1346</v>
      </c>
      <c r="S1326" s="15">
        <f t="shared" si="83"/>
        <v>42626.633703703701</v>
      </c>
      <c r="T1326" s="16">
        <f t="shared" si="84"/>
        <v>42656.633703703701</v>
      </c>
    </row>
    <row r="1327" spans="1:20" ht="60" hidden="1">
      <c r="A1327">
        <v>1325</v>
      </c>
      <c r="B1327" s="3" t="s">
        <v>2753</v>
      </c>
      <c r="C1327" s="3" t="s">
        <v>2754</v>
      </c>
      <c r="D1327" s="6">
        <v>20000</v>
      </c>
      <c r="E1327" s="11">
        <v>486</v>
      </c>
      <c r="F1327" t="s">
        <v>280</v>
      </c>
      <c r="G1327" t="s">
        <v>22</v>
      </c>
      <c r="H1327" t="s">
        <v>23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1345</v>
      </c>
      <c r="O1327" s="9">
        <f t="shared" si="81"/>
        <v>2</v>
      </c>
      <c r="P1327" s="9">
        <f t="shared" si="82"/>
        <v>60.75</v>
      </c>
      <c r="Q1327" t="s">
        <v>1142</v>
      </c>
      <c r="R1327" t="s">
        <v>1346</v>
      </c>
      <c r="S1327" s="15">
        <f t="shared" si="83"/>
        <v>42704.086053240739</v>
      </c>
      <c r="T1327" s="16">
        <f t="shared" si="84"/>
        <v>42734.086053240739</v>
      </c>
    </row>
    <row r="1328" spans="1:20" ht="60" hidden="1">
      <c r="A1328">
        <v>1326</v>
      </c>
      <c r="B1328" s="3" t="s">
        <v>2755</v>
      </c>
      <c r="C1328" s="3" t="s">
        <v>2756</v>
      </c>
      <c r="D1328" s="6">
        <v>100000</v>
      </c>
      <c r="E1328" s="11">
        <v>1130</v>
      </c>
      <c r="F1328" t="s">
        <v>280</v>
      </c>
      <c r="G1328" t="s">
        <v>22</v>
      </c>
      <c r="H1328" t="s">
        <v>23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1345</v>
      </c>
      <c r="O1328" s="9">
        <f t="shared" si="81"/>
        <v>1</v>
      </c>
      <c r="P1328" s="9">
        <f t="shared" si="82"/>
        <v>102.73</v>
      </c>
      <c r="Q1328" t="s">
        <v>1142</v>
      </c>
      <c r="R1328" t="s">
        <v>1346</v>
      </c>
      <c r="S1328" s="15">
        <f t="shared" si="83"/>
        <v>41974.791990740734</v>
      </c>
      <c r="T1328" s="16">
        <f t="shared" si="84"/>
        <v>42019.791990740734</v>
      </c>
    </row>
    <row r="1329" spans="1:20" ht="45" hidden="1">
      <c r="A1329">
        <v>1327</v>
      </c>
      <c r="B1329" s="3" t="s">
        <v>2757</v>
      </c>
      <c r="C1329" s="3" t="s">
        <v>2758</v>
      </c>
      <c r="D1329" s="6">
        <v>48000</v>
      </c>
      <c r="E1329" s="11">
        <v>1705</v>
      </c>
      <c r="F1329" t="s">
        <v>280</v>
      </c>
      <c r="G1329" t="s">
        <v>22</v>
      </c>
      <c r="H1329" t="s">
        <v>23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1345</v>
      </c>
      <c r="O1329" s="9">
        <f t="shared" si="81"/>
        <v>4</v>
      </c>
      <c r="P1329" s="9">
        <f t="shared" si="82"/>
        <v>41.59</v>
      </c>
      <c r="Q1329" t="s">
        <v>1142</v>
      </c>
      <c r="R1329" t="s">
        <v>1346</v>
      </c>
      <c r="S1329" s="15">
        <f t="shared" si="83"/>
        <v>42123.678645833337</v>
      </c>
      <c r="T1329" s="16">
        <f t="shared" si="84"/>
        <v>42153.678645833337</v>
      </c>
    </row>
    <row r="1330" spans="1:20" ht="60" hidden="1">
      <c r="A1330">
        <v>1328</v>
      </c>
      <c r="B1330" s="3" t="s">
        <v>2759</v>
      </c>
      <c r="C1330" s="3" t="s">
        <v>2760</v>
      </c>
      <c r="D1330" s="6">
        <v>75000</v>
      </c>
      <c r="E1330" s="11">
        <v>1748</v>
      </c>
      <c r="F1330" t="s">
        <v>280</v>
      </c>
      <c r="G1330" t="s">
        <v>22</v>
      </c>
      <c r="H1330" t="s">
        <v>23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1345</v>
      </c>
      <c r="O1330" s="9">
        <f t="shared" si="81"/>
        <v>2</v>
      </c>
      <c r="P1330" s="9">
        <f t="shared" si="82"/>
        <v>116.53</v>
      </c>
      <c r="Q1330" t="s">
        <v>1142</v>
      </c>
      <c r="R1330" t="s">
        <v>1346</v>
      </c>
      <c r="S1330" s="15">
        <f t="shared" si="83"/>
        <v>42612.642754629633</v>
      </c>
      <c r="T1330" s="16">
        <f t="shared" si="84"/>
        <v>42657.642754629633</v>
      </c>
    </row>
    <row r="1331" spans="1:20" ht="45" hidden="1">
      <c r="A1331">
        <v>1329</v>
      </c>
      <c r="B1331" s="3" t="s">
        <v>2761</v>
      </c>
      <c r="C1331" s="3" t="s">
        <v>2762</v>
      </c>
      <c r="D1331" s="6">
        <v>50000</v>
      </c>
      <c r="E1331" s="11">
        <v>408</v>
      </c>
      <c r="F1331" t="s">
        <v>280</v>
      </c>
      <c r="G1331" t="s">
        <v>22</v>
      </c>
      <c r="H1331" t="s">
        <v>23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1345</v>
      </c>
      <c r="O1331" s="9">
        <f t="shared" si="81"/>
        <v>1</v>
      </c>
      <c r="P1331" s="9">
        <f t="shared" si="82"/>
        <v>45.33</v>
      </c>
      <c r="Q1331" t="s">
        <v>1142</v>
      </c>
      <c r="R1331" t="s">
        <v>1346</v>
      </c>
      <c r="S1331" s="15">
        <f t="shared" si="83"/>
        <v>41935.221585648149</v>
      </c>
      <c r="T1331" s="16">
        <f t="shared" si="84"/>
        <v>41975.263252314813</v>
      </c>
    </row>
    <row r="1332" spans="1:20" ht="45" hidden="1">
      <c r="A1332">
        <v>1330</v>
      </c>
      <c r="B1332" s="3" t="s">
        <v>2763</v>
      </c>
      <c r="C1332" s="3" t="s">
        <v>2764</v>
      </c>
      <c r="D1332" s="6">
        <v>35000</v>
      </c>
      <c r="E1332" s="11">
        <v>7873</v>
      </c>
      <c r="F1332" t="s">
        <v>280</v>
      </c>
      <c r="G1332" t="s">
        <v>22</v>
      </c>
      <c r="H1332" t="s">
        <v>23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1345</v>
      </c>
      <c r="O1332" s="9">
        <f t="shared" si="81"/>
        <v>22</v>
      </c>
      <c r="P1332" s="9">
        <f t="shared" si="82"/>
        <v>157.46</v>
      </c>
      <c r="Q1332" t="s">
        <v>1142</v>
      </c>
      <c r="R1332" t="s">
        <v>1346</v>
      </c>
      <c r="S1332" s="15">
        <f t="shared" si="83"/>
        <v>42522.276724537034</v>
      </c>
      <c r="T1332" s="16">
        <f t="shared" si="84"/>
        <v>42553.166666666672</v>
      </c>
    </row>
    <row r="1333" spans="1:20" ht="45" hidden="1">
      <c r="A1333">
        <v>1331</v>
      </c>
      <c r="B1333" s="3" t="s">
        <v>2765</v>
      </c>
      <c r="C1333" s="3" t="s">
        <v>2766</v>
      </c>
      <c r="D1333" s="6">
        <v>250000</v>
      </c>
      <c r="E1333" s="11">
        <v>3417</v>
      </c>
      <c r="F1333" t="s">
        <v>280</v>
      </c>
      <c r="G1333" t="s">
        <v>22</v>
      </c>
      <c r="H1333" t="s">
        <v>23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1345</v>
      </c>
      <c r="O1333" s="9">
        <f t="shared" si="81"/>
        <v>1</v>
      </c>
      <c r="P1333" s="9">
        <f t="shared" si="82"/>
        <v>100.5</v>
      </c>
      <c r="Q1333" t="s">
        <v>1142</v>
      </c>
      <c r="R1333" t="s">
        <v>1346</v>
      </c>
      <c r="S1333" s="15">
        <f t="shared" si="83"/>
        <v>42569.50409722222</v>
      </c>
      <c r="T1333" s="16">
        <f t="shared" si="84"/>
        <v>42599.50409722222</v>
      </c>
    </row>
    <row r="1334" spans="1:20" ht="60" hidden="1">
      <c r="A1334">
        <v>1332</v>
      </c>
      <c r="B1334" s="3" t="s">
        <v>2767</v>
      </c>
      <c r="C1334" s="3" t="s">
        <v>2768</v>
      </c>
      <c r="D1334" s="6">
        <v>10115</v>
      </c>
      <c r="E1334" s="11">
        <v>0</v>
      </c>
      <c r="F1334" t="s">
        <v>280</v>
      </c>
      <c r="G1334" t="s">
        <v>2114</v>
      </c>
      <c r="H1334" t="s">
        <v>2115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1345</v>
      </c>
      <c r="O1334" s="9">
        <f t="shared" si="81"/>
        <v>0</v>
      </c>
      <c r="P1334" s="9">
        <f t="shared" si="82"/>
        <v>0</v>
      </c>
      <c r="Q1334" t="s">
        <v>1142</v>
      </c>
      <c r="R1334" t="s">
        <v>1346</v>
      </c>
      <c r="S1334" s="15">
        <f t="shared" si="83"/>
        <v>42732.060277777782</v>
      </c>
      <c r="T1334" s="16">
        <f t="shared" si="84"/>
        <v>42762.060277777782</v>
      </c>
    </row>
    <row r="1335" spans="1:20" ht="60" hidden="1">
      <c r="A1335">
        <v>1333</v>
      </c>
      <c r="B1335" s="3" t="s">
        <v>2769</v>
      </c>
      <c r="C1335" s="3" t="s">
        <v>2770</v>
      </c>
      <c r="D1335" s="6">
        <v>2500</v>
      </c>
      <c r="E1335" s="11">
        <v>0</v>
      </c>
      <c r="F1335" t="s">
        <v>280</v>
      </c>
      <c r="G1335" t="s">
        <v>57</v>
      </c>
      <c r="H1335" t="s">
        <v>58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1345</v>
      </c>
      <c r="O1335" s="9">
        <f t="shared" si="81"/>
        <v>0</v>
      </c>
      <c r="P1335" s="9">
        <f t="shared" si="82"/>
        <v>0</v>
      </c>
      <c r="Q1335" t="s">
        <v>1142</v>
      </c>
      <c r="R1335" t="s">
        <v>1346</v>
      </c>
      <c r="S1335" s="15">
        <f t="shared" si="83"/>
        <v>41806.106770833336</v>
      </c>
      <c r="T1335" s="16">
        <f t="shared" si="84"/>
        <v>41836.106770833336</v>
      </c>
    </row>
    <row r="1336" spans="1:20" ht="45" hidden="1">
      <c r="A1336">
        <v>1334</v>
      </c>
      <c r="B1336" s="3" t="s">
        <v>2771</v>
      </c>
      <c r="C1336" s="3" t="s">
        <v>2772</v>
      </c>
      <c r="D1336" s="6">
        <v>133000</v>
      </c>
      <c r="E1336" s="11">
        <v>14303</v>
      </c>
      <c r="F1336" t="s">
        <v>280</v>
      </c>
      <c r="G1336" t="s">
        <v>22</v>
      </c>
      <c r="H1336" t="s">
        <v>23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1345</v>
      </c>
      <c r="O1336" s="9">
        <f t="shared" si="81"/>
        <v>11</v>
      </c>
      <c r="P1336" s="9">
        <f t="shared" si="82"/>
        <v>51.82</v>
      </c>
      <c r="Q1336" t="s">
        <v>1142</v>
      </c>
      <c r="R1336" t="s">
        <v>1346</v>
      </c>
      <c r="S1336" s="15">
        <f t="shared" si="83"/>
        <v>42410.774155092593</v>
      </c>
      <c r="T1336" s="16">
        <f t="shared" si="84"/>
        <v>42440.774155092593</v>
      </c>
    </row>
    <row r="1337" spans="1:20" ht="60" hidden="1">
      <c r="A1337">
        <v>1335</v>
      </c>
      <c r="B1337" s="3" t="s">
        <v>2773</v>
      </c>
      <c r="C1337" s="3" t="s">
        <v>2774</v>
      </c>
      <c r="D1337" s="6">
        <v>25000</v>
      </c>
      <c r="E1337" s="11">
        <v>4940</v>
      </c>
      <c r="F1337" t="s">
        <v>280</v>
      </c>
      <c r="G1337" t="s">
        <v>22</v>
      </c>
      <c r="H1337" t="s">
        <v>23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1345</v>
      </c>
      <c r="O1337" s="9">
        <f t="shared" si="81"/>
        <v>20</v>
      </c>
      <c r="P1337" s="9">
        <f t="shared" si="82"/>
        <v>308.75</v>
      </c>
      <c r="Q1337" t="s">
        <v>1142</v>
      </c>
      <c r="R1337" t="s">
        <v>1346</v>
      </c>
      <c r="S1337" s="15">
        <f t="shared" si="83"/>
        <v>42313.936365740738</v>
      </c>
      <c r="T1337" s="16">
        <f t="shared" si="84"/>
        <v>42343.936365740738</v>
      </c>
    </row>
    <row r="1338" spans="1:20" ht="60" hidden="1">
      <c r="A1338">
        <v>1336</v>
      </c>
      <c r="B1338" s="3" t="s">
        <v>2775</v>
      </c>
      <c r="C1338" s="3" t="s">
        <v>2776</v>
      </c>
      <c r="D1338" s="6">
        <v>100000</v>
      </c>
      <c r="E1338" s="11">
        <v>84947</v>
      </c>
      <c r="F1338" t="s">
        <v>280</v>
      </c>
      <c r="G1338" t="s">
        <v>22</v>
      </c>
      <c r="H1338" t="s">
        <v>23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1345</v>
      </c>
      <c r="O1338" s="9">
        <f t="shared" si="81"/>
        <v>85</v>
      </c>
      <c r="P1338" s="9">
        <f t="shared" si="82"/>
        <v>379.23</v>
      </c>
      <c r="Q1338" t="s">
        <v>1142</v>
      </c>
      <c r="R1338" t="s">
        <v>1346</v>
      </c>
      <c r="S1338" s="15">
        <f t="shared" si="83"/>
        <v>41955.863750000004</v>
      </c>
      <c r="T1338" s="16">
        <f t="shared" si="84"/>
        <v>41990.863750000004</v>
      </c>
    </row>
    <row r="1339" spans="1:20" ht="45" hidden="1">
      <c r="A1339">
        <v>1337</v>
      </c>
      <c r="B1339" s="3" t="s">
        <v>2777</v>
      </c>
      <c r="C1339" s="3" t="s">
        <v>2778</v>
      </c>
      <c r="D1339" s="6">
        <v>50000</v>
      </c>
      <c r="E1339" s="11">
        <v>24691</v>
      </c>
      <c r="F1339" t="s">
        <v>280</v>
      </c>
      <c r="G1339" t="s">
        <v>22</v>
      </c>
      <c r="H1339" t="s">
        <v>23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1345</v>
      </c>
      <c r="O1339" s="9">
        <f t="shared" si="81"/>
        <v>49</v>
      </c>
      <c r="P1339" s="9">
        <f t="shared" si="82"/>
        <v>176.36</v>
      </c>
      <c r="Q1339" t="s">
        <v>1142</v>
      </c>
      <c r="R1339" t="s">
        <v>1346</v>
      </c>
      <c r="S1339" s="15">
        <f t="shared" si="83"/>
        <v>42767.577303240745</v>
      </c>
      <c r="T1339" s="16">
        <f t="shared" si="84"/>
        <v>42797.577303240745</v>
      </c>
    </row>
    <row r="1340" spans="1:20" ht="60" hidden="1">
      <c r="A1340">
        <v>1338</v>
      </c>
      <c r="B1340" s="3" t="s">
        <v>2779</v>
      </c>
      <c r="C1340" s="3" t="s">
        <v>2780</v>
      </c>
      <c r="D1340" s="6">
        <v>30000</v>
      </c>
      <c r="E1340" s="11">
        <v>991</v>
      </c>
      <c r="F1340" t="s">
        <v>280</v>
      </c>
      <c r="G1340" t="s">
        <v>22</v>
      </c>
      <c r="H1340" t="s">
        <v>23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1345</v>
      </c>
      <c r="O1340" s="9">
        <f t="shared" si="81"/>
        <v>3</v>
      </c>
      <c r="P1340" s="9">
        <f t="shared" si="82"/>
        <v>66.069999999999993</v>
      </c>
      <c r="Q1340" t="s">
        <v>1142</v>
      </c>
      <c r="R1340" t="s">
        <v>1346</v>
      </c>
      <c r="S1340" s="15">
        <f t="shared" si="83"/>
        <v>42188.803622685184</v>
      </c>
      <c r="T1340" s="16">
        <f t="shared" si="84"/>
        <v>42218.803622685184</v>
      </c>
    </row>
    <row r="1341" spans="1:20" ht="30" hidden="1">
      <c r="A1341">
        <v>1339</v>
      </c>
      <c r="B1341" s="3" t="s">
        <v>2781</v>
      </c>
      <c r="C1341" s="3" t="s">
        <v>2782</v>
      </c>
      <c r="D1341" s="6">
        <v>50000</v>
      </c>
      <c r="E1341" s="11">
        <v>3317</v>
      </c>
      <c r="F1341" t="s">
        <v>280</v>
      </c>
      <c r="G1341" t="s">
        <v>22</v>
      </c>
      <c r="H1341" t="s">
        <v>23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1345</v>
      </c>
      <c r="O1341" s="9">
        <f t="shared" si="81"/>
        <v>7</v>
      </c>
      <c r="P1341" s="9">
        <f t="shared" si="82"/>
        <v>89.65</v>
      </c>
      <c r="Q1341" t="s">
        <v>1142</v>
      </c>
      <c r="R1341" t="s">
        <v>1346</v>
      </c>
      <c r="S1341" s="15">
        <f t="shared" si="83"/>
        <v>41936.647164351853</v>
      </c>
      <c r="T1341" s="16">
        <f t="shared" si="84"/>
        <v>41981.688831018517</v>
      </c>
    </row>
    <row r="1342" spans="1:20" ht="45" hidden="1">
      <c r="A1342">
        <v>1340</v>
      </c>
      <c r="B1342" s="3" t="s">
        <v>2783</v>
      </c>
      <c r="C1342" s="3" t="s">
        <v>2784</v>
      </c>
      <c r="D1342" s="6">
        <v>1680</v>
      </c>
      <c r="E1342" s="11">
        <v>0</v>
      </c>
      <c r="F1342" t="s">
        <v>280</v>
      </c>
      <c r="G1342" t="s">
        <v>22</v>
      </c>
      <c r="H1342" t="s">
        <v>23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1345</v>
      </c>
      <c r="O1342" s="9">
        <f t="shared" si="81"/>
        <v>0</v>
      </c>
      <c r="P1342" s="9">
        <f t="shared" si="82"/>
        <v>0</v>
      </c>
      <c r="Q1342" t="s">
        <v>1142</v>
      </c>
      <c r="R1342" t="s">
        <v>1346</v>
      </c>
      <c r="S1342" s="15">
        <f t="shared" si="83"/>
        <v>41836.595520833333</v>
      </c>
      <c r="T1342" s="16">
        <f t="shared" si="84"/>
        <v>41866.595520833333</v>
      </c>
    </row>
    <row r="1343" spans="1:20" ht="60" hidden="1">
      <c r="A1343">
        <v>1341</v>
      </c>
      <c r="B1343" s="3" t="s">
        <v>2785</v>
      </c>
      <c r="C1343" s="3" t="s">
        <v>2786</v>
      </c>
      <c r="D1343" s="6">
        <v>25000</v>
      </c>
      <c r="E1343" s="11">
        <v>17590</v>
      </c>
      <c r="F1343" t="s">
        <v>280</v>
      </c>
      <c r="G1343" t="s">
        <v>31</v>
      </c>
      <c r="H1343" t="s">
        <v>32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1345</v>
      </c>
      <c r="O1343" s="9">
        <f t="shared" si="81"/>
        <v>70</v>
      </c>
      <c r="P1343" s="9">
        <f t="shared" si="82"/>
        <v>382.39</v>
      </c>
      <c r="Q1343" t="s">
        <v>1142</v>
      </c>
      <c r="R1343" t="s">
        <v>1346</v>
      </c>
      <c r="S1343" s="15">
        <f t="shared" si="83"/>
        <v>42612.624039351853</v>
      </c>
      <c r="T1343" s="16">
        <f t="shared" si="84"/>
        <v>42644.624039351853</v>
      </c>
    </row>
    <row r="1344" spans="1:20" ht="60" hidden="1">
      <c r="A1344">
        <v>1342</v>
      </c>
      <c r="B1344" s="3" t="s">
        <v>2787</v>
      </c>
      <c r="C1344" s="3" t="s">
        <v>2788</v>
      </c>
      <c r="D1344" s="6">
        <v>50000</v>
      </c>
      <c r="E1344" s="11">
        <v>100</v>
      </c>
      <c r="F1344" t="s">
        <v>280</v>
      </c>
      <c r="G1344" t="s">
        <v>22</v>
      </c>
      <c r="H1344" t="s">
        <v>23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1345</v>
      </c>
      <c r="O1344" s="9">
        <f t="shared" si="81"/>
        <v>0</v>
      </c>
      <c r="P1344" s="9">
        <f t="shared" si="82"/>
        <v>100</v>
      </c>
      <c r="Q1344" t="s">
        <v>1142</v>
      </c>
      <c r="R1344" t="s">
        <v>1346</v>
      </c>
      <c r="S1344" s="15">
        <f t="shared" si="83"/>
        <v>42172.816423611104</v>
      </c>
      <c r="T1344" s="16">
        <f t="shared" si="84"/>
        <v>42202.816423611104</v>
      </c>
    </row>
    <row r="1345" spans="1:20" ht="60" hidden="1">
      <c r="A1345">
        <v>1343</v>
      </c>
      <c r="B1345" s="3" t="s">
        <v>2789</v>
      </c>
      <c r="C1345" s="3" t="s">
        <v>2790</v>
      </c>
      <c r="D1345" s="6">
        <v>50000</v>
      </c>
      <c r="E1345" s="11">
        <v>51149</v>
      </c>
      <c r="F1345" t="s">
        <v>280</v>
      </c>
      <c r="G1345" t="s">
        <v>22</v>
      </c>
      <c r="H1345" t="s">
        <v>23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1345</v>
      </c>
      <c r="O1345" s="9">
        <f t="shared" si="81"/>
        <v>102</v>
      </c>
      <c r="P1345" s="9">
        <f t="shared" si="82"/>
        <v>158.36000000000001</v>
      </c>
      <c r="Q1345" t="s">
        <v>1142</v>
      </c>
      <c r="R1345" t="s">
        <v>1346</v>
      </c>
      <c r="S1345" s="15">
        <f t="shared" si="83"/>
        <v>42542.526423611111</v>
      </c>
      <c r="T1345" s="16">
        <f t="shared" si="84"/>
        <v>42601.165972222225</v>
      </c>
    </row>
    <row r="1346" spans="1:20" ht="60" hidden="1">
      <c r="A1346">
        <v>1344</v>
      </c>
      <c r="B1346" s="3" t="s">
        <v>2791</v>
      </c>
      <c r="C1346" s="3" t="s">
        <v>2792</v>
      </c>
      <c r="D1346" s="6">
        <v>1500</v>
      </c>
      <c r="E1346" s="11">
        <v>5666</v>
      </c>
      <c r="F1346" t="s">
        <v>21</v>
      </c>
      <c r="G1346" t="s">
        <v>167</v>
      </c>
      <c r="H1346" t="s">
        <v>168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1509</v>
      </c>
      <c r="O1346" s="9">
        <f t="shared" si="81"/>
        <v>378</v>
      </c>
      <c r="P1346" s="9">
        <f t="shared" si="82"/>
        <v>40.76</v>
      </c>
      <c r="Q1346" t="s">
        <v>1510</v>
      </c>
      <c r="R1346" t="s">
        <v>1511</v>
      </c>
      <c r="S1346" s="15">
        <f t="shared" si="83"/>
        <v>42522.789803240739</v>
      </c>
      <c r="T1346" s="16">
        <f t="shared" si="84"/>
        <v>42551.789803240739</v>
      </c>
    </row>
    <row r="1347" spans="1:20" ht="45" hidden="1">
      <c r="A1347">
        <v>1345</v>
      </c>
      <c r="B1347" s="3" t="s">
        <v>2793</v>
      </c>
      <c r="C1347" s="3" t="s">
        <v>2794</v>
      </c>
      <c r="D1347" s="6">
        <v>300</v>
      </c>
      <c r="E1347" s="11">
        <v>375</v>
      </c>
      <c r="F1347" t="s">
        <v>21</v>
      </c>
      <c r="G1347" t="s">
        <v>22</v>
      </c>
      <c r="H1347" t="s">
        <v>23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1509</v>
      </c>
      <c r="O1347" s="9">
        <f t="shared" ref="O1347:O1410" si="86">ROUND(E1347/D1347*100,0)</f>
        <v>125</v>
      </c>
      <c r="P1347" s="9">
        <f t="shared" ref="P1347:P1410" si="87">IFERROR(ROUND(E1347/L1347,2),0)</f>
        <v>53.57</v>
      </c>
      <c r="Q1347" t="s">
        <v>1510</v>
      </c>
      <c r="R1347" t="s">
        <v>1511</v>
      </c>
      <c r="S1347" s="15">
        <f t="shared" ref="S1347:S1410" si="88">(((J1347/60)/60)/24)+DATE(1970,1,1)</f>
        <v>41799.814340277779</v>
      </c>
      <c r="T1347" s="16">
        <f t="shared" ref="T1347:T1410" si="89">(((I1347/60)/60)/24)+DATE(1970,1,1)</f>
        <v>41834.814340277779</v>
      </c>
    </row>
    <row r="1348" spans="1:20" ht="45" hidden="1">
      <c r="A1348">
        <v>1346</v>
      </c>
      <c r="B1348" s="3" t="s">
        <v>2795</v>
      </c>
      <c r="C1348" s="3" t="s">
        <v>2796</v>
      </c>
      <c r="D1348" s="6">
        <v>4900</v>
      </c>
      <c r="E1348" s="11">
        <v>7219</v>
      </c>
      <c r="F1348" t="s">
        <v>21</v>
      </c>
      <c r="G1348" t="s">
        <v>22</v>
      </c>
      <c r="H1348" t="s">
        <v>23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1509</v>
      </c>
      <c r="O1348" s="9">
        <f t="shared" si="86"/>
        <v>147</v>
      </c>
      <c r="P1348" s="9">
        <f t="shared" si="87"/>
        <v>48.45</v>
      </c>
      <c r="Q1348" t="s">
        <v>1510</v>
      </c>
      <c r="R1348" t="s">
        <v>1511</v>
      </c>
      <c r="S1348" s="15">
        <f t="shared" si="88"/>
        <v>41422.075821759259</v>
      </c>
      <c r="T1348" s="16">
        <f t="shared" si="89"/>
        <v>41452.075821759259</v>
      </c>
    </row>
    <row r="1349" spans="1:20" ht="60" hidden="1">
      <c r="A1349">
        <v>1347</v>
      </c>
      <c r="B1349" s="3" t="s">
        <v>2797</v>
      </c>
      <c r="C1349" s="3" t="s">
        <v>2798</v>
      </c>
      <c r="D1349" s="6">
        <v>2500</v>
      </c>
      <c r="E1349" s="11">
        <v>2555</v>
      </c>
      <c r="F1349" t="s">
        <v>21</v>
      </c>
      <c r="G1349" t="s">
        <v>22</v>
      </c>
      <c r="H1349" t="s">
        <v>23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1509</v>
      </c>
      <c r="O1349" s="9">
        <f t="shared" si="86"/>
        <v>102</v>
      </c>
      <c r="P1349" s="9">
        <f t="shared" si="87"/>
        <v>82.42</v>
      </c>
      <c r="Q1349" t="s">
        <v>1510</v>
      </c>
      <c r="R1349" t="s">
        <v>1511</v>
      </c>
      <c r="S1349" s="15">
        <f t="shared" si="88"/>
        <v>42040.638020833328</v>
      </c>
      <c r="T1349" s="16">
        <f t="shared" si="89"/>
        <v>42070.638020833328</v>
      </c>
    </row>
    <row r="1350" spans="1:20" ht="60" hidden="1">
      <c r="A1350">
        <v>1348</v>
      </c>
      <c r="B1350" s="3" t="s">
        <v>2799</v>
      </c>
      <c r="C1350" s="3" t="s">
        <v>2800</v>
      </c>
      <c r="D1350" s="6">
        <v>5875</v>
      </c>
      <c r="E1350" s="11">
        <v>5985</v>
      </c>
      <c r="F1350" t="s">
        <v>21</v>
      </c>
      <c r="G1350" t="s">
        <v>22</v>
      </c>
      <c r="H1350" t="s">
        <v>23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1509</v>
      </c>
      <c r="O1350" s="9">
        <f t="shared" si="86"/>
        <v>102</v>
      </c>
      <c r="P1350" s="9">
        <f t="shared" si="87"/>
        <v>230.19</v>
      </c>
      <c r="Q1350" t="s">
        <v>1510</v>
      </c>
      <c r="R1350" t="s">
        <v>1511</v>
      </c>
      <c r="S1350" s="15">
        <f t="shared" si="88"/>
        <v>41963.506168981476</v>
      </c>
      <c r="T1350" s="16">
        <f t="shared" si="89"/>
        <v>41991.506168981476</v>
      </c>
    </row>
    <row r="1351" spans="1:20" ht="60" hidden="1">
      <c r="A1351">
        <v>1349</v>
      </c>
      <c r="B1351" s="3" t="s">
        <v>2801</v>
      </c>
      <c r="C1351" s="3" t="s">
        <v>2802</v>
      </c>
      <c r="D1351" s="6">
        <v>5000</v>
      </c>
      <c r="E1351" s="11">
        <v>10210</v>
      </c>
      <c r="F1351" t="s">
        <v>21</v>
      </c>
      <c r="G1351" t="s">
        <v>167</v>
      </c>
      <c r="H1351" t="s">
        <v>168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1509</v>
      </c>
      <c r="O1351" s="9">
        <f t="shared" si="86"/>
        <v>204</v>
      </c>
      <c r="P1351" s="9">
        <f t="shared" si="87"/>
        <v>59.36</v>
      </c>
      <c r="Q1351" t="s">
        <v>1510</v>
      </c>
      <c r="R1351" t="s">
        <v>1511</v>
      </c>
      <c r="S1351" s="15">
        <f t="shared" si="88"/>
        <v>42317.33258101852</v>
      </c>
      <c r="T1351" s="16">
        <f t="shared" si="89"/>
        <v>42354.290972222225</v>
      </c>
    </row>
    <row r="1352" spans="1:20" ht="60" hidden="1">
      <c r="A1352">
        <v>1350</v>
      </c>
      <c r="B1352" s="3" t="s">
        <v>2803</v>
      </c>
      <c r="C1352" s="3" t="s">
        <v>2804</v>
      </c>
      <c r="D1352" s="6">
        <v>5000</v>
      </c>
      <c r="E1352" s="11">
        <v>5202.5</v>
      </c>
      <c r="F1352" t="s">
        <v>21</v>
      </c>
      <c r="G1352" t="s">
        <v>22</v>
      </c>
      <c r="H1352" t="s">
        <v>23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1509</v>
      </c>
      <c r="O1352" s="9">
        <f t="shared" si="86"/>
        <v>104</v>
      </c>
      <c r="P1352" s="9">
        <f t="shared" si="87"/>
        <v>66.7</v>
      </c>
      <c r="Q1352" t="s">
        <v>1510</v>
      </c>
      <c r="R1352" t="s">
        <v>1511</v>
      </c>
      <c r="S1352" s="15">
        <f t="shared" si="88"/>
        <v>42334.013124999998</v>
      </c>
      <c r="T1352" s="16">
        <f t="shared" si="89"/>
        <v>42364.013124999998</v>
      </c>
    </row>
    <row r="1353" spans="1:20" ht="45" hidden="1">
      <c r="A1353">
        <v>1351</v>
      </c>
      <c r="B1353" s="3" t="s">
        <v>2805</v>
      </c>
      <c r="C1353" s="3" t="s">
        <v>2806</v>
      </c>
      <c r="D1353" s="6">
        <v>20000</v>
      </c>
      <c r="E1353" s="11">
        <v>20253</v>
      </c>
      <c r="F1353" t="s">
        <v>21</v>
      </c>
      <c r="G1353" t="s">
        <v>22</v>
      </c>
      <c r="H1353" t="s">
        <v>23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1509</v>
      </c>
      <c r="O1353" s="9">
        <f t="shared" si="86"/>
        <v>101</v>
      </c>
      <c r="P1353" s="9">
        <f t="shared" si="87"/>
        <v>168.78</v>
      </c>
      <c r="Q1353" t="s">
        <v>1510</v>
      </c>
      <c r="R1353" t="s">
        <v>1511</v>
      </c>
      <c r="S1353" s="15">
        <f t="shared" si="88"/>
        <v>42382.74009259259</v>
      </c>
      <c r="T1353" s="16">
        <f t="shared" si="89"/>
        <v>42412.74009259259</v>
      </c>
    </row>
    <row r="1354" spans="1:20" ht="60" hidden="1">
      <c r="A1354">
        <v>1352</v>
      </c>
      <c r="B1354" s="3" t="s">
        <v>2807</v>
      </c>
      <c r="C1354" s="3" t="s">
        <v>2808</v>
      </c>
      <c r="D1354" s="6">
        <v>10000</v>
      </c>
      <c r="E1354" s="11">
        <v>13614</v>
      </c>
      <c r="F1354" t="s">
        <v>21</v>
      </c>
      <c r="G1354" t="s">
        <v>22</v>
      </c>
      <c r="H1354" t="s">
        <v>23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1509</v>
      </c>
      <c r="O1354" s="9">
        <f t="shared" si="86"/>
        <v>136</v>
      </c>
      <c r="P1354" s="9">
        <f t="shared" si="87"/>
        <v>59.97</v>
      </c>
      <c r="Q1354" t="s">
        <v>1510</v>
      </c>
      <c r="R1354" t="s">
        <v>1511</v>
      </c>
      <c r="S1354" s="15">
        <f t="shared" si="88"/>
        <v>42200.578310185185</v>
      </c>
      <c r="T1354" s="16">
        <f t="shared" si="89"/>
        <v>42252.165972222225</v>
      </c>
    </row>
    <row r="1355" spans="1:20" ht="45" hidden="1">
      <c r="A1355">
        <v>1353</v>
      </c>
      <c r="B1355" s="3" t="s">
        <v>2809</v>
      </c>
      <c r="C1355" s="3" t="s">
        <v>2810</v>
      </c>
      <c r="D1355" s="6">
        <v>1000</v>
      </c>
      <c r="E1355" s="11">
        <v>1336</v>
      </c>
      <c r="F1355" t="s">
        <v>21</v>
      </c>
      <c r="G1355" t="s">
        <v>22</v>
      </c>
      <c r="H1355" t="s">
        <v>23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1509</v>
      </c>
      <c r="O1355" s="9">
        <f t="shared" si="86"/>
        <v>134</v>
      </c>
      <c r="P1355" s="9">
        <f t="shared" si="87"/>
        <v>31.81</v>
      </c>
      <c r="Q1355" t="s">
        <v>1510</v>
      </c>
      <c r="R1355" t="s">
        <v>1511</v>
      </c>
      <c r="S1355" s="15">
        <f t="shared" si="88"/>
        <v>41309.11791666667</v>
      </c>
      <c r="T1355" s="16">
        <f t="shared" si="89"/>
        <v>41344</v>
      </c>
    </row>
    <row r="1356" spans="1:20" ht="60" hidden="1">
      <c r="A1356">
        <v>1354</v>
      </c>
      <c r="B1356" s="3" t="s">
        <v>2811</v>
      </c>
      <c r="C1356" s="3" t="s">
        <v>2812</v>
      </c>
      <c r="D1356" s="6">
        <v>1200</v>
      </c>
      <c r="E1356" s="11">
        <v>1563</v>
      </c>
      <c r="F1356" t="s">
        <v>21</v>
      </c>
      <c r="G1356" t="s">
        <v>31</v>
      </c>
      <c r="H1356" t="s">
        <v>32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1509</v>
      </c>
      <c r="O1356" s="9">
        <f t="shared" si="86"/>
        <v>130</v>
      </c>
      <c r="P1356" s="9">
        <f t="shared" si="87"/>
        <v>24.42</v>
      </c>
      <c r="Q1356" t="s">
        <v>1510</v>
      </c>
      <c r="R1356" t="s">
        <v>1511</v>
      </c>
      <c r="S1356" s="15">
        <f t="shared" si="88"/>
        <v>42502.807627314818</v>
      </c>
      <c r="T1356" s="16">
        <f t="shared" si="89"/>
        <v>42532.807627314818</v>
      </c>
    </row>
    <row r="1357" spans="1:20" ht="60" hidden="1">
      <c r="A1357">
        <v>1355</v>
      </c>
      <c r="B1357" s="3" t="s">
        <v>2813</v>
      </c>
      <c r="C1357" s="3" t="s">
        <v>2814</v>
      </c>
      <c r="D1357" s="6">
        <v>2500</v>
      </c>
      <c r="E1357" s="11">
        <v>3067</v>
      </c>
      <c r="F1357" t="s">
        <v>21</v>
      </c>
      <c r="G1357" t="s">
        <v>31</v>
      </c>
      <c r="H1357" t="s">
        <v>32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1509</v>
      </c>
      <c r="O1357" s="9">
        <f t="shared" si="86"/>
        <v>123</v>
      </c>
      <c r="P1357" s="9">
        <f t="shared" si="87"/>
        <v>25.35</v>
      </c>
      <c r="Q1357" t="s">
        <v>1510</v>
      </c>
      <c r="R1357" t="s">
        <v>1511</v>
      </c>
      <c r="S1357" s="15">
        <f t="shared" si="88"/>
        <v>41213.254687499997</v>
      </c>
      <c r="T1357" s="16">
        <f t="shared" si="89"/>
        <v>41243.416666666664</v>
      </c>
    </row>
    <row r="1358" spans="1:20" ht="60" hidden="1">
      <c r="A1358">
        <v>1356</v>
      </c>
      <c r="B1358" s="3" t="s">
        <v>2815</v>
      </c>
      <c r="C1358" s="3" t="s">
        <v>2816</v>
      </c>
      <c r="D1358" s="6">
        <v>3400</v>
      </c>
      <c r="E1358" s="11">
        <v>6215.56</v>
      </c>
      <c r="F1358" t="s">
        <v>21</v>
      </c>
      <c r="G1358" t="s">
        <v>22</v>
      </c>
      <c r="H1358" t="s">
        <v>23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1509</v>
      </c>
      <c r="O1358" s="9">
        <f t="shared" si="86"/>
        <v>183</v>
      </c>
      <c r="P1358" s="9">
        <f t="shared" si="87"/>
        <v>71.44</v>
      </c>
      <c r="Q1358" t="s">
        <v>1510</v>
      </c>
      <c r="R1358" t="s">
        <v>1511</v>
      </c>
      <c r="S1358" s="15">
        <f t="shared" si="88"/>
        <v>41430.038888888892</v>
      </c>
      <c r="T1358" s="16">
        <f t="shared" si="89"/>
        <v>41460.038888888892</v>
      </c>
    </row>
    <row r="1359" spans="1:20" ht="45" hidden="1">
      <c r="A1359">
        <v>1357</v>
      </c>
      <c r="B1359" s="3" t="s">
        <v>2817</v>
      </c>
      <c r="C1359" s="3" t="s">
        <v>2818</v>
      </c>
      <c r="D1359" s="6">
        <v>2000</v>
      </c>
      <c r="E1359" s="11">
        <v>2506</v>
      </c>
      <c r="F1359" t="s">
        <v>21</v>
      </c>
      <c r="G1359" t="s">
        <v>22</v>
      </c>
      <c r="H1359" t="s">
        <v>23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1509</v>
      </c>
      <c r="O1359" s="9">
        <f t="shared" si="86"/>
        <v>125</v>
      </c>
      <c r="P1359" s="9">
        <f t="shared" si="87"/>
        <v>38.549999999999997</v>
      </c>
      <c r="Q1359" t="s">
        <v>1510</v>
      </c>
      <c r="R1359" t="s">
        <v>1511</v>
      </c>
      <c r="S1359" s="15">
        <f t="shared" si="88"/>
        <v>41304.962233796294</v>
      </c>
      <c r="T1359" s="16">
        <f t="shared" si="89"/>
        <v>41334.249305555553</v>
      </c>
    </row>
    <row r="1360" spans="1:20" ht="45" hidden="1">
      <c r="A1360">
        <v>1358</v>
      </c>
      <c r="B1360" s="3" t="s">
        <v>2819</v>
      </c>
      <c r="C1360" s="3" t="s">
        <v>2820</v>
      </c>
      <c r="D1360" s="6">
        <v>3000</v>
      </c>
      <c r="E1360" s="11">
        <v>3350</v>
      </c>
      <c r="F1360" t="s">
        <v>21</v>
      </c>
      <c r="G1360" t="s">
        <v>22</v>
      </c>
      <c r="H1360" t="s">
        <v>23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1509</v>
      </c>
      <c r="O1360" s="9">
        <f t="shared" si="86"/>
        <v>112</v>
      </c>
      <c r="P1360" s="9">
        <f t="shared" si="87"/>
        <v>68.37</v>
      </c>
      <c r="Q1360" t="s">
        <v>1510</v>
      </c>
      <c r="R1360" t="s">
        <v>1511</v>
      </c>
      <c r="S1360" s="15">
        <f t="shared" si="88"/>
        <v>40689.570868055554</v>
      </c>
      <c r="T1360" s="16">
        <f t="shared" si="89"/>
        <v>40719.570868055554</v>
      </c>
    </row>
    <row r="1361" spans="1:20" ht="60" hidden="1">
      <c r="A1361">
        <v>1359</v>
      </c>
      <c r="B1361" s="3" t="s">
        <v>2821</v>
      </c>
      <c r="C1361" s="3" t="s">
        <v>2822</v>
      </c>
      <c r="D1361" s="6">
        <v>660</v>
      </c>
      <c r="E1361" s="11">
        <v>764</v>
      </c>
      <c r="F1361" t="s">
        <v>21</v>
      </c>
      <c r="G1361" t="s">
        <v>22</v>
      </c>
      <c r="H1361" t="s">
        <v>23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1509</v>
      </c>
      <c r="O1361" s="9">
        <f t="shared" si="86"/>
        <v>116</v>
      </c>
      <c r="P1361" s="9">
        <f t="shared" si="87"/>
        <v>40.21</v>
      </c>
      <c r="Q1361" t="s">
        <v>1510</v>
      </c>
      <c r="R1361" t="s">
        <v>1511</v>
      </c>
      <c r="S1361" s="15">
        <f t="shared" si="88"/>
        <v>40668.814699074072</v>
      </c>
      <c r="T1361" s="16">
        <f t="shared" si="89"/>
        <v>40730.814699074072</v>
      </c>
    </row>
    <row r="1362" spans="1:20" ht="30" hidden="1">
      <c r="A1362">
        <v>1360</v>
      </c>
      <c r="B1362" s="3" t="s">
        <v>2823</v>
      </c>
      <c r="C1362" s="3" t="s">
        <v>2824</v>
      </c>
      <c r="D1362" s="6">
        <v>1500</v>
      </c>
      <c r="E1362" s="11">
        <v>2598</v>
      </c>
      <c r="F1362" t="s">
        <v>21</v>
      </c>
      <c r="G1362" t="s">
        <v>22</v>
      </c>
      <c r="H1362" t="s">
        <v>23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1509</v>
      </c>
      <c r="O1362" s="9">
        <f t="shared" si="86"/>
        <v>173</v>
      </c>
      <c r="P1362" s="9">
        <f t="shared" si="87"/>
        <v>32.07</v>
      </c>
      <c r="Q1362" t="s">
        <v>1510</v>
      </c>
      <c r="R1362" t="s">
        <v>1511</v>
      </c>
      <c r="S1362" s="15">
        <f t="shared" si="88"/>
        <v>41095.900694444441</v>
      </c>
      <c r="T1362" s="16">
        <f t="shared" si="89"/>
        <v>41123.900694444441</v>
      </c>
    </row>
    <row r="1363" spans="1:20" ht="45" hidden="1">
      <c r="A1363">
        <v>1361</v>
      </c>
      <c r="B1363" s="3" t="s">
        <v>2825</v>
      </c>
      <c r="C1363" s="3" t="s">
        <v>2826</v>
      </c>
      <c r="D1363" s="6">
        <v>6000</v>
      </c>
      <c r="E1363" s="11">
        <v>7559</v>
      </c>
      <c r="F1363" t="s">
        <v>21</v>
      </c>
      <c r="G1363" t="s">
        <v>31</v>
      </c>
      <c r="H1363" t="s">
        <v>32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1509</v>
      </c>
      <c r="O1363" s="9">
        <f t="shared" si="86"/>
        <v>126</v>
      </c>
      <c r="P1363" s="9">
        <f t="shared" si="87"/>
        <v>28.63</v>
      </c>
      <c r="Q1363" t="s">
        <v>1510</v>
      </c>
      <c r="R1363" t="s">
        <v>1511</v>
      </c>
      <c r="S1363" s="15">
        <f t="shared" si="88"/>
        <v>41781.717268518521</v>
      </c>
      <c r="T1363" s="16">
        <f t="shared" si="89"/>
        <v>41811.717268518521</v>
      </c>
    </row>
    <row r="1364" spans="1:20" ht="45" hidden="1">
      <c r="A1364">
        <v>1362</v>
      </c>
      <c r="B1364" s="3" t="s">
        <v>2827</v>
      </c>
      <c r="C1364" s="3" t="s">
        <v>2828</v>
      </c>
      <c r="D1364" s="6">
        <v>1000</v>
      </c>
      <c r="E1364" s="11">
        <v>1091</v>
      </c>
      <c r="F1364" t="s">
        <v>21</v>
      </c>
      <c r="G1364" t="s">
        <v>22</v>
      </c>
      <c r="H1364" t="s">
        <v>23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1509</v>
      </c>
      <c r="O1364" s="9">
        <f t="shared" si="86"/>
        <v>109</v>
      </c>
      <c r="P1364" s="9">
        <f t="shared" si="87"/>
        <v>43.64</v>
      </c>
      <c r="Q1364" t="s">
        <v>1510</v>
      </c>
      <c r="R1364" t="s">
        <v>1511</v>
      </c>
      <c r="S1364" s="15">
        <f t="shared" si="88"/>
        <v>41464.934386574074</v>
      </c>
      <c r="T1364" s="16">
        <f t="shared" si="89"/>
        <v>41524.934386574074</v>
      </c>
    </row>
    <row r="1365" spans="1:20" ht="60" hidden="1">
      <c r="A1365">
        <v>1363</v>
      </c>
      <c r="B1365" s="3" t="s">
        <v>2829</v>
      </c>
      <c r="C1365" s="3" t="s">
        <v>2830</v>
      </c>
      <c r="D1365" s="6">
        <v>200</v>
      </c>
      <c r="E1365" s="11">
        <v>200</v>
      </c>
      <c r="F1365" t="s">
        <v>21</v>
      </c>
      <c r="G1365" t="s">
        <v>22</v>
      </c>
      <c r="H1365" t="s">
        <v>23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1509</v>
      </c>
      <c r="O1365" s="9">
        <f t="shared" si="86"/>
        <v>100</v>
      </c>
      <c r="P1365" s="9">
        <f t="shared" si="87"/>
        <v>40</v>
      </c>
      <c r="Q1365" t="s">
        <v>1510</v>
      </c>
      <c r="R1365" t="s">
        <v>1511</v>
      </c>
      <c r="S1365" s="15">
        <f t="shared" si="88"/>
        <v>42396.8440625</v>
      </c>
      <c r="T1365" s="16">
        <f t="shared" si="89"/>
        <v>42415.332638888889</v>
      </c>
    </row>
    <row r="1366" spans="1:20" ht="60" hidden="1">
      <c r="A1366">
        <v>1364</v>
      </c>
      <c r="B1366" s="3" t="s">
        <v>2831</v>
      </c>
      <c r="C1366" s="3" t="s">
        <v>2832</v>
      </c>
      <c r="D1366" s="6">
        <v>42000</v>
      </c>
      <c r="E1366" s="11">
        <v>49830</v>
      </c>
      <c r="F1366" t="s">
        <v>21</v>
      </c>
      <c r="G1366" t="s">
        <v>318</v>
      </c>
      <c r="H1366" t="s">
        <v>319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1634</v>
      </c>
      <c r="O1366" s="9">
        <f t="shared" si="86"/>
        <v>119</v>
      </c>
      <c r="P1366" s="9">
        <f t="shared" si="87"/>
        <v>346.04</v>
      </c>
      <c r="Q1366" t="s">
        <v>1635</v>
      </c>
      <c r="R1366" t="s">
        <v>1636</v>
      </c>
      <c r="S1366" s="15">
        <f t="shared" si="88"/>
        <v>41951.695671296293</v>
      </c>
      <c r="T1366" s="16">
        <f t="shared" si="89"/>
        <v>42011.6956712963</v>
      </c>
    </row>
    <row r="1367" spans="1:20" ht="60" hidden="1">
      <c r="A1367">
        <v>1365</v>
      </c>
      <c r="B1367" s="3" t="s">
        <v>2833</v>
      </c>
      <c r="C1367" s="3" t="s">
        <v>2834</v>
      </c>
      <c r="D1367" s="6">
        <v>7500</v>
      </c>
      <c r="E1367" s="11">
        <v>7520</v>
      </c>
      <c r="F1367" t="s">
        <v>21</v>
      </c>
      <c r="G1367" t="s">
        <v>22</v>
      </c>
      <c r="H1367" t="s">
        <v>23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1634</v>
      </c>
      <c r="O1367" s="9">
        <f t="shared" si="86"/>
        <v>100</v>
      </c>
      <c r="P1367" s="9">
        <f t="shared" si="87"/>
        <v>81.739999999999995</v>
      </c>
      <c r="Q1367" t="s">
        <v>1635</v>
      </c>
      <c r="R1367" t="s">
        <v>1636</v>
      </c>
      <c r="S1367" s="15">
        <f t="shared" si="88"/>
        <v>42049.733240740738</v>
      </c>
      <c r="T1367" s="16">
        <f t="shared" si="89"/>
        <v>42079.691574074073</v>
      </c>
    </row>
    <row r="1368" spans="1:20" ht="18.75" hidden="1">
      <c r="A1368">
        <v>1366</v>
      </c>
      <c r="B1368" s="3" t="s">
        <v>2835</v>
      </c>
      <c r="C1368" s="3" t="s">
        <v>2836</v>
      </c>
      <c r="D1368" s="6">
        <v>7500</v>
      </c>
      <c r="E1368" s="11">
        <v>9486.69</v>
      </c>
      <c r="F1368" t="s">
        <v>21</v>
      </c>
      <c r="G1368" t="s">
        <v>22</v>
      </c>
      <c r="H1368" t="s">
        <v>23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1634</v>
      </c>
      <c r="O1368" s="9">
        <f t="shared" si="86"/>
        <v>126</v>
      </c>
      <c r="P1368" s="9">
        <f t="shared" si="87"/>
        <v>64.540000000000006</v>
      </c>
      <c r="Q1368" t="s">
        <v>1635</v>
      </c>
      <c r="R1368" t="s">
        <v>1636</v>
      </c>
      <c r="S1368" s="15">
        <f t="shared" si="88"/>
        <v>41924.996099537035</v>
      </c>
      <c r="T1368" s="16">
        <f t="shared" si="89"/>
        <v>41970.037766203706</v>
      </c>
    </row>
    <row r="1369" spans="1:20" ht="45" hidden="1">
      <c r="A1369">
        <v>1367</v>
      </c>
      <c r="B1369" s="3" t="s">
        <v>2837</v>
      </c>
      <c r="C1369" s="3" t="s">
        <v>2838</v>
      </c>
      <c r="D1369" s="6">
        <v>5000</v>
      </c>
      <c r="E1369" s="11">
        <v>5713</v>
      </c>
      <c r="F1369" t="s">
        <v>21</v>
      </c>
      <c r="G1369" t="s">
        <v>22</v>
      </c>
      <c r="H1369" t="s">
        <v>23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1634</v>
      </c>
      <c r="O1369" s="9">
        <f t="shared" si="86"/>
        <v>114</v>
      </c>
      <c r="P1369" s="9">
        <f t="shared" si="87"/>
        <v>63.48</v>
      </c>
      <c r="Q1369" t="s">
        <v>1635</v>
      </c>
      <c r="R1369" t="s">
        <v>1636</v>
      </c>
      <c r="S1369" s="15">
        <f t="shared" si="88"/>
        <v>42292.002893518518</v>
      </c>
      <c r="T1369" s="16">
        <f t="shared" si="89"/>
        <v>42322.044560185182</v>
      </c>
    </row>
    <row r="1370" spans="1:20" ht="45" hidden="1">
      <c r="A1370">
        <v>1368</v>
      </c>
      <c r="B1370" s="3" t="s">
        <v>2839</v>
      </c>
      <c r="C1370" s="3" t="s">
        <v>2840</v>
      </c>
      <c r="D1370" s="6">
        <v>5000</v>
      </c>
      <c r="E1370" s="11">
        <v>5535</v>
      </c>
      <c r="F1370" t="s">
        <v>21</v>
      </c>
      <c r="G1370" t="s">
        <v>22</v>
      </c>
      <c r="H1370" t="s">
        <v>23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1634</v>
      </c>
      <c r="O1370" s="9">
        <f t="shared" si="86"/>
        <v>111</v>
      </c>
      <c r="P1370" s="9">
        <f t="shared" si="87"/>
        <v>63.62</v>
      </c>
      <c r="Q1370" t="s">
        <v>1635</v>
      </c>
      <c r="R1370" t="s">
        <v>1636</v>
      </c>
      <c r="S1370" s="15">
        <f t="shared" si="88"/>
        <v>42146.190902777773</v>
      </c>
      <c r="T1370" s="16">
        <f t="shared" si="89"/>
        <v>42170.190902777773</v>
      </c>
    </row>
    <row r="1371" spans="1:20" ht="60" hidden="1">
      <c r="A1371">
        <v>1369</v>
      </c>
      <c r="B1371" s="3" t="s">
        <v>2841</v>
      </c>
      <c r="C1371" s="3" t="s">
        <v>2842</v>
      </c>
      <c r="D1371" s="6">
        <v>32360</v>
      </c>
      <c r="E1371" s="11">
        <v>34090.629999999997</v>
      </c>
      <c r="F1371" t="s">
        <v>21</v>
      </c>
      <c r="G1371" t="s">
        <v>22</v>
      </c>
      <c r="H1371" t="s">
        <v>23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1634</v>
      </c>
      <c r="O1371" s="9">
        <f t="shared" si="86"/>
        <v>105</v>
      </c>
      <c r="P1371" s="9">
        <f t="shared" si="87"/>
        <v>83.97</v>
      </c>
      <c r="Q1371" t="s">
        <v>1635</v>
      </c>
      <c r="R1371" t="s">
        <v>1636</v>
      </c>
      <c r="S1371" s="15">
        <f t="shared" si="88"/>
        <v>41710.594282407408</v>
      </c>
      <c r="T1371" s="16">
        <f t="shared" si="89"/>
        <v>41740.594282407408</v>
      </c>
    </row>
    <row r="1372" spans="1:20" ht="30" hidden="1">
      <c r="A1372">
        <v>1370</v>
      </c>
      <c r="B1372" s="3" t="s">
        <v>2843</v>
      </c>
      <c r="C1372" s="3" t="s">
        <v>2844</v>
      </c>
      <c r="D1372" s="6">
        <v>1500</v>
      </c>
      <c r="E1372" s="11">
        <v>1555</v>
      </c>
      <c r="F1372" t="s">
        <v>21</v>
      </c>
      <c r="G1372" t="s">
        <v>22</v>
      </c>
      <c r="H1372" t="s">
        <v>23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1634</v>
      </c>
      <c r="O1372" s="9">
        <f t="shared" si="86"/>
        <v>104</v>
      </c>
      <c r="P1372" s="9">
        <f t="shared" si="87"/>
        <v>77.75</v>
      </c>
      <c r="Q1372" t="s">
        <v>1635</v>
      </c>
      <c r="R1372" t="s">
        <v>1636</v>
      </c>
      <c r="S1372" s="15">
        <f t="shared" si="88"/>
        <v>41548.00335648148</v>
      </c>
      <c r="T1372" s="16">
        <f t="shared" si="89"/>
        <v>41563.00335648148</v>
      </c>
    </row>
    <row r="1373" spans="1:20" ht="60" hidden="1">
      <c r="A1373">
        <v>1371</v>
      </c>
      <c r="B1373" s="3" t="s">
        <v>2845</v>
      </c>
      <c r="C1373" s="3" t="s">
        <v>2846</v>
      </c>
      <c r="D1373" s="6">
        <v>6999</v>
      </c>
      <c r="E1373" s="11">
        <v>7495</v>
      </c>
      <c r="F1373" t="s">
        <v>21</v>
      </c>
      <c r="G1373" t="s">
        <v>22</v>
      </c>
      <c r="H1373" t="s">
        <v>23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1634</v>
      </c>
      <c r="O1373" s="9">
        <f t="shared" si="86"/>
        <v>107</v>
      </c>
      <c r="P1373" s="9">
        <f t="shared" si="87"/>
        <v>107.07</v>
      </c>
      <c r="Q1373" t="s">
        <v>1635</v>
      </c>
      <c r="R1373" t="s">
        <v>1636</v>
      </c>
      <c r="S1373" s="15">
        <f t="shared" si="88"/>
        <v>42101.758587962962</v>
      </c>
      <c r="T1373" s="16">
        <f t="shared" si="89"/>
        <v>42131.758587962962</v>
      </c>
    </row>
    <row r="1374" spans="1:20" ht="30" hidden="1">
      <c r="A1374">
        <v>1372</v>
      </c>
      <c r="B1374" s="3" t="s">
        <v>2847</v>
      </c>
      <c r="C1374" s="3" t="s">
        <v>2848</v>
      </c>
      <c r="D1374" s="6">
        <v>500</v>
      </c>
      <c r="E1374" s="11">
        <v>620</v>
      </c>
      <c r="F1374" t="s">
        <v>21</v>
      </c>
      <c r="G1374" t="s">
        <v>22</v>
      </c>
      <c r="H1374" t="s">
        <v>23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1634</v>
      </c>
      <c r="O1374" s="9">
        <f t="shared" si="86"/>
        <v>124</v>
      </c>
      <c r="P1374" s="9">
        <f t="shared" si="87"/>
        <v>38.75</v>
      </c>
      <c r="Q1374" t="s">
        <v>1635</v>
      </c>
      <c r="R1374" t="s">
        <v>1636</v>
      </c>
      <c r="S1374" s="15">
        <f t="shared" si="88"/>
        <v>41072.739953703705</v>
      </c>
      <c r="T1374" s="16">
        <f t="shared" si="89"/>
        <v>41102.739953703705</v>
      </c>
    </row>
    <row r="1375" spans="1:20" ht="45" hidden="1">
      <c r="A1375">
        <v>1373</v>
      </c>
      <c r="B1375" s="3" t="s">
        <v>2849</v>
      </c>
      <c r="C1375" s="3" t="s">
        <v>2850</v>
      </c>
      <c r="D1375" s="6">
        <v>10000</v>
      </c>
      <c r="E1375" s="11">
        <v>10501</v>
      </c>
      <c r="F1375" t="s">
        <v>21</v>
      </c>
      <c r="G1375" t="s">
        <v>22</v>
      </c>
      <c r="H1375" t="s">
        <v>23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1634</v>
      </c>
      <c r="O1375" s="9">
        <f t="shared" si="86"/>
        <v>105</v>
      </c>
      <c r="P1375" s="9">
        <f t="shared" si="87"/>
        <v>201.94</v>
      </c>
      <c r="Q1375" t="s">
        <v>1635</v>
      </c>
      <c r="R1375" t="s">
        <v>1636</v>
      </c>
      <c r="S1375" s="15">
        <f t="shared" si="88"/>
        <v>42704.95177083333</v>
      </c>
      <c r="T1375" s="16">
        <f t="shared" si="89"/>
        <v>42734.95177083333</v>
      </c>
    </row>
    <row r="1376" spans="1:20" ht="60" hidden="1">
      <c r="A1376">
        <v>1374</v>
      </c>
      <c r="B1376" s="3" t="s">
        <v>2851</v>
      </c>
      <c r="C1376" s="3" t="s">
        <v>2852</v>
      </c>
      <c r="D1376" s="6">
        <v>1500</v>
      </c>
      <c r="E1376" s="11">
        <v>2842</v>
      </c>
      <c r="F1376" t="s">
        <v>21</v>
      </c>
      <c r="G1376" t="s">
        <v>22</v>
      </c>
      <c r="H1376" t="s">
        <v>23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1634</v>
      </c>
      <c r="O1376" s="9">
        <f t="shared" si="86"/>
        <v>189</v>
      </c>
      <c r="P1376" s="9">
        <f t="shared" si="87"/>
        <v>43.06</v>
      </c>
      <c r="Q1376" t="s">
        <v>1635</v>
      </c>
      <c r="R1376" t="s">
        <v>1636</v>
      </c>
      <c r="S1376" s="15">
        <f t="shared" si="88"/>
        <v>42424.161898148144</v>
      </c>
      <c r="T1376" s="16">
        <f t="shared" si="89"/>
        <v>42454.12023148148</v>
      </c>
    </row>
    <row r="1377" spans="1:20" ht="60" hidden="1">
      <c r="A1377">
        <v>1375</v>
      </c>
      <c r="B1377" s="3" t="s">
        <v>2853</v>
      </c>
      <c r="C1377" s="3" t="s">
        <v>2854</v>
      </c>
      <c r="D1377" s="6">
        <v>4000</v>
      </c>
      <c r="E1377" s="11">
        <v>6853</v>
      </c>
      <c r="F1377" t="s">
        <v>21</v>
      </c>
      <c r="G1377" t="s">
        <v>187</v>
      </c>
      <c r="H1377" t="s">
        <v>62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1634</v>
      </c>
      <c r="O1377" s="9">
        <f t="shared" si="86"/>
        <v>171</v>
      </c>
      <c r="P1377" s="9">
        <f t="shared" si="87"/>
        <v>62.87</v>
      </c>
      <c r="Q1377" t="s">
        <v>1635</v>
      </c>
      <c r="R1377" t="s">
        <v>1636</v>
      </c>
      <c r="S1377" s="15">
        <f t="shared" si="88"/>
        <v>42720.066192129627</v>
      </c>
      <c r="T1377" s="16">
        <f t="shared" si="89"/>
        <v>42750.066192129627</v>
      </c>
    </row>
    <row r="1378" spans="1:20" ht="30" hidden="1">
      <c r="A1378">
        <v>1376</v>
      </c>
      <c r="B1378" s="3" t="s">
        <v>2855</v>
      </c>
      <c r="C1378" s="3" t="s">
        <v>2856</v>
      </c>
      <c r="D1378" s="6">
        <v>3700</v>
      </c>
      <c r="E1378" s="11">
        <v>9342</v>
      </c>
      <c r="F1378" t="s">
        <v>21</v>
      </c>
      <c r="G1378" t="s">
        <v>31</v>
      </c>
      <c r="H1378" t="s">
        <v>32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1634</v>
      </c>
      <c r="O1378" s="9">
        <f t="shared" si="86"/>
        <v>252</v>
      </c>
      <c r="P1378" s="9">
        <f t="shared" si="87"/>
        <v>55.61</v>
      </c>
      <c r="Q1378" t="s">
        <v>1635</v>
      </c>
      <c r="R1378" t="s">
        <v>1636</v>
      </c>
      <c r="S1378" s="15">
        <f t="shared" si="88"/>
        <v>42677.669050925921</v>
      </c>
      <c r="T1378" s="16">
        <f t="shared" si="89"/>
        <v>42707.710717592592</v>
      </c>
    </row>
    <row r="1379" spans="1:20" ht="60" hidden="1">
      <c r="A1379">
        <v>1377</v>
      </c>
      <c r="B1379" s="3" t="s">
        <v>2857</v>
      </c>
      <c r="C1379" s="3" t="s">
        <v>2858</v>
      </c>
      <c r="D1379" s="6">
        <v>1300</v>
      </c>
      <c r="E1379" s="11">
        <v>1510</v>
      </c>
      <c r="F1379" t="s">
        <v>21</v>
      </c>
      <c r="G1379" t="s">
        <v>22</v>
      </c>
      <c r="H1379" t="s">
        <v>23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1634</v>
      </c>
      <c r="O1379" s="9">
        <f t="shared" si="86"/>
        <v>116</v>
      </c>
      <c r="P1379" s="9">
        <f t="shared" si="87"/>
        <v>48.71</v>
      </c>
      <c r="Q1379" t="s">
        <v>1635</v>
      </c>
      <c r="R1379" t="s">
        <v>1636</v>
      </c>
      <c r="S1379" s="15">
        <f t="shared" si="88"/>
        <v>42747.219560185185</v>
      </c>
      <c r="T1379" s="16">
        <f t="shared" si="89"/>
        <v>42769.174305555556</v>
      </c>
    </row>
    <row r="1380" spans="1:20" ht="18.75" hidden="1">
      <c r="A1380">
        <v>1378</v>
      </c>
      <c r="B1380" s="3" t="s">
        <v>2859</v>
      </c>
      <c r="C1380" s="3" t="s">
        <v>2860</v>
      </c>
      <c r="D1380" s="6">
        <v>2000</v>
      </c>
      <c r="E1380" s="11">
        <v>4067</v>
      </c>
      <c r="F1380" t="s">
        <v>21</v>
      </c>
      <c r="G1380" t="s">
        <v>31</v>
      </c>
      <c r="H1380" t="s">
        <v>32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1634</v>
      </c>
      <c r="O1380" s="9">
        <f t="shared" si="86"/>
        <v>203</v>
      </c>
      <c r="P1380" s="9">
        <f t="shared" si="87"/>
        <v>30.58</v>
      </c>
      <c r="Q1380" t="s">
        <v>1635</v>
      </c>
      <c r="R1380" t="s">
        <v>1636</v>
      </c>
      <c r="S1380" s="15">
        <f t="shared" si="88"/>
        <v>42568.759374999994</v>
      </c>
      <c r="T1380" s="16">
        <f t="shared" si="89"/>
        <v>42583.759374999994</v>
      </c>
    </row>
    <row r="1381" spans="1:20" ht="30" hidden="1">
      <c r="A1381">
        <v>1379</v>
      </c>
      <c r="B1381" s="3" t="s">
        <v>2861</v>
      </c>
      <c r="C1381" s="3" t="s">
        <v>2862</v>
      </c>
      <c r="D1381" s="6">
        <v>10000</v>
      </c>
      <c r="E1381" s="11">
        <v>11160</v>
      </c>
      <c r="F1381" t="s">
        <v>21</v>
      </c>
      <c r="G1381" t="s">
        <v>22</v>
      </c>
      <c r="H1381" t="s">
        <v>23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1634</v>
      </c>
      <c r="O1381" s="9">
        <f t="shared" si="86"/>
        <v>112</v>
      </c>
      <c r="P1381" s="9">
        <f t="shared" si="87"/>
        <v>73.91</v>
      </c>
      <c r="Q1381" t="s">
        <v>1635</v>
      </c>
      <c r="R1381" t="s">
        <v>1636</v>
      </c>
      <c r="S1381" s="15">
        <f t="shared" si="88"/>
        <v>42130.491620370376</v>
      </c>
      <c r="T1381" s="16">
        <f t="shared" si="89"/>
        <v>42160.491620370376</v>
      </c>
    </row>
    <row r="1382" spans="1:20" ht="45" hidden="1">
      <c r="A1382">
        <v>1380</v>
      </c>
      <c r="B1382" s="3" t="s">
        <v>2863</v>
      </c>
      <c r="C1382" s="3" t="s">
        <v>2864</v>
      </c>
      <c r="D1382" s="6">
        <v>25</v>
      </c>
      <c r="E1382" s="11">
        <v>106</v>
      </c>
      <c r="F1382" t="s">
        <v>21</v>
      </c>
      <c r="G1382" t="s">
        <v>22</v>
      </c>
      <c r="H1382" t="s">
        <v>23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1634</v>
      </c>
      <c r="O1382" s="9">
        <f t="shared" si="86"/>
        <v>424</v>
      </c>
      <c r="P1382" s="9">
        <f t="shared" si="87"/>
        <v>21.2</v>
      </c>
      <c r="Q1382" t="s">
        <v>1635</v>
      </c>
      <c r="R1382" t="s">
        <v>1636</v>
      </c>
      <c r="S1382" s="15">
        <f t="shared" si="88"/>
        <v>42141.762800925921</v>
      </c>
      <c r="T1382" s="16">
        <f t="shared" si="89"/>
        <v>42164.083333333328</v>
      </c>
    </row>
    <row r="1383" spans="1:20" ht="60" hidden="1">
      <c r="A1383">
        <v>1381</v>
      </c>
      <c r="B1383" s="3" t="s">
        <v>2865</v>
      </c>
      <c r="C1383" s="3" t="s">
        <v>2866</v>
      </c>
      <c r="D1383" s="6">
        <v>5000</v>
      </c>
      <c r="E1383" s="11">
        <v>5355</v>
      </c>
      <c r="F1383" t="s">
        <v>21</v>
      </c>
      <c r="G1383" t="s">
        <v>22</v>
      </c>
      <c r="H1383" t="s">
        <v>23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1634</v>
      </c>
      <c r="O1383" s="9">
        <f t="shared" si="86"/>
        <v>107</v>
      </c>
      <c r="P1383" s="9">
        <f t="shared" si="87"/>
        <v>73.36</v>
      </c>
      <c r="Q1383" t="s">
        <v>1635</v>
      </c>
      <c r="R1383" t="s">
        <v>1636</v>
      </c>
      <c r="S1383" s="15">
        <f t="shared" si="88"/>
        <v>42703.214409722219</v>
      </c>
      <c r="T1383" s="16">
        <f t="shared" si="89"/>
        <v>42733.214409722219</v>
      </c>
    </row>
    <row r="1384" spans="1:20" ht="45" hidden="1">
      <c r="A1384">
        <v>1382</v>
      </c>
      <c r="B1384" s="3" t="s">
        <v>2867</v>
      </c>
      <c r="C1384" s="3" t="s">
        <v>2868</v>
      </c>
      <c r="D1384" s="6">
        <v>8000</v>
      </c>
      <c r="E1384" s="11">
        <v>8349</v>
      </c>
      <c r="F1384" t="s">
        <v>21</v>
      </c>
      <c r="G1384" t="s">
        <v>22</v>
      </c>
      <c r="H1384" t="s">
        <v>23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1634</v>
      </c>
      <c r="O1384" s="9">
        <f t="shared" si="86"/>
        <v>104</v>
      </c>
      <c r="P1384" s="9">
        <f t="shared" si="87"/>
        <v>56.41</v>
      </c>
      <c r="Q1384" t="s">
        <v>1635</v>
      </c>
      <c r="R1384" t="s">
        <v>1636</v>
      </c>
      <c r="S1384" s="15">
        <f t="shared" si="88"/>
        <v>41370.800185185188</v>
      </c>
      <c r="T1384" s="16">
        <f t="shared" si="89"/>
        <v>41400.800185185188</v>
      </c>
    </row>
    <row r="1385" spans="1:20" ht="60" hidden="1">
      <c r="A1385">
        <v>1383</v>
      </c>
      <c r="B1385" s="3" t="s">
        <v>2869</v>
      </c>
      <c r="C1385" s="3" t="s">
        <v>2870</v>
      </c>
      <c r="D1385" s="6">
        <v>2200</v>
      </c>
      <c r="E1385" s="11">
        <v>4673</v>
      </c>
      <c r="F1385" t="s">
        <v>21</v>
      </c>
      <c r="G1385" t="s">
        <v>167</v>
      </c>
      <c r="H1385" t="s">
        <v>168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1634</v>
      </c>
      <c r="O1385" s="9">
        <f t="shared" si="86"/>
        <v>212</v>
      </c>
      <c r="P1385" s="9">
        <f t="shared" si="87"/>
        <v>50.25</v>
      </c>
      <c r="Q1385" t="s">
        <v>1635</v>
      </c>
      <c r="R1385" t="s">
        <v>1636</v>
      </c>
      <c r="S1385" s="15">
        <f t="shared" si="88"/>
        <v>42707.074976851851</v>
      </c>
      <c r="T1385" s="16">
        <f t="shared" si="89"/>
        <v>42727.074976851851</v>
      </c>
    </row>
    <row r="1386" spans="1:20" ht="45" hidden="1">
      <c r="A1386">
        <v>1384</v>
      </c>
      <c r="B1386" s="3" t="s">
        <v>2871</v>
      </c>
      <c r="C1386" s="3" t="s">
        <v>2872</v>
      </c>
      <c r="D1386" s="6">
        <v>3500</v>
      </c>
      <c r="E1386" s="11">
        <v>4343</v>
      </c>
      <c r="F1386" t="s">
        <v>21</v>
      </c>
      <c r="G1386" t="s">
        <v>22</v>
      </c>
      <c r="H1386" t="s">
        <v>23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1634</v>
      </c>
      <c r="O1386" s="9">
        <f t="shared" si="86"/>
        <v>124</v>
      </c>
      <c r="P1386" s="9">
        <f t="shared" si="87"/>
        <v>68.94</v>
      </c>
      <c r="Q1386" t="s">
        <v>1635</v>
      </c>
      <c r="R1386" t="s">
        <v>1636</v>
      </c>
      <c r="S1386" s="15">
        <f t="shared" si="88"/>
        <v>42160.735208333332</v>
      </c>
      <c r="T1386" s="16">
        <f t="shared" si="89"/>
        <v>42190.735208333332</v>
      </c>
    </row>
    <row r="1387" spans="1:20" ht="45" hidden="1">
      <c r="A1387">
        <v>1385</v>
      </c>
      <c r="B1387" s="3" t="s">
        <v>2873</v>
      </c>
      <c r="C1387" s="3" t="s">
        <v>2874</v>
      </c>
      <c r="D1387" s="6">
        <v>8000</v>
      </c>
      <c r="E1387" s="11">
        <v>8832.49</v>
      </c>
      <c r="F1387" t="s">
        <v>21</v>
      </c>
      <c r="G1387" t="s">
        <v>512</v>
      </c>
      <c r="H1387" t="s">
        <v>62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1634</v>
      </c>
      <c r="O1387" s="9">
        <f t="shared" si="86"/>
        <v>110</v>
      </c>
      <c r="P1387" s="9">
        <f t="shared" si="87"/>
        <v>65.91</v>
      </c>
      <c r="Q1387" t="s">
        <v>1635</v>
      </c>
      <c r="R1387" t="s">
        <v>1636</v>
      </c>
      <c r="S1387" s="15">
        <f t="shared" si="88"/>
        <v>42433.688900462963</v>
      </c>
      <c r="T1387" s="16">
        <f t="shared" si="89"/>
        <v>42489.507638888885</v>
      </c>
    </row>
    <row r="1388" spans="1:20" ht="30" hidden="1">
      <c r="A1388">
        <v>1386</v>
      </c>
      <c r="B1388" s="3" t="s">
        <v>2875</v>
      </c>
      <c r="C1388" s="3" t="s">
        <v>2876</v>
      </c>
      <c r="D1388" s="6">
        <v>400</v>
      </c>
      <c r="E1388" s="11">
        <v>875</v>
      </c>
      <c r="F1388" t="s">
        <v>21</v>
      </c>
      <c r="G1388" t="s">
        <v>22</v>
      </c>
      <c r="H1388" t="s">
        <v>23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1634</v>
      </c>
      <c r="O1388" s="9">
        <f t="shared" si="86"/>
        <v>219</v>
      </c>
      <c r="P1388" s="9">
        <f t="shared" si="87"/>
        <v>62.5</v>
      </c>
      <c r="Q1388" t="s">
        <v>1635</v>
      </c>
      <c r="R1388" t="s">
        <v>1636</v>
      </c>
      <c r="S1388" s="15">
        <f t="shared" si="88"/>
        <v>42184.646863425922</v>
      </c>
      <c r="T1388" s="16">
        <f t="shared" si="89"/>
        <v>42214.646863425922</v>
      </c>
    </row>
    <row r="1389" spans="1:20" ht="60" hidden="1">
      <c r="A1389">
        <v>1387</v>
      </c>
      <c r="B1389" s="3" t="s">
        <v>2877</v>
      </c>
      <c r="C1389" s="3" t="s">
        <v>2878</v>
      </c>
      <c r="D1389" s="6">
        <v>4000</v>
      </c>
      <c r="E1389" s="11">
        <v>5465</v>
      </c>
      <c r="F1389" t="s">
        <v>21</v>
      </c>
      <c r="G1389" t="s">
        <v>22</v>
      </c>
      <c r="H1389" t="s">
        <v>23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1634</v>
      </c>
      <c r="O1389" s="9">
        <f t="shared" si="86"/>
        <v>137</v>
      </c>
      <c r="P1389" s="9">
        <f t="shared" si="87"/>
        <v>70.06</v>
      </c>
      <c r="Q1389" t="s">
        <v>1635</v>
      </c>
      <c r="R1389" t="s">
        <v>1636</v>
      </c>
      <c r="S1389" s="15">
        <f t="shared" si="88"/>
        <v>42126.92123842593</v>
      </c>
      <c r="T1389" s="16">
        <f t="shared" si="89"/>
        <v>42158.1875</v>
      </c>
    </row>
    <row r="1390" spans="1:20" ht="60" hidden="1">
      <c r="A1390">
        <v>1388</v>
      </c>
      <c r="B1390" s="3" t="s">
        <v>2879</v>
      </c>
      <c r="C1390" s="3" t="s">
        <v>2880</v>
      </c>
      <c r="D1390" s="6">
        <v>5000</v>
      </c>
      <c r="E1390" s="11">
        <v>6740.37</v>
      </c>
      <c r="F1390" t="s">
        <v>21</v>
      </c>
      <c r="G1390" t="s">
        <v>22</v>
      </c>
      <c r="H1390" t="s">
        <v>23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1634</v>
      </c>
      <c r="O1390" s="9">
        <f t="shared" si="86"/>
        <v>135</v>
      </c>
      <c r="P1390" s="9">
        <f t="shared" si="87"/>
        <v>60.18</v>
      </c>
      <c r="Q1390" t="s">
        <v>1635</v>
      </c>
      <c r="R1390" t="s">
        <v>1636</v>
      </c>
      <c r="S1390" s="15">
        <f t="shared" si="88"/>
        <v>42634.614780092597</v>
      </c>
      <c r="T1390" s="16">
        <f t="shared" si="89"/>
        <v>42660.676388888889</v>
      </c>
    </row>
    <row r="1391" spans="1:20" ht="30" hidden="1">
      <c r="A1391">
        <v>1389</v>
      </c>
      <c r="B1391" s="3" t="s">
        <v>2881</v>
      </c>
      <c r="C1391" s="3" t="s">
        <v>2882</v>
      </c>
      <c r="D1391" s="6">
        <v>500</v>
      </c>
      <c r="E1391" s="11">
        <v>727</v>
      </c>
      <c r="F1391" t="s">
        <v>21</v>
      </c>
      <c r="G1391" t="s">
        <v>31</v>
      </c>
      <c r="H1391" t="s">
        <v>32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1634</v>
      </c>
      <c r="O1391" s="9">
        <f t="shared" si="86"/>
        <v>145</v>
      </c>
      <c r="P1391" s="9">
        <f t="shared" si="87"/>
        <v>21.38</v>
      </c>
      <c r="Q1391" t="s">
        <v>1635</v>
      </c>
      <c r="R1391" t="s">
        <v>1636</v>
      </c>
      <c r="S1391" s="15">
        <f t="shared" si="88"/>
        <v>42565.480983796297</v>
      </c>
      <c r="T1391" s="16">
        <f t="shared" si="89"/>
        <v>42595.480983796297</v>
      </c>
    </row>
    <row r="1392" spans="1:20" ht="45" hidden="1">
      <c r="A1392">
        <v>1390</v>
      </c>
      <c r="B1392" s="3" t="s">
        <v>2883</v>
      </c>
      <c r="C1392" s="3" t="s">
        <v>2884</v>
      </c>
      <c r="D1392" s="6">
        <v>2800</v>
      </c>
      <c r="E1392" s="11">
        <v>3055</v>
      </c>
      <c r="F1392" t="s">
        <v>21</v>
      </c>
      <c r="G1392" t="s">
        <v>22</v>
      </c>
      <c r="H1392" t="s">
        <v>23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1634</v>
      </c>
      <c r="O1392" s="9">
        <f t="shared" si="86"/>
        <v>109</v>
      </c>
      <c r="P1392" s="9">
        <f t="shared" si="87"/>
        <v>160.79</v>
      </c>
      <c r="Q1392" t="s">
        <v>1635</v>
      </c>
      <c r="R1392" t="s">
        <v>1636</v>
      </c>
      <c r="S1392" s="15">
        <f t="shared" si="88"/>
        <v>42087.803310185183</v>
      </c>
      <c r="T1392" s="16">
        <f t="shared" si="89"/>
        <v>42121.716666666667</v>
      </c>
    </row>
    <row r="1393" spans="1:20" ht="45" hidden="1">
      <c r="A1393">
        <v>1391</v>
      </c>
      <c r="B1393" s="3" t="s">
        <v>2885</v>
      </c>
      <c r="C1393" s="3" t="s">
        <v>2886</v>
      </c>
      <c r="D1393" s="6">
        <v>500</v>
      </c>
      <c r="E1393" s="11">
        <v>551</v>
      </c>
      <c r="F1393" t="s">
        <v>21</v>
      </c>
      <c r="G1393" t="s">
        <v>22</v>
      </c>
      <c r="H1393" t="s">
        <v>23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1634</v>
      </c>
      <c r="O1393" s="9">
        <f t="shared" si="86"/>
        <v>110</v>
      </c>
      <c r="P1393" s="9">
        <f t="shared" si="87"/>
        <v>42.38</v>
      </c>
      <c r="Q1393" t="s">
        <v>1635</v>
      </c>
      <c r="R1393" t="s">
        <v>1636</v>
      </c>
      <c r="S1393" s="15">
        <f t="shared" si="88"/>
        <v>42193.650671296295</v>
      </c>
      <c r="T1393" s="16">
        <f t="shared" si="89"/>
        <v>42238.207638888889</v>
      </c>
    </row>
    <row r="1394" spans="1:20" ht="45" hidden="1">
      <c r="A1394">
        <v>1392</v>
      </c>
      <c r="B1394" s="3" t="s">
        <v>2887</v>
      </c>
      <c r="C1394" s="3" t="s">
        <v>2888</v>
      </c>
      <c r="D1394" s="6">
        <v>2500</v>
      </c>
      <c r="E1394" s="11">
        <v>2841</v>
      </c>
      <c r="F1394" t="s">
        <v>21</v>
      </c>
      <c r="G1394" t="s">
        <v>22</v>
      </c>
      <c r="H1394" t="s">
        <v>23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1634</v>
      </c>
      <c r="O1394" s="9">
        <f t="shared" si="86"/>
        <v>114</v>
      </c>
      <c r="P1394" s="9">
        <f t="shared" si="87"/>
        <v>27.32</v>
      </c>
      <c r="Q1394" t="s">
        <v>1635</v>
      </c>
      <c r="R1394" t="s">
        <v>1636</v>
      </c>
      <c r="S1394" s="15">
        <f t="shared" si="88"/>
        <v>42401.154930555553</v>
      </c>
      <c r="T1394" s="16">
        <f t="shared" si="89"/>
        <v>42432.154930555553</v>
      </c>
    </row>
    <row r="1395" spans="1:20" ht="30" hidden="1">
      <c r="A1395">
        <v>1393</v>
      </c>
      <c r="B1395" s="3" t="s">
        <v>2889</v>
      </c>
      <c r="C1395" s="3" t="s">
        <v>2890</v>
      </c>
      <c r="D1395" s="6">
        <v>10000</v>
      </c>
      <c r="E1395" s="11">
        <v>10235</v>
      </c>
      <c r="F1395" t="s">
        <v>21</v>
      </c>
      <c r="G1395" t="s">
        <v>22</v>
      </c>
      <c r="H1395" t="s">
        <v>23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1634</v>
      </c>
      <c r="O1395" s="9">
        <f t="shared" si="86"/>
        <v>102</v>
      </c>
      <c r="P1395" s="9">
        <f t="shared" si="87"/>
        <v>196.83</v>
      </c>
      <c r="Q1395" t="s">
        <v>1635</v>
      </c>
      <c r="R1395" t="s">
        <v>1636</v>
      </c>
      <c r="S1395" s="15">
        <f t="shared" si="88"/>
        <v>42553.681979166664</v>
      </c>
      <c r="T1395" s="16">
        <f t="shared" si="89"/>
        <v>42583.681979166664</v>
      </c>
    </row>
    <row r="1396" spans="1:20" ht="45" hidden="1">
      <c r="A1396">
        <v>1394</v>
      </c>
      <c r="B1396" s="3" t="s">
        <v>2891</v>
      </c>
      <c r="C1396" s="3" t="s">
        <v>2892</v>
      </c>
      <c r="D1396" s="6">
        <v>750</v>
      </c>
      <c r="E1396" s="11">
        <v>916</v>
      </c>
      <c r="F1396" t="s">
        <v>21</v>
      </c>
      <c r="G1396" t="s">
        <v>22</v>
      </c>
      <c r="H1396" t="s">
        <v>23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1634</v>
      </c>
      <c r="O1396" s="9">
        <f t="shared" si="86"/>
        <v>122</v>
      </c>
      <c r="P1396" s="9">
        <f t="shared" si="87"/>
        <v>53.88</v>
      </c>
      <c r="Q1396" t="s">
        <v>1635</v>
      </c>
      <c r="R1396" t="s">
        <v>1636</v>
      </c>
      <c r="S1396" s="15">
        <f t="shared" si="88"/>
        <v>42752.144976851851</v>
      </c>
      <c r="T1396" s="16">
        <f t="shared" si="89"/>
        <v>42795.125</v>
      </c>
    </row>
    <row r="1397" spans="1:20" ht="30" hidden="1">
      <c r="A1397">
        <v>1395</v>
      </c>
      <c r="B1397" s="3" t="s">
        <v>2893</v>
      </c>
      <c r="C1397" s="3" t="s">
        <v>2894</v>
      </c>
      <c r="D1397" s="6">
        <v>3500</v>
      </c>
      <c r="E1397" s="11">
        <v>3916</v>
      </c>
      <c r="F1397" t="s">
        <v>21</v>
      </c>
      <c r="G1397" t="s">
        <v>22</v>
      </c>
      <c r="H1397" t="s">
        <v>23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1634</v>
      </c>
      <c r="O1397" s="9">
        <f t="shared" si="86"/>
        <v>112</v>
      </c>
      <c r="P1397" s="9">
        <f t="shared" si="87"/>
        <v>47.76</v>
      </c>
      <c r="Q1397" t="s">
        <v>1635</v>
      </c>
      <c r="R1397" t="s">
        <v>1636</v>
      </c>
      <c r="S1397" s="15">
        <f t="shared" si="88"/>
        <v>42719.90834490741</v>
      </c>
      <c r="T1397" s="16">
        <f t="shared" si="89"/>
        <v>42749.90834490741</v>
      </c>
    </row>
    <row r="1398" spans="1:20" ht="60" hidden="1">
      <c r="A1398">
        <v>1396</v>
      </c>
      <c r="B1398" s="3" t="s">
        <v>2895</v>
      </c>
      <c r="C1398" s="3" t="s">
        <v>2896</v>
      </c>
      <c r="D1398" s="6">
        <v>6000</v>
      </c>
      <c r="E1398" s="11">
        <v>6438</v>
      </c>
      <c r="F1398" t="s">
        <v>21</v>
      </c>
      <c r="G1398" t="s">
        <v>22</v>
      </c>
      <c r="H1398" t="s">
        <v>23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1634</v>
      </c>
      <c r="O1398" s="9">
        <f t="shared" si="86"/>
        <v>107</v>
      </c>
      <c r="P1398" s="9">
        <f t="shared" si="87"/>
        <v>88.19</v>
      </c>
      <c r="Q1398" t="s">
        <v>1635</v>
      </c>
      <c r="R1398" t="s">
        <v>1636</v>
      </c>
      <c r="S1398" s="15">
        <f t="shared" si="88"/>
        <v>42018.99863425926</v>
      </c>
      <c r="T1398" s="16">
        <f t="shared" si="89"/>
        <v>42048.99863425926</v>
      </c>
    </row>
    <row r="1399" spans="1:20" ht="45" hidden="1">
      <c r="A1399">
        <v>1397</v>
      </c>
      <c r="B1399" s="3" t="s">
        <v>2897</v>
      </c>
      <c r="C1399" s="3" t="s">
        <v>2898</v>
      </c>
      <c r="D1399" s="6">
        <v>10000</v>
      </c>
      <c r="E1399" s="11">
        <v>11385</v>
      </c>
      <c r="F1399" t="s">
        <v>21</v>
      </c>
      <c r="G1399" t="s">
        <v>22</v>
      </c>
      <c r="H1399" t="s">
        <v>23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1634</v>
      </c>
      <c r="O1399" s="9">
        <f t="shared" si="86"/>
        <v>114</v>
      </c>
      <c r="P1399" s="9">
        <f t="shared" si="87"/>
        <v>72.06</v>
      </c>
      <c r="Q1399" t="s">
        <v>1635</v>
      </c>
      <c r="R1399" t="s">
        <v>1636</v>
      </c>
      <c r="S1399" s="15">
        <f t="shared" si="88"/>
        <v>42640.917939814812</v>
      </c>
      <c r="T1399" s="16">
        <f t="shared" si="89"/>
        <v>42670.888194444444</v>
      </c>
    </row>
    <row r="1400" spans="1:20" ht="45" hidden="1">
      <c r="A1400">
        <v>1398</v>
      </c>
      <c r="B1400" s="3" t="s">
        <v>2899</v>
      </c>
      <c r="C1400" s="3" t="s">
        <v>2900</v>
      </c>
      <c r="D1400" s="6">
        <v>4400</v>
      </c>
      <c r="E1400" s="11">
        <v>4826</v>
      </c>
      <c r="F1400" t="s">
        <v>21</v>
      </c>
      <c r="G1400" t="s">
        <v>22</v>
      </c>
      <c r="H1400" t="s">
        <v>23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1634</v>
      </c>
      <c r="O1400" s="9">
        <f t="shared" si="86"/>
        <v>110</v>
      </c>
      <c r="P1400" s="9">
        <f t="shared" si="87"/>
        <v>74.25</v>
      </c>
      <c r="Q1400" t="s">
        <v>1635</v>
      </c>
      <c r="R1400" t="s">
        <v>1636</v>
      </c>
      <c r="S1400" s="15">
        <f t="shared" si="88"/>
        <v>42526.874236111107</v>
      </c>
      <c r="T1400" s="16">
        <f t="shared" si="89"/>
        <v>42556.874236111107</v>
      </c>
    </row>
    <row r="1401" spans="1:20" ht="45" hidden="1">
      <c r="A1401">
        <v>1399</v>
      </c>
      <c r="B1401" s="3" t="s">
        <v>2901</v>
      </c>
      <c r="C1401" s="3" t="s">
        <v>2902</v>
      </c>
      <c r="D1401" s="6">
        <v>9000</v>
      </c>
      <c r="E1401" s="11">
        <v>11353</v>
      </c>
      <c r="F1401" t="s">
        <v>21</v>
      </c>
      <c r="G1401" t="s">
        <v>22</v>
      </c>
      <c r="H1401" t="s">
        <v>23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1634</v>
      </c>
      <c r="O1401" s="9">
        <f t="shared" si="86"/>
        <v>126</v>
      </c>
      <c r="P1401" s="9">
        <f t="shared" si="87"/>
        <v>61.7</v>
      </c>
      <c r="Q1401" t="s">
        <v>1635</v>
      </c>
      <c r="R1401" t="s">
        <v>1636</v>
      </c>
      <c r="S1401" s="15">
        <f t="shared" si="88"/>
        <v>41889.004317129627</v>
      </c>
      <c r="T1401" s="16">
        <f t="shared" si="89"/>
        <v>41919.004317129627</v>
      </c>
    </row>
    <row r="1402" spans="1:20" ht="45" hidden="1">
      <c r="A1402">
        <v>1400</v>
      </c>
      <c r="B1402" s="3" t="s">
        <v>2903</v>
      </c>
      <c r="C1402" s="3" t="s">
        <v>2904</v>
      </c>
      <c r="D1402" s="6">
        <v>350</v>
      </c>
      <c r="E1402" s="11">
        <v>586</v>
      </c>
      <c r="F1402" t="s">
        <v>21</v>
      </c>
      <c r="G1402" t="s">
        <v>31</v>
      </c>
      <c r="H1402" t="s">
        <v>32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1634</v>
      </c>
      <c r="O1402" s="9">
        <f t="shared" si="86"/>
        <v>167</v>
      </c>
      <c r="P1402" s="9">
        <f t="shared" si="87"/>
        <v>17.239999999999998</v>
      </c>
      <c r="Q1402" t="s">
        <v>1635</v>
      </c>
      <c r="R1402" t="s">
        <v>1636</v>
      </c>
      <c r="S1402" s="15">
        <f t="shared" si="88"/>
        <v>42498.341122685189</v>
      </c>
      <c r="T1402" s="16">
        <f t="shared" si="89"/>
        <v>42533.229166666672</v>
      </c>
    </row>
    <row r="1403" spans="1:20" ht="60" hidden="1">
      <c r="A1403">
        <v>1401</v>
      </c>
      <c r="B1403" s="3" t="s">
        <v>2905</v>
      </c>
      <c r="C1403" s="3" t="s">
        <v>2906</v>
      </c>
      <c r="D1403" s="6">
        <v>2500</v>
      </c>
      <c r="E1403" s="11">
        <v>12413</v>
      </c>
      <c r="F1403" t="s">
        <v>21</v>
      </c>
      <c r="G1403" t="s">
        <v>22</v>
      </c>
      <c r="H1403" t="s">
        <v>23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1634</v>
      </c>
      <c r="O1403" s="9">
        <f t="shared" si="86"/>
        <v>497</v>
      </c>
      <c r="P1403" s="9">
        <f t="shared" si="87"/>
        <v>51.72</v>
      </c>
      <c r="Q1403" t="s">
        <v>1635</v>
      </c>
      <c r="R1403" t="s">
        <v>1636</v>
      </c>
      <c r="S1403" s="15">
        <f t="shared" si="88"/>
        <v>41399.99622685185</v>
      </c>
      <c r="T1403" s="16">
        <f t="shared" si="89"/>
        <v>41420.99622685185</v>
      </c>
    </row>
    <row r="1404" spans="1:20" ht="60" hidden="1">
      <c r="A1404">
        <v>1402</v>
      </c>
      <c r="B1404" s="3" t="s">
        <v>2907</v>
      </c>
      <c r="C1404" s="3" t="s">
        <v>2908</v>
      </c>
      <c r="D1404" s="6">
        <v>2500</v>
      </c>
      <c r="E1404" s="11">
        <v>2729</v>
      </c>
      <c r="F1404" t="s">
        <v>21</v>
      </c>
      <c r="G1404" t="s">
        <v>31</v>
      </c>
      <c r="H1404" t="s">
        <v>32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1634</v>
      </c>
      <c r="O1404" s="9">
        <f t="shared" si="86"/>
        <v>109</v>
      </c>
      <c r="P1404" s="9">
        <f t="shared" si="87"/>
        <v>24.15</v>
      </c>
      <c r="Q1404" t="s">
        <v>1635</v>
      </c>
      <c r="R1404" t="s">
        <v>1636</v>
      </c>
      <c r="S1404" s="15">
        <f t="shared" si="88"/>
        <v>42065.053368055553</v>
      </c>
      <c r="T1404" s="16">
        <f t="shared" si="89"/>
        <v>42125.011701388896</v>
      </c>
    </row>
    <row r="1405" spans="1:20" ht="60" hidden="1">
      <c r="A1405">
        <v>1403</v>
      </c>
      <c r="B1405" s="3" t="s">
        <v>2909</v>
      </c>
      <c r="C1405" s="3" t="s">
        <v>2910</v>
      </c>
      <c r="D1405" s="6">
        <v>4000</v>
      </c>
      <c r="E1405" s="11">
        <v>4103</v>
      </c>
      <c r="F1405" t="s">
        <v>21</v>
      </c>
      <c r="G1405" t="s">
        <v>22</v>
      </c>
      <c r="H1405" t="s">
        <v>23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1634</v>
      </c>
      <c r="O1405" s="9">
        <f t="shared" si="86"/>
        <v>103</v>
      </c>
      <c r="P1405" s="9">
        <f t="shared" si="87"/>
        <v>62.17</v>
      </c>
      <c r="Q1405" t="s">
        <v>1635</v>
      </c>
      <c r="R1405" t="s">
        <v>1636</v>
      </c>
      <c r="S1405" s="15">
        <f t="shared" si="88"/>
        <v>41451.062905092593</v>
      </c>
      <c r="T1405" s="16">
        <f t="shared" si="89"/>
        <v>41481.062905092593</v>
      </c>
    </row>
    <row r="1406" spans="1:20" ht="60" hidden="1">
      <c r="A1406">
        <v>1404</v>
      </c>
      <c r="B1406" s="3" t="s">
        <v>2911</v>
      </c>
      <c r="C1406" s="3" t="s">
        <v>2912</v>
      </c>
      <c r="D1406" s="6">
        <v>14500</v>
      </c>
      <c r="E1406" s="11">
        <v>241</v>
      </c>
      <c r="F1406" t="s">
        <v>366</v>
      </c>
      <c r="G1406" t="s">
        <v>31</v>
      </c>
      <c r="H1406" t="s">
        <v>32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2913</v>
      </c>
      <c r="O1406" s="9">
        <f t="shared" si="86"/>
        <v>2</v>
      </c>
      <c r="P1406" s="9">
        <f t="shared" si="87"/>
        <v>48.2</v>
      </c>
      <c r="Q1406" t="s">
        <v>1510</v>
      </c>
      <c r="R1406" t="s">
        <v>2914</v>
      </c>
      <c r="S1406" s="15">
        <f t="shared" si="88"/>
        <v>42032.510243055556</v>
      </c>
      <c r="T1406" s="16">
        <f t="shared" si="89"/>
        <v>42057.510243055556</v>
      </c>
    </row>
    <row r="1407" spans="1:20" ht="30" hidden="1">
      <c r="A1407">
        <v>1405</v>
      </c>
      <c r="B1407" s="3" t="s">
        <v>2915</v>
      </c>
      <c r="C1407" s="3" t="s">
        <v>2916</v>
      </c>
      <c r="D1407" s="6">
        <v>25000</v>
      </c>
      <c r="E1407" s="11">
        <v>105</v>
      </c>
      <c r="F1407" t="s">
        <v>366</v>
      </c>
      <c r="G1407" t="s">
        <v>22</v>
      </c>
      <c r="H1407" t="s">
        <v>23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2913</v>
      </c>
      <c r="O1407" s="9">
        <f t="shared" si="86"/>
        <v>0</v>
      </c>
      <c r="P1407" s="9">
        <f t="shared" si="87"/>
        <v>6.18</v>
      </c>
      <c r="Q1407" t="s">
        <v>1510</v>
      </c>
      <c r="R1407" t="s">
        <v>2914</v>
      </c>
      <c r="S1407" s="15">
        <f t="shared" si="88"/>
        <v>41941.680567129632</v>
      </c>
      <c r="T1407" s="16">
        <f t="shared" si="89"/>
        <v>41971.722233796296</v>
      </c>
    </row>
    <row r="1408" spans="1:20" ht="30" hidden="1">
      <c r="A1408">
        <v>1406</v>
      </c>
      <c r="B1408" s="3" t="s">
        <v>2917</v>
      </c>
      <c r="C1408" s="3" t="s">
        <v>2918</v>
      </c>
      <c r="D1408" s="6">
        <v>12000</v>
      </c>
      <c r="E1408" s="11">
        <v>15</v>
      </c>
      <c r="F1408" t="s">
        <v>366</v>
      </c>
      <c r="G1408" t="s">
        <v>1240</v>
      </c>
      <c r="H1408" t="s">
        <v>62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2913</v>
      </c>
      <c r="O1408" s="9">
        <f t="shared" si="86"/>
        <v>0</v>
      </c>
      <c r="P1408" s="9">
        <f t="shared" si="87"/>
        <v>5</v>
      </c>
      <c r="Q1408" t="s">
        <v>1510</v>
      </c>
      <c r="R1408" t="s">
        <v>2914</v>
      </c>
      <c r="S1408" s="15">
        <f t="shared" si="88"/>
        <v>42297.432951388888</v>
      </c>
      <c r="T1408" s="16">
        <f t="shared" si="89"/>
        <v>42350.416666666672</v>
      </c>
    </row>
    <row r="1409" spans="1:20" ht="45" hidden="1">
      <c r="A1409">
        <v>1407</v>
      </c>
      <c r="B1409" s="3" t="s">
        <v>2919</v>
      </c>
      <c r="C1409" s="3" t="s">
        <v>2920</v>
      </c>
      <c r="D1409" s="6">
        <v>3000</v>
      </c>
      <c r="E1409" s="11">
        <v>15</v>
      </c>
      <c r="F1409" t="s">
        <v>366</v>
      </c>
      <c r="G1409" t="s">
        <v>22</v>
      </c>
      <c r="H1409" t="s">
        <v>23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2913</v>
      </c>
      <c r="O1409" s="9">
        <f t="shared" si="86"/>
        <v>1</v>
      </c>
      <c r="P1409" s="9">
        <f t="shared" si="87"/>
        <v>7.5</v>
      </c>
      <c r="Q1409" t="s">
        <v>1510</v>
      </c>
      <c r="R1409" t="s">
        <v>2914</v>
      </c>
      <c r="S1409" s="15">
        <f t="shared" si="88"/>
        <v>41838.536782407406</v>
      </c>
      <c r="T1409" s="16">
        <f t="shared" si="89"/>
        <v>41863.536782407406</v>
      </c>
    </row>
    <row r="1410" spans="1:20" ht="60" hidden="1">
      <c r="A1410">
        <v>1408</v>
      </c>
      <c r="B1410" s="3" t="s">
        <v>2921</v>
      </c>
      <c r="C1410" s="3" t="s">
        <v>2922</v>
      </c>
      <c r="D1410" s="6">
        <v>1000</v>
      </c>
      <c r="E1410" s="11">
        <v>72</v>
      </c>
      <c r="F1410" t="s">
        <v>366</v>
      </c>
      <c r="G1410" t="s">
        <v>31</v>
      </c>
      <c r="H1410" t="s">
        <v>32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2913</v>
      </c>
      <c r="O1410" s="9">
        <f t="shared" si="86"/>
        <v>7</v>
      </c>
      <c r="P1410" s="9">
        <f t="shared" si="87"/>
        <v>12</v>
      </c>
      <c r="Q1410" t="s">
        <v>1510</v>
      </c>
      <c r="R1410" t="s">
        <v>2914</v>
      </c>
      <c r="S1410" s="15">
        <f t="shared" si="88"/>
        <v>42291.872175925921</v>
      </c>
      <c r="T1410" s="16">
        <f t="shared" si="89"/>
        <v>42321.913842592592</v>
      </c>
    </row>
    <row r="1411" spans="1:20" ht="45" hidden="1">
      <c r="A1411">
        <v>1409</v>
      </c>
      <c r="B1411" s="3" t="s">
        <v>2923</v>
      </c>
      <c r="C1411" s="3" t="s">
        <v>2924</v>
      </c>
      <c r="D1411" s="6">
        <v>4000</v>
      </c>
      <c r="E1411" s="11">
        <v>0</v>
      </c>
      <c r="F1411" t="s">
        <v>366</v>
      </c>
      <c r="G1411" t="s">
        <v>22</v>
      </c>
      <c r="H1411" t="s">
        <v>23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2913</v>
      </c>
      <c r="O1411" s="9">
        <f t="shared" ref="O1411:O1474" si="90">ROUND(E1411/D1411*100,0)</f>
        <v>0</v>
      </c>
      <c r="P1411" s="9">
        <f t="shared" ref="P1411:P1474" si="91">IFERROR(ROUND(E1411/L1411,2),0)</f>
        <v>0</v>
      </c>
      <c r="Q1411" t="s">
        <v>1510</v>
      </c>
      <c r="R1411" t="s">
        <v>2914</v>
      </c>
      <c r="S1411" s="15">
        <f t="shared" ref="S1411:S1474" si="92">(((J1411/60)/60)/24)+DATE(1970,1,1)</f>
        <v>41945.133506944447</v>
      </c>
      <c r="T1411" s="16">
        <f t="shared" ref="T1411:T1474" si="93">(((I1411/60)/60)/24)+DATE(1970,1,1)</f>
        <v>42005.175173611111</v>
      </c>
    </row>
    <row r="1412" spans="1:20" ht="60" hidden="1">
      <c r="A1412">
        <v>1410</v>
      </c>
      <c r="B1412" s="3" t="s">
        <v>2925</v>
      </c>
      <c r="C1412" s="3" t="s">
        <v>2926</v>
      </c>
      <c r="D1412" s="6">
        <v>6000</v>
      </c>
      <c r="E1412" s="11">
        <v>1</v>
      </c>
      <c r="F1412" t="s">
        <v>366</v>
      </c>
      <c r="G1412" t="s">
        <v>1240</v>
      </c>
      <c r="H1412" t="s">
        <v>62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2913</v>
      </c>
      <c r="O1412" s="9">
        <f t="shared" si="90"/>
        <v>0</v>
      </c>
      <c r="P1412" s="9">
        <f t="shared" si="91"/>
        <v>1</v>
      </c>
      <c r="Q1412" t="s">
        <v>1510</v>
      </c>
      <c r="R1412" t="s">
        <v>2914</v>
      </c>
      <c r="S1412" s="15">
        <f t="shared" si="92"/>
        <v>42479.318518518514</v>
      </c>
      <c r="T1412" s="16">
        <f t="shared" si="93"/>
        <v>42524.318518518514</v>
      </c>
    </row>
    <row r="1413" spans="1:20" ht="60" hidden="1">
      <c r="A1413">
        <v>1411</v>
      </c>
      <c r="B1413" s="3" t="s">
        <v>2927</v>
      </c>
      <c r="C1413" s="3" t="s">
        <v>2928</v>
      </c>
      <c r="D1413" s="6">
        <v>3000</v>
      </c>
      <c r="E1413" s="11">
        <v>7</v>
      </c>
      <c r="F1413" t="s">
        <v>366</v>
      </c>
      <c r="G1413" t="s">
        <v>31</v>
      </c>
      <c r="H1413" t="s">
        <v>32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2913</v>
      </c>
      <c r="O1413" s="9">
        <f t="shared" si="90"/>
        <v>0</v>
      </c>
      <c r="P1413" s="9">
        <f t="shared" si="91"/>
        <v>2.33</v>
      </c>
      <c r="Q1413" t="s">
        <v>1510</v>
      </c>
      <c r="R1413" t="s">
        <v>2914</v>
      </c>
      <c r="S1413" s="15">
        <f t="shared" si="92"/>
        <v>42013.059027777781</v>
      </c>
      <c r="T1413" s="16">
        <f t="shared" si="93"/>
        <v>42041.059027777781</v>
      </c>
    </row>
    <row r="1414" spans="1:20" ht="45" hidden="1">
      <c r="A1414">
        <v>1412</v>
      </c>
      <c r="B1414" s="3" t="s">
        <v>2929</v>
      </c>
      <c r="C1414" s="3" t="s">
        <v>2930</v>
      </c>
      <c r="D1414" s="6">
        <v>7000</v>
      </c>
      <c r="E1414" s="11">
        <v>320</v>
      </c>
      <c r="F1414" t="s">
        <v>366</v>
      </c>
      <c r="G1414" t="s">
        <v>22</v>
      </c>
      <c r="H1414" t="s">
        <v>23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2913</v>
      </c>
      <c r="O1414" s="9">
        <f t="shared" si="90"/>
        <v>5</v>
      </c>
      <c r="P1414" s="9">
        <f t="shared" si="91"/>
        <v>24.62</v>
      </c>
      <c r="Q1414" t="s">
        <v>1510</v>
      </c>
      <c r="R1414" t="s">
        <v>2914</v>
      </c>
      <c r="S1414" s="15">
        <f t="shared" si="92"/>
        <v>41947.063645833332</v>
      </c>
      <c r="T1414" s="16">
        <f t="shared" si="93"/>
        <v>41977.063645833332</v>
      </c>
    </row>
    <row r="1415" spans="1:20" ht="60" hidden="1">
      <c r="A1415">
        <v>1413</v>
      </c>
      <c r="B1415" s="3" t="s">
        <v>2931</v>
      </c>
      <c r="C1415" s="3" t="s">
        <v>2932</v>
      </c>
      <c r="D1415" s="6">
        <v>2000</v>
      </c>
      <c r="E1415" s="11">
        <v>100</v>
      </c>
      <c r="F1415" t="s">
        <v>366</v>
      </c>
      <c r="G1415" t="s">
        <v>1240</v>
      </c>
      <c r="H1415" t="s">
        <v>62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2913</v>
      </c>
      <c r="O1415" s="9">
        <f t="shared" si="90"/>
        <v>5</v>
      </c>
      <c r="P1415" s="9">
        <f t="shared" si="91"/>
        <v>100</v>
      </c>
      <c r="Q1415" t="s">
        <v>1510</v>
      </c>
      <c r="R1415" t="s">
        <v>2914</v>
      </c>
      <c r="S1415" s="15">
        <f t="shared" si="92"/>
        <v>42360.437152777777</v>
      </c>
      <c r="T1415" s="16">
        <f t="shared" si="93"/>
        <v>42420.437152777777</v>
      </c>
    </row>
    <row r="1416" spans="1:20" ht="60" hidden="1">
      <c r="A1416">
        <v>1414</v>
      </c>
      <c r="B1416" s="3" t="s">
        <v>2933</v>
      </c>
      <c r="C1416" s="3" t="s">
        <v>2934</v>
      </c>
      <c r="D1416" s="6">
        <v>500</v>
      </c>
      <c r="E1416" s="11">
        <v>1</v>
      </c>
      <c r="F1416" t="s">
        <v>366</v>
      </c>
      <c r="G1416" t="s">
        <v>22</v>
      </c>
      <c r="H1416" t="s">
        <v>23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2913</v>
      </c>
      <c r="O1416" s="9">
        <f t="shared" si="90"/>
        <v>0</v>
      </c>
      <c r="P1416" s="9">
        <f t="shared" si="91"/>
        <v>1</v>
      </c>
      <c r="Q1416" t="s">
        <v>1510</v>
      </c>
      <c r="R1416" t="s">
        <v>2914</v>
      </c>
      <c r="S1416" s="15">
        <f t="shared" si="92"/>
        <v>42708.25309027778</v>
      </c>
      <c r="T1416" s="16">
        <f t="shared" si="93"/>
        <v>42738.25309027778</v>
      </c>
    </row>
    <row r="1417" spans="1:20" ht="45" hidden="1">
      <c r="A1417">
        <v>1415</v>
      </c>
      <c r="B1417" s="3" t="s">
        <v>2935</v>
      </c>
      <c r="C1417" s="3" t="s">
        <v>2936</v>
      </c>
      <c r="D1417" s="6">
        <v>4400</v>
      </c>
      <c r="E1417" s="11">
        <v>800</v>
      </c>
      <c r="F1417" t="s">
        <v>366</v>
      </c>
      <c r="G1417" t="s">
        <v>22</v>
      </c>
      <c r="H1417" t="s">
        <v>23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2913</v>
      </c>
      <c r="O1417" s="9">
        <f t="shared" si="90"/>
        <v>18</v>
      </c>
      <c r="P1417" s="9">
        <f t="shared" si="91"/>
        <v>88.89</v>
      </c>
      <c r="Q1417" t="s">
        <v>1510</v>
      </c>
      <c r="R1417" t="s">
        <v>2914</v>
      </c>
      <c r="S1417" s="15">
        <f t="shared" si="92"/>
        <v>42192.675821759258</v>
      </c>
      <c r="T1417" s="16">
        <f t="shared" si="93"/>
        <v>42232.675821759258</v>
      </c>
    </row>
    <row r="1418" spans="1:20" ht="45" hidden="1">
      <c r="A1418">
        <v>1416</v>
      </c>
      <c r="B1418" s="3" t="s">
        <v>2937</v>
      </c>
      <c r="C1418" s="3" t="s">
        <v>2938</v>
      </c>
      <c r="D1418" s="6">
        <v>50000</v>
      </c>
      <c r="E1418" s="11">
        <v>0</v>
      </c>
      <c r="F1418" t="s">
        <v>366</v>
      </c>
      <c r="G1418" t="s">
        <v>22</v>
      </c>
      <c r="H1418" t="s">
        <v>23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2913</v>
      </c>
      <c r="O1418" s="9">
        <f t="shared" si="90"/>
        <v>0</v>
      </c>
      <c r="P1418" s="9">
        <f t="shared" si="91"/>
        <v>0</v>
      </c>
      <c r="Q1418" t="s">
        <v>1510</v>
      </c>
      <c r="R1418" t="s">
        <v>2914</v>
      </c>
      <c r="S1418" s="15">
        <f t="shared" si="92"/>
        <v>42299.926145833335</v>
      </c>
      <c r="T1418" s="16">
        <f t="shared" si="93"/>
        <v>42329.967812499999</v>
      </c>
    </row>
    <row r="1419" spans="1:20" ht="45" hidden="1">
      <c r="A1419">
        <v>1417</v>
      </c>
      <c r="B1419" s="3" t="s">
        <v>2939</v>
      </c>
      <c r="C1419" s="3" t="s">
        <v>2940</v>
      </c>
      <c r="D1419" s="6">
        <v>4500</v>
      </c>
      <c r="E1419" s="11">
        <v>55</v>
      </c>
      <c r="F1419" t="s">
        <v>366</v>
      </c>
      <c r="G1419" t="s">
        <v>22</v>
      </c>
      <c r="H1419" t="s">
        <v>23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2913</v>
      </c>
      <c r="O1419" s="9">
        <f t="shared" si="90"/>
        <v>1</v>
      </c>
      <c r="P1419" s="9">
        <f t="shared" si="91"/>
        <v>27.5</v>
      </c>
      <c r="Q1419" t="s">
        <v>1510</v>
      </c>
      <c r="R1419" t="s">
        <v>2914</v>
      </c>
      <c r="S1419" s="15">
        <f t="shared" si="92"/>
        <v>42232.15016203704</v>
      </c>
      <c r="T1419" s="16">
        <f t="shared" si="93"/>
        <v>42262.465972222228</v>
      </c>
    </row>
    <row r="1420" spans="1:20" ht="60" hidden="1">
      <c r="A1420">
        <v>1418</v>
      </c>
      <c r="B1420" s="3" t="s">
        <v>2941</v>
      </c>
      <c r="C1420" s="3" t="s">
        <v>2942</v>
      </c>
      <c r="D1420" s="6">
        <v>3000</v>
      </c>
      <c r="E1420" s="11">
        <v>6</v>
      </c>
      <c r="F1420" t="s">
        <v>366</v>
      </c>
      <c r="G1420" t="s">
        <v>61</v>
      </c>
      <c r="H1420" t="s">
        <v>62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2913</v>
      </c>
      <c r="O1420" s="9">
        <f t="shared" si="90"/>
        <v>0</v>
      </c>
      <c r="P1420" s="9">
        <f t="shared" si="91"/>
        <v>6</v>
      </c>
      <c r="Q1420" t="s">
        <v>1510</v>
      </c>
      <c r="R1420" t="s">
        <v>2914</v>
      </c>
      <c r="S1420" s="15">
        <f t="shared" si="92"/>
        <v>42395.456412037034</v>
      </c>
      <c r="T1420" s="16">
        <f t="shared" si="93"/>
        <v>42425.456412037034</v>
      </c>
    </row>
    <row r="1421" spans="1:20" ht="60" hidden="1">
      <c r="A1421">
        <v>1419</v>
      </c>
      <c r="B1421" s="3" t="s">
        <v>2943</v>
      </c>
      <c r="C1421" s="3" t="s">
        <v>2944</v>
      </c>
      <c r="D1421" s="6">
        <v>6300</v>
      </c>
      <c r="E1421" s="11">
        <v>445</v>
      </c>
      <c r="F1421" t="s">
        <v>366</v>
      </c>
      <c r="G1421" t="s">
        <v>22</v>
      </c>
      <c r="H1421" t="s">
        <v>23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2913</v>
      </c>
      <c r="O1421" s="9">
        <f t="shared" si="90"/>
        <v>7</v>
      </c>
      <c r="P1421" s="9">
        <f t="shared" si="91"/>
        <v>44.5</v>
      </c>
      <c r="Q1421" t="s">
        <v>1510</v>
      </c>
      <c r="R1421" t="s">
        <v>2914</v>
      </c>
      <c r="S1421" s="15">
        <f t="shared" si="92"/>
        <v>42622.456238425926</v>
      </c>
      <c r="T1421" s="16">
        <f t="shared" si="93"/>
        <v>42652.456238425926</v>
      </c>
    </row>
    <row r="1422" spans="1:20" ht="30" hidden="1">
      <c r="A1422">
        <v>1420</v>
      </c>
      <c r="B1422" s="3" t="s">
        <v>2945</v>
      </c>
      <c r="C1422" s="3" t="s">
        <v>2946</v>
      </c>
      <c r="D1422" s="6">
        <v>110</v>
      </c>
      <c r="E1422" s="11">
        <v>3</v>
      </c>
      <c r="F1422" t="s">
        <v>366</v>
      </c>
      <c r="G1422" t="s">
        <v>22</v>
      </c>
      <c r="H1422" t="s">
        <v>23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2913</v>
      </c>
      <c r="O1422" s="9">
        <f t="shared" si="90"/>
        <v>3</v>
      </c>
      <c r="P1422" s="9">
        <f t="shared" si="91"/>
        <v>1</v>
      </c>
      <c r="Q1422" t="s">
        <v>1510</v>
      </c>
      <c r="R1422" t="s">
        <v>2914</v>
      </c>
      <c r="S1422" s="15">
        <f t="shared" si="92"/>
        <v>42524.667662037042</v>
      </c>
      <c r="T1422" s="16">
        <f t="shared" si="93"/>
        <v>42549.667662037042</v>
      </c>
    </row>
    <row r="1423" spans="1:20" ht="60" hidden="1">
      <c r="A1423">
        <v>1421</v>
      </c>
      <c r="B1423" s="3" t="s">
        <v>2947</v>
      </c>
      <c r="C1423" s="3" t="s">
        <v>2948</v>
      </c>
      <c r="D1423" s="6">
        <v>200000</v>
      </c>
      <c r="E1423" s="11">
        <v>200</v>
      </c>
      <c r="F1423" t="s">
        <v>366</v>
      </c>
      <c r="G1423" t="s">
        <v>486</v>
      </c>
      <c r="H1423" t="s">
        <v>487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2913</v>
      </c>
      <c r="O1423" s="9">
        <f t="shared" si="90"/>
        <v>0</v>
      </c>
      <c r="P1423" s="9">
        <f t="shared" si="91"/>
        <v>100</v>
      </c>
      <c r="Q1423" t="s">
        <v>1510</v>
      </c>
      <c r="R1423" t="s">
        <v>2914</v>
      </c>
      <c r="S1423" s="15">
        <f t="shared" si="92"/>
        <v>42013.915613425925</v>
      </c>
      <c r="T1423" s="16">
        <f t="shared" si="93"/>
        <v>42043.915613425925</v>
      </c>
    </row>
    <row r="1424" spans="1:20" ht="60" hidden="1">
      <c r="A1424">
        <v>1422</v>
      </c>
      <c r="B1424" s="3" t="s">
        <v>2949</v>
      </c>
      <c r="C1424" s="3" t="s">
        <v>2950</v>
      </c>
      <c r="D1424" s="6">
        <v>25000</v>
      </c>
      <c r="E1424" s="11">
        <v>26</v>
      </c>
      <c r="F1424" t="s">
        <v>366</v>
      </c>
      <c r="G1424" t="s">
        <v>87</v>
      </c>
      <c r="H1424" t="s">
        <v>88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2913</v>
      </c>
      <c r="O1424" s="9">
        <f t="shared" si="90"/>
        <v>0</v>
      </c>
      <c r="P1424" s="9">
        <f t="shared" si="91"/>
        <v>13</v>
      </c>
      <c r="Q1424" t="s">
        <v>1510</v>
      </c>
      <c r="R1424" t="s">
        <v>2914</v>
      </c>
      <c r="S1424" s="15">
        <f t="shared" si="92"/>
        <v>42604.239629629628</v>
      </c>
      <c r="T1424" s="16">
        <f t="shared" si="93"/>
        <v>42634.239629629628</v>
      </c>
    </row>
    <row r="1425" spans="1:20" ht="60" hidden="1">
      <c r="A1425">
        <v>1423</v>
      </c>
      <c r="B1425" s="3" t="s">
        <v>2951</v>
      </c>
      <c r="C1425" s="3" t="s">
        <v>2952</v>
      </c>
      <c r="D1425" s="6">
        <v>30000</v>
      </c>
      <c r="E1425" s="11">
        <v>100</v>
      </c>
      <c r="F1425" t="s">
        <v>366</v>
      </c>
      <c r="G1425" t="s">
        <v>57</v>
      </c>
      <c r="H1425" t="s">
        <v>58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2913</v>
      </c>
      <c r="O1425" s="9">
        <f t="shared" si="90"/>
        <v>0</v>
      </c>
      <c r="P1425" s="9">
        <f t="shared" si="91"/>
        <v>100</v>
      </c>
      <c r="Q1425" t="s">
        <v>1510</v>
      </c>
      <c r="R1425" t="s">
        <v>2914</v>
      </c>
      <c r="S1425" s="15">
        <f t="shared" si="92"/>
        <v>42340.360312500001</v>
      </c>
      <c r="T1425" s="16">
        <f t="shared" si="93"/>
        <v>42370.360312500001</v>
      </c>
    </row>
    <row r="1426" spans="1:20" ht="45" hidden="1">
      <c r="A1426">
        <v>1424</v>
      </c>
      <c r="B1426" s="3" t="s">
        <v>2953</v>
      </c>
      <c r="C1426" s="3" t="s">
        <v>2954</v>
      </c>
      <c r="D1426" s="6">
        <v>7500</v>
      </c>
      <c r="E1426" s="11">
        <v>1527</v>
      </c>
      <c r="F1426" t="s">
        <v>366</v>
      </c>
      <c r="G1426" t="s">
        <v>22</v>
      </c>
      <c r="H1426" t="s">
        <v>23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2913</v>
      </c>
      <c r="O1426" s="9">
        <f t="shared" si="90"/>
        <v>20</v>
      </c>
      <c r="P1426" s="9">
        <f t="shared" si="91"/>
        <v>109.07</v>
      </c>
      <c r="Q1426" t="s">
        <v>1510</v>
      </c>
      <c r="R1426" t="s">
        <v>2914</v>
      </c>
      <c r="S1426" s="15">
        <f t="shared" si="92"/>
        <v>42676.717615740738</v>
      </c>
      <c r="T1426" s="16">
        <f t="shared" si="93"/>
        <v>42689.759282407409</v>
      </c>
    </row>
    <row r="1427" spans="1:20" ht="60" hidden="1">
      <c r="A1427">
        <v>1425</v>
      </c>
      <c r="B1427" s="3" t="s">
        <v>2955</v>
      </c>
      <c r="C1427" s="3" t="s">
        <v>2956</v>
      </c>
      <c r="D1427" s="6">
        <v>13000</v>
      </c>
      <c r="E1427" s="11">
        <v>0</v>
      </c>
      <c r="F1427" t="s">
        <v>366</v>
      </c>
      <c r="G1427" t="s">
        <v>22</v>
      </c>
      <c r="H1427" t="s">
        <v>23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2913</v>
      </c>
      <c r="O1427" s="9">
        <f t="shared" si="90"/>
        <v>0</v>
      </c>
      <c r="P1427" s="9">
        <f t="shared" si="91"/>
        <v>0</v>
      </c>
      <c r="Q1427" t="s">
        <v>1510</v>
      </c>
      <c r="R1427" t="s">
        <v>2914</v>
      </c>
      <c r="S1427" s="15">
        <f t="shared" si="92"/>
        <v>42093.131469907406</v>
      </c>
      <c r="T1427" s="16">
        <f t="shared" si="93"/>
        <v>42123.131469907406</v>
      </c>
    </row>
    <row r="1428" spans="1:20" ht="60" hidden="1">
      <c r="A1428">
        <v>1426</v>
      </c>
      <c r="B1428" s="3" t="s">
        <v>2957</v>
      </c>
      <c r="C1428" s="3" t="s">
        <v>2958</v>
      </c>
      <c r="D1428" s="6">
        <v>1000</v>
      </c>
      <c r="E1428" s="11">
        <v>0</v>
      </c>
      <c r="F1428" t="s">
        <v>366</v>
      </c>
      <c r="G1428" t="s">
        <v>512</v>
      </c>
      <c r="H1428" t="s">
        <v>62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2913</v>
      </c>
      <c r="O1428" s="9">
        <f t="shared" si="90"/>
        <v>0</v>
      </c>
      <c r="P1428" s="9">
        <f t="shared" si="91"/>
        <v>0</v>
      </c>
      <c r="Q1428" t="s">
        <v>1510</v>
      </c>
      <c r="R1428" t="s">
        <v>2914</v>
      </c>
      <c r="S1428" s="15">
        <f t="shared" si="92"/>
        <v>42180.390277777777</v>
      </c>
      <c r="T1428" s="16">
        <f t="shared" si="93"/>
        <v>42240.390277777777</v>
      </c>
    </row>
    <row r="1429" spans="1:20" ht="60" hidden="1">
      <c r="A1429">
        <v>1427</v>
      </c>
      <c r="B1429" s="3" t="s">
        <v>2959</v>
      </c>
      <c r="C1429" s="3" t="s">
        <v>2960</v>
      </c>
      <c r="D1429" s="6">
        <v>5000</v>
      </c>
      <c r="E1429" s="11">
        <v>419</v>
      </c>
      <c r="F1429" t="s">
        <v>366</v>
      </c>
      <c r="G1429" t="s">
        <v>512</v>
      </c>
      <c r="H1429" t="s">
        <v>62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2913</v>
      </c>
      <c r="O1429" s="9">
        <f t="shared" si="90"/>
        <v>8</v>
      </c>
      <c r="P1429" s="9">
        <f t="shared" si="91"/>
        <v>104.75</v>
      </c>
      <c r="Q1429" t="s">
        <v>1510</v>
      </c>
      <c r="R1429" t="s">
        <v>2914</v>
      </c>
      <c r="S1429" s="15">
        <f t="shared" si="92"/>
        <v>42601.851678240739</v>
      </c>
      <c r="T1429" s="16">
        <f t="shared" si="93"/>
        <v>42631.851678240739</v>
      </c>
    </row>
    <row r="1430" spans="1:20" ht="60" hidden="1">
      <c r="A1430">
        <v>1428</v>
      </c>
      <c r="B1430" s="3" t="s">
        <v>2961</v>
      </c>
      <c r="C1430" s="3" t="s">
        <v>2962</v>
      </c>
      <c r="D1430" s="6">
        <v>1000</v>
      </c>
      <c r="E1430" s="11">
        <v>45</v>
      </c>
      <c r="F1430" t="s">
        <v>366</v>
      </c>
      <c r="G1430" t="s">
        <v>61</v>
      </c>
      <c r="H1430" t="s">
        <v>62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2913</v>
      </c>
      <c r="O1430" s="9">
        <f t="shared" si="90"/>
        <v>5</v>
      </c>
      <c r="P1430" s="9">
        <f t="shared" si="91"/>
        <v>15</v>
      </c>
      <c r="Q1430" t="s">
        <v>1510</v>
      </c>
      <c r="R1430" t="s">
        <v>2914</v>
      </c>
      <c r="S1430" s="15">
        <f t="shared" si="92"/>
        <v>42432.379826388889</v>
      </c>
      <c r="T1430" s="16">
        <f t="shared" si="93"/>
        <v>42462.338159722218</v>
      </c>
    </row>
    <row r="1431" spans="1:20" ht="45" hidden="1">
      <c r="A1431">
        <v>1429</v>
      </c>
      <c r="B1431" s="3" t="s">
        <v>2963</v>
      </c>
      <c r="C1431" s="3" t="s">
        <v>2964</v>
      </c>
      <c r="D1431" s="6">
        <v>10000</v>
      </c>
      <c r="E1431" s="11">
        <v>0</v>
      </c>
      <c r="F1431" t="s">
        <v>366</v>
      </c>
      <c r="G1431" t="s">
        <v>22</v>
      </c>
      <c r="H1431" t="s">
        <v>23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2913</v>
      </c>
      <c r="O1431" s="9">
        <f t="shared" si="90"/>
        <v>0</v>
      </c>
      <c r="P1431" s="9">
        <f t="shared" si="91"/>
        <v>0</v>
      </c>
      <c r="Q1431" t="s">
        <v>1510</v>
      </c>
      <c r="R1431" t="s">
        <v>2914</v>
      </c>
      <c r="S1431" s="15">
        <f t="shared" si="92"/>
        <v>42074.060671296291</v>
      </c>
      <c r="T1431" s="16">
        <f t="shared" si="93"/>
        <v>42104.060671296291</v>
      </c>
    </row>
    <row r="1432" spans="1:20" ht="45" hidden="1">
      <c r="A1432">
        <v>1430</v>
      </c>
      <c r="B1432" s="3" t="s">
        <v>2965</v>
      </c>
      <c r="C1432" s="3" t="s">
        <v>2966</v>
      </c>
      <c r="D1432" s="6">
        <v>5000</v>
      </c>
      <c r="E1432" s="11">
        <v>403</v>
      </c>
      <c r="F1432" t="s">
        <v>366</v>
      </c>
      <c r="G1432" t="s">
        <v>22</v>
      </c>
      <c r="H1432" t="s">
        <v>23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2913</v>
      </c>
      <c r="O1432" s="9">
        <f t="shared" si="90"/>
        <v>8</v>
      </c>
      <c r="P1432" s="9">
        <f t="shared" si="91"/>
        <v>80.599999999999994</v>
      </c>
      <c r="Q1432" t="s">
        <v>1510</v>
      </c>
      <c r="R1432" t="s">
        <v>2914</v>
      </c>
      <c r="S1432" s="15">
        <f t="shared" si="92"/>
        <v>41961.813518518517</v>
      </c>
      <c r="T1432" s="16">
        <f t="shared" si="93"/>
        <v>41992.813518518517</v>
      </c>
    </row>
    <row r="1433" spans="1:20" ht="60" hidden="1">
      <c r="A1433">
        <v>1431</v>
      </c>
      <c r="B1433" s="3" t="s">
        <v>2967</v>
      </c>
      <c r="C1433" s="3" t="s">
        <v>2968</v>
      </c>
      <c r="D1433" s="6">
        <v>17000</v>
      </c>
      <c r="E1433" s="11">
        <v>5431</v>
      </c>
      <c r="F1433" t="s">
        <v>366</v>
      </c>
      <c r="G1433" t="s">
        <v>22</v>
      </c>
      <c r="H1433" t="s">
        <v>23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2913</v>
      </c>
      <c r="O1433" s="9">
        <f t="shared" si="90"/>
        <v>32</v>
      </c>
      <c r="P1433" s="9">
        <f t="shared" si="91"/>
        <v>115.55</v>
      </c>
      <c r="Q1433" t="s">
        <v>1510</v>
      </c>
      <c r="R1433" t="s">
        <v>2914</v>
      </c>
      <c r="S1433" s="15">
        <f t="shared" si="92"/>
        <v>42304.210833333331</v>
      </c>
      <c r="T1433" s="16">
        <f t="shared" si="93"/>
        <v>42334.252500000002</v>
      </c>
    </row>
    <row r="1434" spans="1:20" ht="60" hidden="1">
      <c r="A1434">
        <v>1432</v>
      </c>
      <c r="B1434" s="3" t="s">
        <v>2969</v>
      </c>
      <c r="C1434" s="3" t="s">
        <v>2970</v>
      </c>
      <c r="D1434" s="6">
        <v>40000</v>
      </c>
      <c r="E1434" s="11">
        <v>0</v>
      </c>
      <c r="F1434" t="s">
        <v>366</v>
      </c>
      <c r="G1434" t="s">
        <v>22</v>
      </c>
      <c r="H1434" t="s">
        <v>23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2913</v>
      </c>
      <c r="O1434" s="9">
        <f t="shared" si="90"/>
        <v>0</v>
      </c>
      <c r="P1434" s="9">
        <f t="shared" si="91"/>
        <v>0</v>
      </c>
      <c r="Q1434" t="s">
        <v>1510</v>
      </c>
      <c r="R1434" t="s">
        <v>2914</v>
      </c>
      <c r="S1434" s="15">
        <f t="shared" si="92"/>
        <v>42175.780416666668</v>
      </c>
      <c r="T1434" s="16">
        <f t="shared" si="93"/>
        <v>42205.780416666668</v>
      </c>
    </row>
    <row r="1435" spans="1:20" ht="60" hidden="1">
      <c r="A1435">
        <v>1433</v>
      </c>
      <c r="B1435" s="3" t="s">
        <v>2971</v>
      </c>
      <c r="C1435" s="3" t="s">
        <v>2972</v>
      </c>
      <c r="D1435" s="6">
        <v>12000</v>
      </c>
      <c r="E1435" s="11">
        <v>805</v>
      </c>
      <c r="F1435" t="s">
        <v>366</v>
      </c>
      <c r="G1435" t="s">
        <v>1240</v>
      </c>
      <c r="H1435" t="s">
        <v>62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2913</v>
      </c>
      <c r="O1435" s="9">
        <f t="shared" si="90"/>
        <v>7</v>
      </c>
      <c r="P1435" s="9">
        <f t="shared" si="91"/>
        <v>80.5</v>
      </c>
      <c r="Q1435" t="s">
        <v>1510</v>
      </c>
      <c r="R1435" t="s">
        <v>2914</v>
      </c>
      <c r="S1435" s="15">
        <f t="shared" si="92"/>
        <v>42673.625868055555</v>
      </c>
      <c r="T1435" s="16">
        <f t="shared" si="93"/>
        <v>42714.458333333328</v>
      </c>
    </row>
    <row r="1436" spans="1:20" ht="45" hidden="1">
      <c r="A1436">
        <v>1434</v>
      </c>
      <c r="B1436" s="3" t="s">
        <v>2973</v>
      </c>
      <c r="C1436" s="3" t="s">
        <v>2974</v>
      </c>
      <c r="D1436" s="6">
        <v>82000</v>
      </c>
      <c r="E1436" s="11">
        <v>8190</v>
      </c>
      <c r="F1436" t="s">
        <v>366</v>
      </c>
      <c r="G1436" t="s">
        <v>318</v>
      </c>
      <c r="H1436" t="s">
        <v>319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2913</v>
      </c>
      <c r="O1436" s="9">
        <f t="shared" si="90"/>
        <v>10</v>
      </c>
      <c r="P1436" s="9">
        <f t="shared" si="91"/>
        <v>744.55</v>
      </c>
      <c r="Q1436" t="s">
        <v>1510</v>
      </c>
      <c r="R1436" t="s">
        <v>2914</v>
      </c>
      <c r="S1436" s="15">
        <f t="shared" si="92"/>
        <v>42142.767106481479</v>
      </c>
      <c r="T1436" s="16">
        <f t="shared" si="93"/>
        <v>42163.625</v>
      </c>
    </row>
    <row r="1437" spans="1:20" ht="45" hidden="1">
      <c r="A1437">
        <v>1435</v>
      </c>
      <c r="B1437" s="3" t="s">
        <v>2975</v>
      </c>
      <c r="C1437" s="3" t="s">
        <v>2976</v>
      </c>
      <c r="D1437" s="6">
        <v>15000</v>
      </c>
      <c r="E1437" s="11">
        <v>15</v>
      </c>
      <c r="F1437" t="s">
        <v>366</v>
      </c>
      <c r="G1437" t="s">
        <v>1240</v>
      </c>
      <c r="H1437" t="s">
        <v>62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2913</v>
      </c>
      <c r="O1437" s="9">
        <f t="shared" si="90"/>
        <v>0</v>
      </c>
      <c r="P1437" s="9">
        <f t="shared" si="91"/>
        <v>7.5</v>
      </c>
      <c r="Q1437" t="s">
        <v>1510</v>
      </c>
      <c r="R1437" t="s">
        <v>2914</v>
      </c>
      <c r="S1437" s="15">
        <f t="shared" si="92"/>
        <v>42258.780324074076</v>
      </c>
      <c r="T1437" s="16">
        <f t="shared" si="93"/>
        <v>42288.780324074076</v>
      </c>
    </row>
    <row r="1438" spans="1:20" ht="60" hidden="1">
      <c r="A1438">
        <v>1436</v>
      </c>
      <c r="B1438" s="3" t="s">
        <v>2977</v>
      </c>
      <c r="C1438" s="3" t="s">
        <v>2978</v>
      </c>
      <c r="D1438" s="6">
        <v>10000</v>
      </c>
      <c r="E1438" s="11">
        <v>77</v>
      </c>
      <c r="F1438" t="s">
        <v>366</v>
      </c>
      <c r="G1438" t="s">
        <v>512</v>
      </c>
      <c r="H1438" t="s">
        <v>62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2913</v>
      </c>
      <c r="O1438" s="9">
        <f t="shared" si="90"/>
        <v>1</v>
      </c>
      <c r="P1438" s="9">
        <f t="shared" si="91"/>
        <v>38.5</v>
      </c>
      <c r="Q1438" t="s">
        <v>1510</v>
      </c>
      <c r="R1438" t="s">
        <v>2914</v>
      </c>
      <c r="S1438" s="15">
        <f t="shared" si="92"/>
        <v>42391.35019675926</v>
      </c>
      <c r="T1438" s="16">
        <f t="shared" si="93"/>
        <v>42421.35019675926</v>
      </c>
    </row>
    <row r="1439" spans="1:20" ht="60" hidden="1">
      <c r="A1439">
        <v>1437</v>
      </c>
      <c r="B1439" s="3" t="s">
        <v>2979</v>
      </c>
      <c r="C1439" s="3" t="s">
        <v>2980</v>
      </c>
      <c r="D1439" s="6">
        <v>3000</v>
      </c>
      <c r="E1439" s="11">
        <v>807</v>
      </c>
      <c r="F1439" t="s">
        <v>366</v>
      </c>
      <c r="G1439" t="s">
        <v>22</v>
      </c>
      <c r="H1439" t="s">
        <v>23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2913</v>
      </c>
      <c r="O1439" s="9">
        <f t="shared" si="90"/>
        <v>27</v>
      </c>
      <c r="P1439" s="9">
        <f t="shared" si="91"/>
        <v>36.68</v>
      </c>
      <c r="Q1439" t="s">
        <v>1510</v>
      </c>
      <c r="R1439" t="s">
        <v>2914</v>
      </c>
      <c r="S1439" s="15">
        <f t="shared" si="92"/>
        <v>41796.531701388885</v>
      </c>
      <c r="T1439" s="16">
        <f t="shared" si="93"/>
        <v>41833.207638888889</v>
      </c>
    </row>
    <row r="1440" spans="1:20" ht="60" hidden="1">
      <c r="A1440">
        <v>1438</v>
      </c>
      <c r="B1440" s="3" t="s">
        <v>2981</v>
      </c>
      <c r="C1440" s="3" t="s">
        <v>2982</v>
      </c>
      <c r="D1440" s="6">
        <v>20000</v>
      </c>
      <c r="E1440" s="11">
        <v>600</v>
      </c>
      <c r="F1440" t="s">
        <v>366</v>
      </c>
      <c r="G1440" t="s">
        <v>318</v>
      </c>
      <c r="H1440" t="s">
        <v>319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2913</v>
      </c>
      <c r="O1440" s="9">
        <f t="shared" si="90"/>
        <v>3</v>
      </c>
      <c r="P1440" s="9">
        <f t="shared" si="91"/>
        <v>75</v>
      </c>
      <c r="Q1440" t="s">
        <v>1510</v>
      </c>
      <c r="R1440" t="s">
        <v>2914</v>
      </c>
      <c r="S1440" s="15">
        <f t="shared" si="92"/>
        <v>42457.871516203704</v>
      </c>
      <c r="T1440" s="16">
        <f t="shared" si="93"/>
        <v>42487.579861111109</v>
      </c>
    </row>
    <row r="1441" spans="1:20" ht="45" hidden="1">
      <c r="A1441">
        <v>1439</v>
      </c>
      <c r="B1441" s="3" t="s">
        <v>2983</v>
      </c>
      <c r="C1441" s="3" t="s">
        <v>2984</v>
      </c>
      <c r="D1441" s="6">
        <v>2725</v>
      </c>
      <c r="E1441" s="11">
        <v>180</v>
      </c>
      <c r="F1441" t="s">
        <v>366</v>
      </c>
      <c r="G1441" t="s">
        <v>167</v>
      </c>
      <c r="H1441" t="s">
        <v>168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2913</v>
      </c>
      <c r="O1441" s="9">
        <f t="shared" si="90"/>
        <v>7</v>
      </c>
      <c r="P1441" s="9">
        <f t="shared" si="91"/>
        <v>30</v>
      </c>
      <c r="Q1441" t="s">
        <v>1510</v>
      </c>
      <c r="R1441" t="s">
        <v>2914</v>
      </c>
      <c r="S1441" s="15">
        <f t="shared" si="92"/>
        <v>42040.829872685179</v>
      </c>
      <c r="T1441" s="16">
        <f t="shared" si="93"/>
        <v>42070.829872685179</v>
      </c>
    </row>
    <row r="1442" spans="1:20" ht="60" hidden="1">
      <c r="A1442">
        <v>1440</v>
      </c>
      <c r="B1442" s="3" t="s">
        <v>2985</v>
      </c>
      <c r="C1442" s="3" t="s">
        <v>2986</v>
      </c>
      <c r="D1442" s="6">
        <v>13000</v>
      </c>
      <c r="E1442" s="11">
        <v>1</v>
      </c>
      <c r="F1442" t="s">
        <v>366</v>
      </c>
      <c r="G1442" t="s">
        <v>1240</v>
      </c>
      <c r="H1442" t="s">
        <v>62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2913</v>
      </c>
      <c r="O1442" s="9">
        <f t="shared" si="90"/>
        <v>0</v>
      </c>
      <c r="P1442" s="9">
        <f t="shared" si="91"/>
        <v>1</v>
      </c>
      <c r="Q1442" t="s">
        <v>1510</v>
      </c>
      <c r="R1442" t="s">
        <v>2914</v>
      </c>
      <c r="S1442" s="15">
        <f t="shared" si="92"/>
        <v>42486.748414351852</v>
      </c>
      <c r="T1442" s="16">
        <f t="shared" si="93"/>
        <v>42516.748414351852</v>
      </c>
    </row>
    <row r="1443" spans="1:20" ht="60" hidden="1">
      <c r="A1443">
        <v>1441</v>
      </c>
      <c r="B1443" s="3" t="s">
        <v>2987</v>
      </c>
      <c r="C1443" s="3" t="s">
        <v>2988</v>
      </c>
      <c r="D1443" s="6">
        <v>180000</v>
      </c>
      <c r="E1443" s="11">
        <v>2020</v>
      </c>
      <c r="F1443" t="s">
        <v>366</v>
      </c>
      <c r="G1443" t="s">
        <v>31</v>
      </c>
      <c r="H1443" t="s">
        <v>32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2913</v>
      </c>
      <c r="O1443" s="9">
        <f t="shared" si="90"/>
        <v>1</v>
      </c>
      <c r="P1443" s="9">
        <f t="shared" si="91"/>
        <v>673.33</v>
      </c>
      <c r="Q1443" t="s">
        <v>1510</v>
      </c>
      <c r="R1443" t="s">
        <v>2914</v>
      </c>
      <c r="S1443" s="15">
        <f t="shared" si="92"/>
        <v>42198.765844907408</v>
      </c>
      <c r="T1443" s="16">
        <f t="shared" si="93"/>
        <v>42258.765844907408</v>
      </c>
    </row>
    <row r="1444" spans="1:20" ht="60" hidden="1">
      <c r="A1444">
        <v>1442</v>
      </c>
      <c r="B1444" s="3" t="s">
        <v>2989</v>
      </c>
      <c r="C1444" s="3" t="s">
        <v>2990</v>
      </c>
      <c r="D1444" s="6">
        <v>1500</v>
      </c>
      <c r="E1444" s="11">
        <v>0</v>
      </c>
      <c r="F1444" t="s">
        <v>366</v>
      </c>
      <c r="G1444" t="s">
        <v>22</v>
      </c>
      <c r="H1444" t="s">
        <v>23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2913</v>
      </c>
      <c r="O1444" s="9">
        <f t="shared" si="90"/>
        <v>0</v>
      </c>
      <c r="P1444" s="9">
        <f t="shared" si="91"/>
        <v>0</v>
      </c>
      <c r="Q1444" t="s">
        <v>1510</v>
      </c>
      <c r="R1444" t="s">
        <v>2914</v>
      </c>
      <c r="S1444" s="15">
        <f t="shared" si="92"/>
        <v>42485.64534722222</v>
      </c>
      <c r="T1444" s="16">
        <f t="shared" si="93"/>
        <v>42515.64534722222</v>
      </c>
    </row>
    <row r="1445" spans="1:20" ht="60" hidden="1">
      <c r="A1445">
        <v>1443</v>
      </c>
      <c r="B1445" s="3" t="s">
        <v>2991</v>
      </c>
      <c r="C1445" s="3" t="s">
        <v>2992</v>
      </c>
      <c r="D1445" s="6">
        <v>13000</v>
      </c>
      <c r="E1445" s="11">
        <v>0</v>
      </c>
      <c r="F1445" t="s">
        <v>366</v>
      </c>
      <c r="G1445" t="s">
        <v>187</v>
      </c>
      <c r="H1445" t="s">
        <v>62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2913</v>
      </c>
      <c r="O1445" s="9">
        <f t="shared" si="90"/>
        <v>0</v>
      </c>
      <c r="P1445" s="9">
        <f t="shared" si="91"/>
        <v>0</v>
      </c>
      <c r="Q1445" t="s">
        <v>1510</v>
      </c>
      <c r="R1445" t="s">
        <v>2914</v>
      </c>
      <c r="S1445" s="15">
        <f t="shared" si="92"/>
        <v>42707.926030092596</v>
      </c>
      <c r="T1445" s="16">
        <f t="shared" si="93"/>
        <v>42737.926030092596</v>
      </c>
    </row>
    <row r="1446" spans="1:20" ht="45" hidden="1">
      <c r="A1446">
        <v>1444</v>
      </c>
      <c r="B1446" s="3" t="s">
        <v>2993</v>
      </c>
      <c r="C1446" s="3" t="s">
        <v>2994</v>
      </c>
      <c r="D1446" s="6">
        <v>4950</v>
      </c>
      <c r="E1446" s="11">
        <v>0</v>
      </c>
      <c r="F1446" t="s">
        <v>366</v>
      </c>
      <c r="G1446" t="s">
        <v>512</v>
      </c>
      <c r="H1446" t="s">
        <v>62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2913</v>
      </c>
      <c r="O1446" s="9">
        <f t="shared" si="90"/>
        <v>0</v>
      </c>
      <c r="P1446" s="9">
        <f t="shared" si="91"/>
        <v>0</v>
      </c>
      <c r="Q1446" t="s">
        <v>1510</v>
      </c>
      <c r="R1446" t="s">
        <v>2914</v>
      </c>
      <c r="S1446" s="15">
        <f t="shared" si="92"/>
        <v>42199.873402777783</v>
      </c>
      <c r="T1446" s="16">
        <f t="shared" si="93"/>
        <v>42259.873402777783</v>
      </c>
    </row>
    <row r="1447" spans="1:20" ht="60" hidden="1">
      <c r="A1447">
        <v>1445</v>
      </c>
      <c r="B1447" s="3" t="s">
        <v>2995</v>
      </c>
      <c r="C1447" s="3" t="s">
        <v>2996</v>
      </c>
      <c r="D1447" s="6">
        <v>130000</v>
      </c>
      <c r="E1447" s="11">
        <v>0</v>
      </c>
      <c r="F1447" t="s">
        <v>366</v>
      </c>
      <c r="G1447" t="s">
        <v>512</v>
      </c>
      <c r="H1447" t="s">
        <v>62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2913</v>
      </c>
      <c r="O1447" s="9">
        <f t="shared" si="90"/>
        <v>0</v>
      </c>
      <c r="P1447" s="9">
        <f t="shared" si="91"/>
        <v>0</v>
      </c>
      <c r="Q1447" t="s">
        <v>1510</v>
      </c>
      <c r="R1447" t="s">
        <v>2914</v>
      </c>
      <c r="S1447" s="15">
        <f t="shared" si="92"/>
        <v>42139.542303240742</v>
      </c>
      <c r="T1447" s="16">
        <f t="shared" si="93"/>
        <v>42169.542303240742</v>
      </c>
    </row>
    <row r="1448" spans="1:20" ht="60" hidden="1">
      <c r="A1448">
        <v>1446</v>
      </c>
      <c r="B1448" s="3" t="s">
        <v>2997</v>
      </c>
      <c r="C1448" s="3" t="s">
        <v>2998</v>
      </c>
      <c r="D1448" s="6">
        <v>900</v>
      </c>
      <c r="E1448" s="11">
        <v>0</v>
      </c>
      <c r="F1448" t="s">
        <v>366</v>
      </c>
      <c r="G1448" t="s">
        <v>1240</v>
      </c>
      <c r="H1448" t="s">
        <v>62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2913</v>
      </c>
      <c r="O1448" s="9">
        <f t="shared" si="90"/>
        <v>0</v>
      </c>
      <c r="P1448" s="9">
        <f t="shared" si="91"/>
        <v>0</v>
      </c>
      <c r="Q1448" t="s">
        <v>1510</v>
      </c>
      <c r="R1448" t="s">
        <v>2914</v>
      </c>
      <c r="S1448" s="15">
        <f t="shared" si="92"/>
        <v>42461.447662037041</v>
      </c>
      <c r="T1448" s="16">
        <f t="shared" si="93"/>
        <v>42481.447662037041</v>
      </c>
    </row>
    <row r="1449" spans="1:20" ht="30" hidden="1">
      <c r="A1449">
        <v>1447</v>
      </c>
      <c r="B1449" s="3" t="s">
        <v>2999</v>
      </c>
      <c r="C1449" s="3" t="s">
        <v>3000</v>
      </c>
      <c r="D1449" s="6">
        <v>500000</v>
      </c>
      <c r="E1449" s="11">
        <v>75</v>
      </c>
      <c r="F1449" t="s">
        <v>366</v>
      </c>
      <c r="G1449" t="s">
        <v>22</v>
      </c>
      <c r="H1449" t="s">
        <v>23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2913</v>
      </c>
      <c r="O1449" s="9">
        <f t="shared" si="90"/>
        <v>0</v>
      </c>
      <c r="P1449" s="9">
        <f t="shared" si="91"/>
        <v>25</v>
      </c>
      <c r="Q1449" t="s">
        <v>1510</v>
      </c>
      <c r="R1449" t="s">
        <v>2914</v>
      </c>
      <c r="S1449" s="15">
        <f t="shared" si="92"/>
        <v>42529.730717592596</v>
      </c>
      <c r="T1449" s="16">
        <f t="shared" si="93"/>
        <v>42559.730717592596</v>
      </c>
    </row>
    <row r="1450" spans="1:20" ht="60" hidden="1">
      <c r="A1450">
        <v>1448</v>
      </c>
      <c r="B1450" s="3" t="s">
        <v>3001</v>
      </c>
      <c r="C1450" s="3" t="s">
        <v>3002</v>
      </c>
      <c r="D1450" s="6">
        <v>200000</v>
      </c>
      <c r="E1450" s="11">
        <v>0</v>
      </c>
      <c r="F1450" t="s">
        <v>366</v>
      </c>
      <c r="G1450" t="s">
        <v>57</v>
      </c>
      <c r="H1450" t="s">
        <v>58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2913</v>
      </c>
      <c r="O1450" s="9">
        <f t="shared" si="90"/>
        <v>0</v>
      </c>
      <c r="P1450" s="9">
        <f t="shared" si="91"/>
        <v>0</v>
      </c>
      <c r="Q1450" t="s">
        <v>1510</v>
      </c>
      <c r="R1450" t="s">
        <v>2914</v>
      </c>
      <c r="S1450" s="15">
        <f t="shared" si="92"/>
        <v>42115.936550925922</v>
      </c>
      <c r="T1450" s="16">
        <f t="shared" si="93"/>
        <v>42146.225694444445</v>
      </c>
    </row>
    <row r="1451" spans="1:20" ht="60" hidden="1">
      <c r="A1451">
        <v>1449</v>
      </c>
      <c r="B1451" s="3" t="s">
        <v>3003</v>
      </c>
      <c r="C1451" s="3" t="s">
        <v>3004</v>
      </c>
      <c r="D1451" s="6">
        <v>8888</v>
      </c>
      <c r="E1451" s="11">
        <v>0</v>
      </c>
      <c r="F1451" t="s">
        <v>366</v>
      </c>
      <c r="G1451" t="s">
        <v>22</v>
      </c>
      <c r="H1451" t="s">
        <v>23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2913</v>
      </c>
      <c r="O1451" s="9">
        <f t="shared" si="90"/>
        <v>0</v>
      </c>
      <c r="P1451" s="9">
        <f t="shared" si="91"/>
        <v>0</v>
      </c>
      <c r="Q1451" t="s">
        <v>1510</v>
      </c>
      <c r="R1451" t="s">
        <v>2914</v>
      </c>
      <c r="S1451" s="15">
        <f t="shared" si="92"/>
        <v>42086.811400462961</v>
      </c>
      <c r="T1451" s="16">
        <f t="shared" si="93"/>
        <v>42134.811400462961</v>
      </c>
    </row>
    <row r="1452" spans="1:20" ht="60" hidden="1">
      <c r="A1452">
        <v>1450</v>
      </c>
      <c r="B1452" s="3" t="s">
        <v>3005</v>
      </c>
      <c r="C1452" s="3" t="s">
        <v>3006</v>
      </c>
      <c r="D1452" s="6">
        <v>100000</v>
      </c>
      <c r="E1452" s="11">
        <v>1</v>
      </c>
      <c r="F1452" t="s">
        <v>366</v>
      </c>
      <c r="G1452" t="s">
        <v>22</v>
      </c>
      <c r="H1452" t="s">
        <v>23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2913</v>
      </c>
      <c r="O1452" s="9">
        <f t="shared" si="90"/>
        <v>0</v>
      </c>
      <c r="P1452" s="9">
        <f t="shared" si="91"/>
        <v>1</v>
      </c>
      <c r="Q1452" t="s">
        <v>1510</v>
      </c>
      <c r="R1452" t="s">
        <v>2914</v>
      </c>
      <c r="S1452" s="15">
        <f t="shared" si="92"/>
        <v>42390.171261574069</v>
      </c>
      <c r="T1452" s="16">
        <f t="shared" si="93"/>
        <v>42420.171261574069</v>
      </c>
    </row>
    <row r="1453" spans="1:20" ht="45" hidden="1">
      <c r="A1453">
        <v>1451</v>
      </c>
      <c r="B1453" s="3" t="s">
        <v>3007</v>
      </c>
      <c r="C1453" s="3" t="s">
        <v>3008</v>
      </c>
      <c r="D1453" s="6">
        <v>18950</v>
      </c>
      <c r="E1453" s="11">
        <v>2</v>
      </c>
      <c r="F1453" t="s">
        <v>280</v>
      </c>
      <c r="G1453" t="s">
        <v>22</v>
      </c>
      <c r="H1453" t="s">
        <v>23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2913</v>
      </c>
      <c r="O1453" s="9">
        <f t="shared" si="90"/>
        <v>0</v>
      </c>
      <c r="P1453" s="9">
        <f t="shared" si="91"/>
        <v>1</v>
      </c>
      <c r="Q1453" t="s">
        <v>1510</v>
      </c>
      <c r="R1453" t="s">
        <v>2914</v>
      </c>
      <c r="S1453" s="15">
        <f t="shared" si="92"/>
        <v>41931.959016203706</v>
      </c>
      <c r="T1453" s="16">
        <f t="shared" si="93"/>
        <v>41962.00068287037</v>
      </c>
    </row>
    <row r="1454" spans="1:20" ht="45" hidden="1">
      <c r="A1454">
        <v>1452</v>
      </c>
      <c r="B1454" s="3" t="s">
        <v>3009</v>
      </c>
      <c r="C1454" s="3" t="s">
        <v>3010</v>
      </c>
      <c r="D1454" s="6">
        <v>14000</v>
      </c>
      <c r="E1454" s="11">
        <v>0</v>
      </c>
      <c r="F1454" t="s">
        <v>280</v>
      </c>
      <c r="G1454" t="s">
        <v>22</v>
      </c>
      <c r="H1454" t="s">
        <v>23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2913</v>
      </c>
      <c r="O1454" s="9">
        <f t="shared" si="90"/>
        <v>0</v>
      </c>
      <c r="P1454" s="9">
        <f t="shared" si="91"/>
        <v>0</v>
      </c>
      <c r="Q1454" t="s">
        <v>1510</v>
      </c>
      <c r="R1454" t="s">
        <v>2914</v>
      </c>
      <c r="S1454" s="15">
        <f t="shared" si="92"/>
        <v>41818.703275462962</v>
      </c>
      <c r="T1454" s="16">
        <f t="shared" si="93"/>
        <v>41848.703275462962</v>
      </c>
    </row>
    <row r="1455" spans="1:20" ht="60" hidden="1">
      <c r="A1455">
        <v>1453</v>
      </c>
      <c r="B1455" s="3" t="s">
        <v>3011</v>
      </c>
      <c r="C1455" s="3" t="s">
        <v>3012</v>
      </c>
      <c r="D1455" s="6">
        <v>25000</v>
      </c>
      <c r="E1455" s="11">
        <v>0</v>
      </c>
      <c r="F1455" t="s">
        <v>280</v>
      </c>
      <c r="G1455" t="s">
        <v>187</v>
      </c>
      <c r="H1455" t="s">
        <v>62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2913</v>
      </c>
      <c r="O1455" s="9">
        <f t="shared" si="90"/>
        <v>0</v>
      </c>
      <c r="P1455" s="9">
        <f t="shared" si="91"/>
        <v>0</v>
      </c>
      <c r="Q1455" t="s">
        <v>1510</v>
      </c>
      <c r="R1455" t="s">
        <v>2914</v>
      </c>
      <c r="S1455" s="15">
        <f t="shared" si="92"/>
        <v>42795.696145833332</v>
      </c>
      <c r="T1455" s="16">
        <f t="shared" si="93"/>
        <v>42840.654479166667</v>
      </c>
    </row>
    <row r="1456" spans="1:20" ht="60" hidden="1">
      <c r="A1456">
        <v>1454</v>
      </c>
      <c r="B1456" s="3" t="s">
        <v>3013</v>
      </c>
      <c r="C1456" s="3" t="s">
        <v>3014</v>
      </c>
      <c r="D1456" s="6">
        <v>1750</v>
      </c>
      <c r="E1456" s="11">
        <v>15</v>
      </c>
      <c r="F1456" t="s">
        <v>280</v>
      </c>
      <c r="G1456" t="s">
        <v>61</v>
      </c>
      <c r="H1456" t="s">
        <v>62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2913</v>
      </c>
      <c r="O1456" s="9">
        <f t="shared" si="90"/>
        <v>1</v>
      </c>
      <c r="P1456" s="9">
        <f t="shared" si="91"/>
        <v>15</v>
      </c>
      <c r="Q1456" t="s">
        <v>1510</v>
      </c>
      <c r="R1456" t="s">
        <v>2914</v>
      </c>
      <c r="S1456" s="15">
        <f t="shared" si="92"/>
        <v>42463.866666666669</v>
      </c>
      <c r="T1456" s="16">
        <f t="shared" si="93"/>
        <v>42484.915972222225</v>
      </c>
    </row>
    <row r="1457" spans="1:20" ht="60" hidden="1">
      <c r="A1457">
        <v>1455</v>
      </c>
      <c r="B1457" s="3" t="s">
        <v>3015</v>
      </c>
      <c r="C1457" s="3" t="s">
        <v>3016</v>
      </c>
      <c r="D1457" s="6">
        <v>15000</v>
      </c>
      <c r="E1457" s="11">
        <v>1575</v>
      </c>
      <c r="F1457" t="s">
        <v>280</v>
      </c>
      <c r="G1457" t="s">
        <v>22</v>
      </c>
      <c r="H1457" t="s">
        <v>23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2913</v>
      </c>
      <c r="O1457" s="9">
        <f t="shared" si="90"/>
        <v>11</v>
      </c>
      <c r="P1457" s="9">
        <f t="shared" si="91"/>
        <v>225</v>
      </c>
      <c r="Q1457" t="s">
        <v>1510</v>
      </c>
      <c r="R1457" t="s">
        <v>2914</v>
      </c>
      <c r="S1457" s="15">
        <f t="shared" si="92"/>
        <v>41832.672685185185</v>
      </c>
      <c r="T1457" s="16">
        <f t="shared" si="93"/>
        <v>41887.568749999999</v>
      </c>
    </row>
    <row r="1458" spans="1:20" ht="30" hidden="1">
      <c r="A1458">
        <v>1456</v>
      </c>
      <c r="B1458" s="3" t="s">
        <v>3017</v>
      </c>
      <c r="C1458" s="3" t="s">
        <v>3018</v>
      </c>
      <c r="D1458" s="6">
        <v>5000</v>
      </c>
      <c r="E1458" s="11">
        <v>145</v>
      </c>
      <c r="F1458" t="s">
        <v>280</v>
      </c>
      <c r="G1458" t="s">
        <v>1240</v>
      </c>
      <c r="H1458" t="s">
        <v>62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2913</v>
      </c>
      <c r="O1458" s="9">
        <f t="shared" si="90"/>
        <v>3</v>
      </c>
      <c r="P1458" s="9">
        <f t="shared" si="91"/>
        <v>48.33</v>
      </c>
      <c r="Q1458" t="s">
        <v>1510</v>
      </c>
      <c r="R1458" t="s">
        <v>2914</v>
      </c>
      <c r="S1458" s="15">
        <f t="shared" si="92"/>
        <v>42708.668576388889</v>
      </c>
      <c r="T1458" s="16">
        <f t="shared" si="93"/>
        <v>42738.668576388889</v>
      </c>
    </row>
    <row r="1459" spans="1:20" ht="30" hidden="1">
      <c r="A1459">
        <v>1457</v>
      </c>
      <c r="B1459" s="3" t="s">
        <v>3019</v>
      </c>
      <c r="C1459" s="3" t="s">
        <v>3020</v>
      </c>
      <c r="D1459" s="6">
        <v>6000</v>
      </c>
      <c r="E1459" s="11">
        <v>0</v>
      </c>
      <c r="F1459" t="s">
        <v>280</v>
      </c>
      <c r="G1459" t="s">
        <v>22</v>
      </c>
      <c r="H1459" t="s">
        <v>23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2913</v>
      </c>
      <c r="O1459" s="9">
        <f t="shared" si="90"/>
        <v>0</v>
      </c>
      <c r="P1459" s="9">
        <f t="shared" si="91"/>
        <v>0</v>
      </c>
      <c r="Q1459" t="s">
        <v>1510</v>
      </c>
      <c r="R1459" t="s">
        <v>2914</v>
      </c>
      <c r="S1459" s="15">
        <f t="shared" si="92"/>
        <v>42289.89634259259</v>
      </c>
      <c r="T1459" s="16">
        <f t="shared" si="93"/>
        <v>42319.938009259262</v>
      </c>
    </row>
    <row r="1460" spans="1:20" ht="60" hidden="1">
      <c r="A1460">
        <v>1458</v>
      </c>
      <c r="B1460" s="3" t="s">
        <v>3021</v>
      </c>
      <c r="C1460" s="3" t="s">
        <v>3022</v>
      </c>
      <c r="D1460" s="6">
        <v>5000</v>
      </c>
      <c r="E1460" s="11">
        <v>0</v>
      </c>
      <c r="F1460" t="s">
        <v>280</v>
      </c>
      <c r="G1460" t="s">
        <v>22</v>
      </c>
      <c r="H1460" t="s">
        <v>23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2913</v>
      </c>
      <c r="O1460" s="9">
        <f t="shared" si="90"/>
        <v>0</v>
      </c>
      <c r="P1460" s="9">
        <f t="shared" si="91"/>
        <v>0</v>
      </c>
      <c r="Q1460" t="s">
        <v>1510</v>
      </c>
      <c r="R1460" t="s">
        <v>2914</v>
      </c>
      <c r="S1460" s="15">
        <f t="shared" si="92"/>
        <v>41831.705555555556</v>
      </c>
      <c r="T1460" s="16">
        <f t="shared" si="93"/>
        <v>41862.166666666664</v>
      </c>
    </row>
    <row r="1461" spans="1:20" ht="45" hidden="1">
      <c r="A1461">
        <v>1459</v>
      </c>
      <c r="B1461" s="3" t="s">
        <v>3023</v>
      </c>
      <c r="C1461" s="3" t="s">
        <v>3024</v>
      </c>
      <c r="D1461" s="6">
        <v>37000</v>
      </c>
      <c r="E1461" s="11">
        <v>0</v>
      </c>
      <c r="F1461" t="s">
        <v>280</v>
      </c>
      <c r="G1461" t="s">
        <v>318</v>
      </c>
      <c r="H1461" t="s">
        <v>319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2913</v>
      </c>
      <c r="O1461" s="9">
        <f t="shared" si="90"/>
        <v>0</v>
      </c>
      <c r="P1461" s="9">
        <f t="shared" si="91"/>
        <v>0</v>
      </c>
      <c r="Q1461" t="s">
        <v>1510</v>
      </c>
      <c r="R1461" t="s">
        <v>2914</v>
      </c>
      <c r="S1461" s="15">
        <f t="shared" si="92"/>
        <v>42312.204814814817</v>
      </c>
      <c r="T1461" s="16">
        <f t="shared" si="93"/>
        <v>42340.725694444445</v>
      </c>
    </row>
    <row r="1462" spans="1:20" ht="45" hidden="1">
      <c r="A1462">
        <v>1460</v>
      </c>
      <c r="B1462" s="3" t="s">
        <v>3025</v>
      </c>
      <c r="C1462" s="3" t="s">
        <v>3026</v>
      </c>
      <c r="D1462" s="6">
        <v>25000000</v>
      </c>
      <c r="E1462" s="11">
        <v>0</v>
      </c>
      <c r="F1462" t="s">
        <v>280</v>
      </c>
      <c r="G1462" t="s">
        <v>22</v>
      </c>
      <c r="H1462" t="s">
        <v>23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2913</v>
      </c>
      <c r="O1462" s="9">
        <f t="shared" si="90"/>
        <v>0</v>
      </c>
      <c r="P1462" s="9">
        <f t="shared" si="91"/>
        <v>0</v>
      </c>
      <c r="Q1462" t="s">
        <v>1510</v>
      </c>
      <c r="R1462" t="s">
        <v>2914</v>
      </c>
      <c r="S1462" s="15">
        <f t="shared" si="92"/>
        <v>41915.896967592591</v>
      </c>
      <c r="T1462" s="16">
        <f t="shared" si="93"/>
        <v>41973.989583333328</v>
      </c>
    </row>
    <row r="1463" spans="1:20" ht="30" hidden="1">
      <c r="A1463">
        <v>1461</v>
      </c>
      <c r="B1463" s="3" t="s">
        <v>3027</v>
      </c>
      <c r="C1463" s="3" t="s">
        <v>3028</v>
      </c>
      <c r="D1463" s="6">
        <v>15000</v>
      </c>
      <c r="E1463" s="11">
        <v>15186.69</v>
      </c>
      <c r="F1463" t="s">
        <v>21</v>
      </c>
      <c r="G1463" t="s">
        <v>22</v>
      </c>
      <c r="H1463" t="s">
        <v>23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3029</v>
      </c>
      <c r="O1463" s="9">
        <f t="shared" si="90"/>
        <v>101</v>
      </c>
      <c r="P1463" s="9">
        <f t="shared" si="91"/>
        <v>44.67</v>
      </c>
      <c r="Q1463" t="s">
        <v>1510</v>
      </c>
      <c r="R1463" t="s">
        <v>3030</v>
      </c>
      <c r="S1463" s="15">
        <f t="shared" si="92"/>
        <v>41899.645300925928</v>
      </c>
      <c r="T1463" s="16">
        <f t="shared" si="93"/>
        <v>41933</v>
      </c>
    </row>
    <row r="1464" spans="1:20" ht="30" hidden="1">
      <c r="A1464">
        <v>1462</v>
      </c>
      <c r="B1464" s="3" t="s">
        <v>3031</v>
      </c>
      <c r="C1464" s="3" t="s">
        <v>3032</v>
      </c>
      <c r="D1464" s="6">
        <v>4000</v>
      </c>
      <c r="E1464" s="11">
        <v>4340.7</v>
      </c>
      <c r="F1464" t="s">
        <v>21</v>
      </c>
      <c r="G1464" t="s">
        <v>22</v>
      </c>
      <c r="H1464" t="s">
        <v>23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3029</v>
      </c>
      <c r="O1464" s="9">
        <f t="shared" si="90"/>
        <v>109</v>
      </c>
      <c r="P1464" s="9">
        <f t="shared" si="91"/>
        <v>28.94</v>
      </c>
      <c r="Q1464" t="s">
        <v>1510</v>
      </c>
      <c r="R1464" t="s">
        <v>3030</v>
      </c>
      <c r="S1464" s="15">
        <f t="shared" si="92"/>
        <v>41344.662858796299</v>
      </c>
      <c r="T1464" s="16">
        <f t="shared" si="93"/>
        <v>41374.662858796299</v>
      </c>
    </row>
    <row r="1465" spans="1:20" ht="60" hidden="1">
      <c r="A1465">
        <v>1463</v>
      </c>
      <c r="B1465" s="3" t="s">
        <v>3033</v>
      </c>
      <c r="C1465" s="3" t="s">
        <v>3034</v>
      </c>
      <c r="D1465" s="6">
        <v>600</v>
      </c>
      <c r="E1465" s="11">
        <v>886</v>
      </c>
      <c r="F1465" t="s">
        <v>21</v>
      </c>
      <c r="G1465" t="s">
        <v>22</v>
      </c>
      <c r="H1465" t="s">
        <v>23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3029</v>
      </c>
      <c r="O1465" s="9">
        <f t="shared" si="90"/>
        <v>148</v>
      </c>
      <c r="P1465" s="9">
        <f t="shared" si="91"/>
        <v>35.44</v>
      </c>
      <c r="Q1465" t="s">
        <v>1510</v>
      </c>
      <c r="R1465" t="s">
        <v>3030</v>
      </c>
      <c r="S1465" s="15">
        <f t="shared" si="92"/>
        <v>41326.911319444444</v>
      </c>
      <c r="T1465" s="16">
        <f t="shared" si="93"/>
        <v>41371.869652777779</v>
      </c>
    </row>
    <row r="1466" spans="1:20" ht="18.75" hidden="1">
      <c r="A1466">
        <v>1464</v>
      </c>
      <c r="B1466" s="3" t="s">
        <v>3035</v>
      </c>
      <c r="C1466" s="3" t="s">
        <v>3036</v>
      </c>
      <c r="D1466" s="6">
        <v>5000</v>
      </c>
      <c r="E1466" s="11">
        <v>8160</v>
      </c>
      <c r="F1466" t="s">
        <v>21</v>
      </c>
      <c r="G1466" t="s">
        <v>22</v>
      </c>
      <c r="H1466" t="s">
        <v>23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3029</v>
      </c>
      <c r="O1466" s="9">
        <f t="shared" si="90"/>
        <v>163</v>
      </c>
      <c r="P1466" s="9">
        <f t="shared" si="91"/>
        <v>34.869999999999997</v>
      </c>
      <c r="Q1466" t="s">
        <v>1510</v>
      </c>
      <c r="R1466" t="s">
        <v>3030</v>
      </c>
      <c r="S1466" s="15">
        <f t="shared" si="92"/>
        <v>41291.661550925928</v>
      </c>
      <c r="T1466" s="16">
        <f t="shared" si="93"/>
        <v>41321.661550925928</v>
      </c>
    </row>
    <row r="1467" spans="1:20" ht="60" hidden="1">
      <c r="A1467">
        <v>1465</v>
      </c>
      <c r="B1467" s="3" t="s">
        <v>3037</v>
      </c>
      <c r="C1467" s="3" t="s">
        <v>3038</v>
      </c>
      <c r="D1467" s="6">
        <v>30000</v>
      </c>
      <c r="E1467" s="11">
        <v>136924.35</v>
      </c>
      <c r="F1467" t="s">
        <v>21</v>
      </c>
      <c r="G1467" t="s">
        <v>22</v>
      </c>
      <c r="H1467" t="s">
        <v>23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3029</v>
      </c>
      <c r="O1467" s="9">
        <f t="shared" si="90"/>
        <v>456</v>
      </c>
      <c r="P1467" s="9">
        <f t="shared" si="91"/>
        <v>52.62</v>
      </c>
      <c r="Q1467" t="s">
        <v>1510</v>
      </c>
      <c r="R1467" t="s">
        <v>3030</v>
      </c>
      <c r="S1467" s="15">
        <f t="shared" si="92"/>
        <v>40959.734398148146</v>
      </c>
      <c r="T1467" s="16">
        <f t="shared" si="93"/>
        <v>40990.125</v>
      </c>
    </row>
    <row r="1468" spans="1:20" ht="60" hidden="1">
      <c r="A1468">
        <v>1466</v>
      </c>
      <c r="B1468" s="3" t="s">
        <v>3039</v>
      </c>
      <c r="C1468" s="3" t="s">
        <v>3040</v>
      </c>
      <c r="D1468" s="6">
        <v>16000</v>
      </c>
      <c r="E1468" s="11">
        <v>17260.37</v>
      </c>
      <c r="F1468" t="s">
        <v>21</v>
      </c>
      <c r="G1468" t="s">
        <v>22</v>
      </c>
      <c r="H1468" t="s">
        <v>23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3029</v>
      </c>
      <c r="O1468" s="9">
        <f t="shared" si="90"/>
        <v>108</v>
      </c>
      <c r="P1468" s="9">
        <f t="shared" si="91"/>
        <v>69.599999999999994</v>
      </c>
      <c r="Q1468" t="s">
        <v>1510</v>
      </c>
      <c r="R1468" t="s">
        <v>3030</v>
      </c>
      <c r="S1468" s="15">
        <f t="shared" si="92"/>
        <v>42340.172060185185</v>
      </c>
      <c r="T1468" s="16">
        <f t="shared" si="93"/>
        <v>42381.208333333328</v>
      </c>
    </row>
    <row r="1469" spans="1:20" ht="30" hidden="1">
      <c r="A1469">
        <v>1467</v>
      </c>
      <c r="B1469" s="3" t="s">
        <v>3041</v>
      </c>
      <c r="C1469" s="3" t="s">
        <v>3042</v>
      </c>
      <c r="D1469" s="6">
        <v>40000</v>
      </c>
      <c r="E1469" s="11">
        <v>46032</v>
      </c>
      <c r="F1469" t="s">
        <v>21</v>
      </c>
      <c r="G1469" t="s">
        <v>22</v>
      </c>
      <c r="H1469" t="s">
        <v>23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3029</v>
      </c>
      <c r="O1469" s="9">
        <f t="shared" si="90"/>
        <v>115</v>
      </c>
      <c r="P1469" s="9">
        <f t="shared" si="91"/>
        <v>76.72</v>
      </c>
      <c r="Q1469" t="s">
        <v>1510</v>
      </c>
      <c r="R1469" t="s">
        <v>3030</v>
      </c>
      <c r="S1469" s="15">
        <f t="shared" si="92"/>
        <v>40933.80190972222</v>
      </c>
      <c r="T1469" s="16">
        <f t="shared" si="93"/>
        <v>40993.760243055556</v>
      </c>
    </row>
    <row r="1470" spans="1:20" ht="60" hidden="1">
      <c r="A1470">
        <v>1468</v>
      </c>
      <c r="B1470" s="3" t="s">
        <v>3043</v>
      </c>
      <c r="C1470" s="3" t="s">
        <v>3044</v>
      </c>
      <c r="D1470" s="6">
        <v>9500</v>
      </c>
      <c r="E1470" s="11">
        <v>9725</v>
      </c>
      <c r="F1470" t="s">
        <v>21</v>
      </c>
      <c r="G1470" t="s">
        <v>22</v>
      </c>
      <c r="H1470" t="s">
        <v>23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3029</v>
      </c>
      <c r="O1470" s="9">
        <f t="shared" si="90"/>
        <v>102</v>
      </c>
      <c r="P1470" s="9">
        <f t="shared" si="91"/>
        <v>33.19</v>
      </c>
      <c r="Q1470" t="s">
        <v>1510</v>
      </c>
      <c r="R1470" t="s">
        <v>3030</v>
      </c>
      <c r="S1470" s="15">
        <f t="shared" si="92"/>
        <v>40646.014456018522</v>
      </c>
      <c r="T1470" s="16">
        <f t="shared" si="93"/>
        <v>40706.014456018522</v>
      </c>
    </row>
    <row r="1471" spans="1:20" ht="45" hidden="1">
      <c r="A1471">
        <v>1469</v>
      </c>
      <c r="B1471" s="3" t="s">
        <v>3045</v>
      </c>
      <c r="C1471" s="3" t="s">
        <v>3046</v>
      </c>
      <c r="D1471" s="6">
        <v>44250</v>
      </c>
      <c r="E1471" s="11">
        <v>47978</v>
      </c>
      <c r="F1471" t="s">
        <v>21</v>
      </c>
      <c r="G1471" t="s">
        <v>22</v>
      </c>
      <c r="H1471" t="s">
        <v>23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3029</v>
      </c>
      <c r="O1471" s="9">
        <f t="shared" si="90"/>
        <v>108</v>
      </c>
      <c r="P1471" s="9">
        <f t="shared" si="91"/>
        <v>149.46</v>
      </c>
      <c r="Q1471" t="s">
        <v>1510</v>
      </c>
      <c r="R1471" t="s">
        <v>3030</v>
      </c>
      <c r="S1471" s="15">
        <f t="shared" si="92"/>
        <v>41290.598483796297</v>
      </c>
      <c r="T1471" s="16">
        <f t="shared" si="93"/>
        <v>41320.598483796297</v>
      </c>
    </row>
    <row r="1472" spans="1:20" ht="60" hidden="1">
      <c r="A1472">
        <v>1470</v>
      </c>
      <c r="B1472" s="3" t="s">
        <v>3047</v>
      </c>
      <c r="C1472" s="3" t="s">
        <v>3048</v>
      </c>
      <c r="D1472" s="6">
        <v>1500</v>
      </c>
      <c r="E1472" s="11">
        <v>1877</v>
      </c>
      <c r="F1472" t="s">
        <v>21</v>
      </c>
      <c r="G1472" t="s">
        <v>22</v>
      </c>
      <c r="H1472" t="s">
        <v>23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3029</v>
      </c>
      <c r="O1472" s="9">
        <f t="shared" si="90"/>
        <v>125</v>
      </c>
      <c r="P1472" s="9">
        <f t="shared" si="91"/>
        <v>23.17</v>
      </c>
      <c r="Q1472" t="s">
        <v>1510</v>
      </c>
      <c r="R1472" t="s">
        <v>3030</v>
      </c>
      <c r="S1472" s="15">
        <f t="shared" si="92"/>
        <v>41250.827118055553</v>
      </c>
      <c r="T1472" s="16">
        <f t="shared" si="93"/>
        <v>41271.827118055553</v>
      </c>
    </row>
    <row r="1473" spans="1:20" ht="60" hidden="1">
      <c r="A1473">
        <v>1471</v>
      </c>
      <c r="B1473" s="3" t="s">
        <v>3049</v>
      </c>
      <c r="C1473" s="3" t="s">
        <v>3050</v>
      </c>
      <c r="D1473" s="6">
        <v>32000</v>
      </c>
      <c r="E1473" s="11">
        <v>33229</v>
      </c>
      <c r="F1473" t="s">
        <v>21</v>
      </c>
      <c r="G1473" t="s">
        <v>22</v>
      </c>
      <c r="H1473" t="s">
        <v>23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3029</v>
      </c>
      <c r="O1473" s="9">
        <f t="shared" si="90"/>
        <v>104</v>
      </c>
      <c r="P1473" s="9">
        <f t="shared" si="91"/>
        <v>96.88</v>
      </c>
      <c r="Q1473" t="s">
        <v>1510</v>
      </c>
      <c r="R1473" t="s">
        <v>3030</v>
      </c>
      <c r="S1473" s="15">
        <f t="shared" si="92"/>
        <v>42073.957569444443</v>
      </c>
      <c r="T1473" s="16">
        <f t="shared" si="93"/>
        <v>42103.957569444443</v>
      </c>
    </row>
    <row r="1474" spans="1:20" ht="60" hidden="1">
      <c r="A1474">
        <v>1472</v>
      </c>
      <c r="B1474" s="3" t="s">
        <v>3051</v>
      </c>
      <c r="C1474" s="3" t="s">
        <v>3052</v>
      </c>
      <c r="D1474" s="6">
        <v>25000</v>
      </c>
      <c r="E1474" s="11">
        <v>34676</v>
      </c>
      <c r="F1474" t="s">
        <v>21</v>
      </c>
      <c r="G1474" t="s">
        <v>22</v>
      </c>
      <c r="H1474" t="s">
        <v>23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3029</v>
      </c>
      <c r="O1474" s="9">
        <f t="shared" si="90"/>
        <v>139</v>
      </c>
      <c r="P1474" s="9">
        <f t="shared" si="91"/>
        <v>103.2</v>
      </c>
      <c r="Q1474" t="s">
        <v>1510</v>
      </c>
      <c r="R1474" t="s">
        <v>3030</v>
      </c>
      <c r="S1474" s="15">
        <f t="shared" si="92"/>
        <v>41533.542858796296</v>
      </c>
      <c r="T1474" s="16">
        <f t="shared" si="93"/>
        <v>41563.542858796296</v>
      </c>
    </row>
    <row r="1475" spans="1:20" ht="18.75" hidden="1">
      <c r="A1475">
        <v>1473</v>
      </c>
      <c r="B1475" s="3" t="s">
        <v>3053</v>
      </c>
      <c r="C1475" s="3" t="s">
        <v>3054</v>
      </c>
      <c r="D1475" s="6">
        <v>1500</v>
      </c>
      <c r="E1475" s="11">
        <v>1807.74</v>
      </c>
      <c r="F1475" t="s">
        <v>21</v>
      </c>
      <c r="G1475" t="s">
        <v>22</v>
      </c>
      <c r="H1475" t="s">
        <v>23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3029</v>
      </c>
      <c r="O1475" s="9">
        <f t="shared" ref="O1475:O1538" si="94">ROUND(E1475/D1475*100,0)</f>
        <v>121</v>
      </c>
      <c r="P1475" s="9">
        <f t="shared" ref="P1475:P1538" si="95">IFERROR(ROUND(E1475/L1475,2),0)</f>
        <v>38.46</v>
      </c>
      <c r="Q1475" t="s">
        <v>1510</v>
      </c>
      <c r="R1475" t="s">
        <v>3030</v>
      </c>
      <c r="S1475" s="15">
        <f t="shared" ref="S1475:S1538" si="96">(((J1475/60)/60)/24)+DATE(1970,1,1)</f>
        <v>40939.979618055557</v>
      </c>
      <c r="T1475" s="16">
        <f t="shared" ref="T1475:T1538" si="97">(((I1475/60)/60)/24)+DATE(1970,1,1)</f>
        <v>40969.979618055557</v>
      </c>
    </row>
    <row r="1476" spans="1:20" ht="60" hidden="1">
      <c r="A1476">
        <v>1474</v>
      </c>
      <c r="B1476" s="3" t="s">
        <v>3055</v>
      </c>
      <c r="C1476" s="3" t="s">
        <v>3056</v>
      </c>
      <c r="D1476" s="6">
        <v>3000</v>
      </c>
      <c r="E1476" s="11">
        <v>3368</v>
      </c>
      <c r="F1476" t="s">
        <v>21</v>
      </c>
      <c r="G1476" t="s">
        <v>22</v>
      </c>
      <c r="H1476" t="s">
        <v>23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3029</v>
      </c>
      <c r="O1476" s="9">
        <f t="shared" si="94"/>
        <v>112</v>
      </c>
      <c r="P1476" s="9">
        <f t="shared" si="95"/>
        <v>44.32</v>
      </c>
      <c r="Q1476" t="s">
        <v>1510</v>
      </c>
      <c r="R1476" t="s">
        <v>3030</v>
      </c>
      <c r="S1476" s="15">
        <f t="shared" si="96"/>
        <v>41500.727916666663</v>
      </c>
      <c r="T1476" s="16">
        <f t="shared" si="97"/>
        <v>41530.727916666663</v>
      </c>
    </row>
    <row r="1477" spans="1:20" ht="45" hidden="1">
      <c r="A1477">
        <v>1475</v>
      </c>
      <c r="B1477" s="3" t="s">
        <v>3057</v>
      </c>
      <c r="C1477" s="3" t="s">
        <v>3058</v>
      </c>
      <c r="D1477" s="6">
        <v>15000</v>
      </c>
      <c r="E1477" s="11">
        <v>28300.45</v>
      </c>
      <c r="F1477" t="s">
        <v>21</v>
      </c>
      <c r="G1477" t="s">
        <v>22</v>
      </c>
      <c r="H1477" t="s">
        <v>23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3029</v>
      </c>
      <c r="O1477" s="9">
        <f t="shared" si="94"/>
        <v>189</v>
      </c>
      <c r="P1477" s="9">
        <f t="shared" si="95"/>
        <v>64.17</v>
      </c>
      <c r="Q1477" t="s">
        <v>1510</v>
      </c>
      <c r="R1477" t="s">
        <v>3030</v>
      </c>
      <c r="S1477" s="15">
        <f t="shared" si="96"/>
        <v>41960.722951388889</v>
      </c>
      <c r="T1477" s="16">
        <f t="shared" si="97"/>
        <v>41993.207638888889</v>
      </c>
    </row>
    <row r="1478" spans="1:20" ht="45" hidden="1">
      <c r="A1478">
        <v>1476</v>
      </c>
      <c r="B1478" s="3" t="s">
        <v>3059</v>
      </c>
      <c r="C1478" s="3" t="s">
        <v>3060</v>
      </c>
      <c r="D1478" s="6">
        <v>6000</v>
      </c>
      <c r="E1478" s="11">
        <v>39693.279999999999</v>
      </c>
      <c r="F1478" t="s">
        <v>21</v>
      </c>
      <c r="G1478" t="s">
        <v>22</v>
      </c>
      <c r="H1478" t="s">
        <v>23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3029</v>
      </c>
      <c r="O1478" s="9">
        <f t="shared" si="94"/>
        <v>662</v>
      </c>
      <c r="P1478" s="9">
        <f t="shared" si="95"/>
        <v>43.33</v>
      </c>
      <c r="Q1478" t="s">
        <v>1510</v>
      </c>
      <c r="R1478" t="s">
        <v>3030</v>
      </c>
      <c r="S1478" s="15">
        <f t="shared" si="96"/>
        <v>40766.041921296295</v>
      </c>
      <c r="T1478" s="16">
        <f t="shared" si="97"/>
        <v>40796.041921296295</v>
      </c>
    </row>
    <row r="1479" spans="1:20" ht="60" hidden="1">
      <c r="A1479">
        <v>1477</v>
      </c>
      <c r="B1479" s="3" t="s">
        <v>3061</v>
      </c>
      <c r="C1479" s="3" t="s">
        <v>3062</v>
      </c>
      <c r="D1479" s="6">
        <v>30000</v>
      </c>
      <c r="E1479" s="11">
        <v>33393</v>
      </c>
      <c r="F1479" t="s">
        <v>21</v>
      </c>
      <c r="G1479" t="s">
        <v>22</v>
      </c>
      <c r="H1479" t="s">
        <v>23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3029</v>
      </c>
      <c r="O1479" s="9">
        <f t="shared" si="94"/>
        <v>111</v>
      </c>
      <c r="P1479" s="9">
        <f t="shared" si="95"/>
        <v>90.5</v>
      </c>
      <c r="Q1479" t="s">
        <v>1510</v>
      </c>
      <c r="R1479" t="s">
        <v>3030</v>
      </c>
      <c r="S1479" s="15">
        <f t="shared" si="96"/>
        <v>40840.615787037037</v>
      </c>
      <c r="T1479" s="16">
        <f t="shared" si="97"/>
        <v>40900.125</v>
      </c>
    </row>
    <row r="1480" spans="1:20" ht="60" hidden="1">
      <c r="A1480">
        <v>1478</v>
      </c>
      <c r="B1480" s="3" t="s">
        <v>3063</v>
      </c>
      <c r="C1480" s="3" t="s">
        <v>3064</v>
      </c>
      <c r="D1480" s="6">
        <v>50000</v>
      </c>
      <c r="E1480" s="11">
        <v>590807.11</v>
      </c>
      <c r="F1480" t="s">
        <v>21</v>
      </c>
      <c r="G1480" t="s">
        <v>22</v>
      </c>
      <c r="H1480" t="s">
        <v>23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3029</v>
      </c>
      <c r="O1480" s="9">
        <f t="shared" si="94"/>
        <v>1182</v>
      </c>
      <c r="P1480" s="9">
        <f t="shared" si="95"/>
        <v>29.19</v>
      </c>
      <c r="Q1480" t="s">
        <v>1510</v>
      </c>
      <c r="R1480" t="s">
        <v>3030</v>
      </c>
      <c r="S1480" s="15">
        <f t="shared" si="96"/>
        <v>41394.871678240743</v>
      </c>
      <c r="T1480" s="16">
        <f t="shared" si="97"/>
        <v>41408.871678240743</v>
      </c>
    </row>
    <row r="1481" spans="1:20" ht="60" hidden="1">
      <c r="A1481">
        <v>1479</v>
      </c>
      <c r="B1481" s="3" t="s">
        <v>3065</v>
      </c>
      <c r="C1481" s="3" t="s">
        <v>3066</v>
      </c>
      <c r="D1481" s="6">
        <v>1600</v>
      </c>
      <c r="E1481" s="11">
        <v>2198</v>
      </c>
      <c r="F1481" t="s">
        <v>21</v>
      </c>
      <c r="G1481" t="s">
        <v>22</v>
      </c>
      <c r="H1481" t="s">
        <v>23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3029</v>
      </c>
      <c r="O1481" s="9">
        <f t="shared" si="94"/>
        <v>137</v>
      </c>
      <c r="P1481" s="9">
        <f t="shared" si="95"/>
        <v>30.96</v>
      </c>
      <c r="Q1481" t="s">
        <v>1510</v>
      </c>
      <c r="R1481" t="s">
        <v>3030</v>
      </c>
      <c r="S1481" s="15">
        <f t="shared" si="96"/>
        <v>41754.745243055557</v>
      </c>
      <c r="T1481" s="16">
        <f t="shared" si="97"/>
        <v>41769.165972222225</v>
      </c>
    </row>
    <row r="1482" spans="1:20" ht="60" hidden="1">
      <c r="A1482">
        <v>1480</v>
      </c>
      <c r="B1482" s="3" t="s">
        <v>3067</v>
      </c>
      <c r="C1482" s="3" t="s">
        <v>3068</v>
      </c>
      <c r="D1482" s="6">
        <v>50000</v>
      </c>
      <c r="E1482" s="11">
        <v>58520.2</v>
      </c>
      <c r="F1482" t="s">
        <v>21</v>
      </c>
      <c r="G1482" t="s">
        <v>22</v>
      </c>
      <c r="H1482" t="s">
        <v>23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3029</v>
      </c>
      <c r="O1482" s="9">
        <f t="shared" si="94"/>
        <v>117</v>
      </c>
      <c r="P1482" s="9">
        <f t="shared" si="95"/>
        <v>92.16</v>
      </c>
      <c r="Q1482" t="s">
        <v>1510</v>
      </c>
      <c r="R1482" t="s">
        <v>3030</v>
      </c>
      <c r="S1482" s="15">
        <f t="shared" si="96"/>
        <v>41464.934016203704</v>
      </c>
      <c r="T1482" s="16">
        <f t="shared" si="97"/>
        <v>41481.708333333336</v>
      </c>
    </row>
    <row r="1483" spans="1:20" ht="60" hidden="1">
      <c r="A1483">
        <v>1481</v>
      </c>
      <c r="B1483" s="3" t="s">
        <v>3069</v>
      </c>
      <c r="C1483" s="3" t="s">
        <v>3070</v>
      </c>
      <c r="D1483" s="6">
        <v>5000</v>
      </c>
      <c r="E1483" s="11">
        <v>105</v>
      </c>
      <c r="F1483" t="s">
        <v>366</v>
      </c>
      <c r="G1483" t="s">
        <v>167</v>
      </c>
      <c r="H1483" t="s">
        <v>168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1592</v>
      </c>
      <c r="O1483" s="9">
        <f t="shared" si="94"/>
        <v>2</v>
      </c>
      <c r="P1483" s="9">
        <f t="shared" si="95"/>
        <v>17.5</v>
      </c>
      <c r="Q1483" t="s">
        <v>1510</v>
      </c>
      <c r="R1483" t="s">
        <v>1593</v>
      </c>
      <c r="S1483" s="15">
        <f t="shared" si="96"/>
        <v>41550.922974537039</v>
      </c>
      <c r="T1483" s="16">
        <f t="shared" si="97"/>
        <v>41580.922974537039</v>
      </c>
    </row>
    <row r="1484" spans="1:20" ht="45" hidden="1">
      <c r="A1484">
        <v>1482</v>
      </c>
      <c r="B1484" s="3" t="s">
        <v>3071</v>
      </c>
      <c r="C1484" s="3" t="s">
        <v>3072</v>
      </c>
      <c r="D1484" s="6">
        <v>5000</v>
      </c>
      <c r="E1484" s="11">
        <v>5</v>
      </c>
      <c r="F1484" t="s">
        <v>366</v>
      </c>
      <c r="G1484" t="s">
        <v>22</v>
      </c>
      <c r="H1484" t="s">
        <v>23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1592</v>
      </c>
      <c r="O1484" s="9">
        <f t="shared" si="94"/>
        <v>0</v>
      </c>
      <c r="P1484" s="9">
        <f t="shared" si="95"/>
        <v>5</v>
      </c>
      <c r="Q1484" t="s">
        <v>1510</v>
      </c>
      <c r="R1484" t="s">
        <v>1593</v>
      </c>
      <c r="S1484" s="15">
        <f t="shared" si="96"/>
        <v>41136.85805555556</v>
      </c>
      <c r="T1484" s="16">
        <f t="shared" si="97"/>
        <v>41159.32708333333</v>
      </c>
    </row>
    <row r="1485" spans="1:20" ht="60" hidden="1">
      <c r="A1485">
        <v>1483</v>
      </c>
      <c r="B1485" s="3" t="s">
        <v>3073</v>
      </c>
      <c r="C1485" s="3" t="s">
        <v>3074</v>
      </c>
      <c r="D1485" s="6">
        <v>7000</v>
      </c>
      <c r="E1485" s="11">
        <v>50</v>
      </c>
      <c r="F1485" t="s">
        <v>366</v>
      </c>
      <c r="G1485" t="s">
        <v>22</v>
      </c>
      <c r="H1485" t="s">
        <v>23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1592</v>
      </c>
      <c r="O1485" s="9">
        <f t="shared" si="94"/>
        <v>1</v>
      </c>
      <c r="P1485" s="9">
        <f t="shared" si="95"/>
        <v>25</v>
      </c>
      <c r="Q1485" t="s">
        <v>1510</v>
      </c>
      <c r="R1485" t="s">
        <v>1593</v>
      </c>
      <c r="S1485" s="15">
        <f t="shared" si="96"/>
        <v>42548.192997685182</v>
      </c>
      <c r="T1485" s="16">
        <f t="shared" si="97"/>
        <v>42573.192997685182</v>
      </c>
    </row>
    <row r="1486" spans="1:20" ht="18.75" hidden="1">
      <c r="A1486">
        <v>1484</v>
      </c>
      <c r="B1486" s="3" t="s">
        <v>3075</v>
      </c>
      <c r="C1486" s="3" t="s">
        <v>3076</v>
      </c>
      <c r="D1486" s="6">
        <v>2000</v>
      </c>
      <c r="E1486" s="11">
        <v>0</v>
      </c>
      <c r="F1486" t="s">
        <v>366</v>
      </c>
      <c r="G1486" t="s">
        <v>22</v>
      </c>
      <c r="H1486" t="s">
        <v>23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1592</v>
      </c>
      <c r="O1486" s="9">
        <f t="shared" si="94"/>
        <v>0</v>
      </c>
      <c r="P1486" s="9">
        <f t="shared" si="95"/>
        <v>0</v>
      </c>
      <c r="Q1486" t="s">
        <v>1510</v>
      </c>
      <c r="R1486" t="s">
        <v>1593</v>
      </c>
      <c r="S1486" s="15">
        <f t="shared" si="96"/>
        <v>41053.200960648144</v>
      </c>
      <c r="T1486" s="16">
        <f t="shared" si="97"/>
        <v>41111.618750000001</v>
      </c>
    </row>
    <row r="1487" spans="1:20" ht="60" hidden="1">
      <c r="A1487">
        <v>1485</v>
      </c>
      <c r="B1487" s="3" t="s">
        <v>3077</v>
      </c>
      <c r="C1487" s="3" t="s">
        <v>3078</v>
      </c>
      <c r="D1487" s="6">
        <v>6700</v>
      </c>
      <c r="E1487" s="11">
        <v>150</v>
      </c>
      <c r="F1487" t="s">
        <v>366</v>
      </c>
      <c r="G1487" t="s">
        <v>22</v>
      </c>
      <c r="H1487" t="s">
        <v>23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1592</v>
      </c>
      <c r="O1487" s="9">
        <f t="shared" si="94"/>
        <v>2</v>
      </c>
      <c r="P1487" s="9">
        <f t="shared" si="95"/>
        <v>50</v>
      </c>
      <c r="Q1487" t="s">
        <v>1510</v>
      </c>
      <c r="R1487" t="s">
        <v>1593</v>
      </c>
      <c r="S1487" s="15">
        <f t="shared" si="96"/>
        <v>42130.795983796299</v>
      </c>
      <c r="T1487" s="16">
        <f t="shared" si="97"/>
        <v>42175.795983796299</v>
      </c>
    </row>
    <row r="1488" spans="1:20" ht="60" hidden="1">
      <c r="A1488">
        <v>1486</v>
      </c>
      <c r="B1488" s="3" t="s">
        <v>3079</v>
      </c>
      <c r="C1488" s="3" t="s">
        <v>3080</v>
      </c>
      <c r="D1488" s="6">
        <v>20000</v>
      </c>
      <c r="E1488" s="11">
        <v>48</v>
      </c>
      <c r="F1488" t="s">
        <v>366</v>
      </c>
      <c r="G1488" t="s">
        <v>22</v>
      </c>
      <c r="H1488" t="s">
        <v>23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1592</v>
      </c>
      <c r="O1488" s="9">
        <f t="shared" si="94"/>
        <v>0</v>
      </c>
      <c r="P1488" s="9">
        <f t="shared" si="95"/>
        <v>16</v>
      </c>
      <c r="Q1488" t="s">
        <v>1510</v>
      </c>
      <c r="R1488" t="s">
        <v>1593</v>
      </c>
      <c r="S1488" s="15">
        <f t="shared" si="96"/>
        <v>42032.168530092589</v>
      </c>
      <c r="T1488" s="16">
        <f t="shared" si="97"/>
        <v>42062.168530092589</v>
      </c>
    </row>
    <row r="1489" spans="1:20" ht="45" hidden="1">
      <c r="A1489">
        <v>1487</v>
      </c>
      <c r="B1489" s="3" t="s">
        <v>3081</v>
      </c>
      <c r="C1489" s="3" t="s">
        <v>3082</v>
      </c>
      <c r="D1489" s="6">
        <v>10000</v>
      </c>
      <c r="E1489" s="11">
        <v>0</v>
      </c>
      <c r="F1489" t="s">
        <v>366</v>
      </c>
      <c r="G1489" t="s">
        <v>22</v>
      </c>
      <c r="H1489" t="s">
        <v>23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1592</v>
      </c>
      <c r="O1489" s="9">
        <f t="shared" si="94"/>
        <v>0</v>
      </c>
      <c r="P1489" s="9">
        <f t="shared" si="95"/>
        <v>0</v>
      </c>
      <c r="Q1489" t="s">
        <v>1510</v>
      </c>
      <c r="R1489" t="s">
        <v>1593</v>
      </c>
      <c r="S1489" s="15">
        <f t="shared" si="96"/>
        <v>42554.917488425926</v>
      </c>
      <c r="T1489" s="16">
        <f t="shared" si="97"/>
        <v>42584.917488425926</v>
      </c>
    </row>
    <row r="1490" spans="1:20" ht="45" hidden="1">
      <c r="A1490">
        <v>1488</v>
      </c>
      <c r="B1490" s="3" t="s">
        <v>3083</v>
      </c>
      <c r="C1490" s="3" t="s">
        <v>3084</v>
      </c>
      <c r="D1490" s="6">
        <v>15000</v>
      </c>
      <c r="E1490" s="11">
        <v>360</v>
      </c>
      <c r="F1490" t="s">
        <v>366</v>
      </c>
      <c r="G1490" t="s">
        <v>57</v>
      </c>
      <c r="H1490" t="s">
        <v>58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1592</v>
      </c>
      <c r="O1490" s="9">
        <f t="shared" si="94"/>
        <v>2</v>
      </c>
      <c r="P1490" s="9">
        <f t="shared" si="95"/>
        <v>60</v>
      </c>
      <c r="Q1490" t="s">
        <v>1510</v>
      </c>
      <c r="R1490" t="s">
        <v>1593</v>
      </c>
      <c r="S1490" s="15">
        <f t="shared" si="96"/>
        <v>41614.563194444447</v>
      </c>
      <c r="T1490" s="16">
        <f t="shared" si="97"/>
        <v>41644.563194444447</v>
      </c>
    </row>
    <row r="1491" spans="1:20" ht="45" hidden="1">
      <c r="A1491">
        <v>1489</v>
      </c>
      <c r="B1491" s="3" t="s">
        <v>3085</v>
      </c>
      <c r="C1491" s="3" t="s">
        <v>3086</v>
      </c>
      <c r="D1491" s="6">
        <v>5000</v>
      </c>
      <c r="E1491" s="11">
        <v>0</v>
      </c>
      <c r="F1491" t="s">
        <v>366</v>
      </c>
      <c r="G1491" t="s">
        <v>22</v>
      </c>
      <c r="H1491" t="s">
        <v>23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1592</v>
      </c>
      <c r="O1491" s="9">
        <f t="shared" si="94"/>
        <v>0</v>
      </c>
      <c r="P1491" s="9">
        <f t="shared" si="95"/>
        <v>0</v>
      </c>
      <c r="Q1491" t="s">
        <v>1510</v>
      </c>
      <c r="R1491" t="s">
        <v>1593</v>
      </c>
      <c r="S1491" s="15">
        <f t="shared" si="96"/>
        <v>41198.611712962964</v>
      </c>
      <c r="T1491" s="16">
        <f t="shared" si="97"/>
        <v>41228.653379629628</v>
      </c>
    </row>
    <row r="1492" spans="1:20" ht="45" hidden="1">
      <c r="A1492">
        <v>1490</v>
      </c>
      <c r="B1492" s="3" t="s">
        <v>3087</v>
      </c>
      <c r="C1492" s="3" t="s">
        <v>3088</v>
      </c>
      <c r="D1492" s="6">
        <v>2900</v>
      </c>
      <c r="E1492" s="11">
        <v>895</v>
      </c>
      <c r="F1492" t="s">
        <v>366</v>
      </c>
      <c r="G1492" t="s">
        <v>22</v>
      </c>
      <c r="H1492" t="s">
        <v>23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1592</v>
      </c>
      <c r="O1492" s="9">
        <f t="shared" si="94"/>
        <v>31</v>
      </c>
      <c r="P1492" s="9">
        <f t="shared" si="95"/>
        <v>47.11</v>
      </c>
      <c r="Q1492" t="s">
        <v>1510</v>
      </c>
      <c r="R1492" t="s">
        <v>1593</v>
      </c>
      <c r="S1492" s="15">
        <f t="shared" si="96"/>
        <v>41520.561041666668</v>
      </c>
      <c r="T1492" s="16">
        <f t="shared" si="97"/>
        <v>41549.561041666668</v>
      </c>
    </row>
    <row r="1493" spans="1:20" ht="45" hidden="1">
      <c r="A1493">
        <v>1491</v>
      </c>
      <c r="B1493" s="3" t="s">
        <v>3089</v>
      </c>
      <c r="C1493" s="3" t="s">
        <v>3090</v>
      </c>
      <c r="D1493" s="6">
        <v>1200</v>
      </c>
      <c r="E1493" s="11">
        <v>100</v>
      </c>
      <c r="F1493" t="s">
        <v>366</v>
      </c>
      <c r="G1493" t="s">
        <v>22</v>
      </c>
      <c r="H1493" t="s">
        <v>23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1592</v>
      </c>
      <c r="O1493" s="9">
        <f t="shared" si="94"/>
        <v>8</v>
      </c>
      <c r="P1493" s="9">
        <f t="shared" si="95"/>
        <v>100</v>
      </c>
      <c r="Q1493" t="s">
        <v>1510</v>
      </c>
      <c r="R1493" t="s">
        <v>1593</v>
      </c>
      <c r="S1493" s="15">
        <f t="shared" si="96"/>
        <v>41991.713460648149</v>
      </c>
      <c r="T1493" s="16">
        <f t="shared" si="97"/>
        <v>42050.651388888888</v>
      </c>
    </row>
    <row r="1494" spans="1:20" ht="60" hidden="1">
      <c r="A1494">
        <v>1492</v>
      </c>
      <c r="B1494" s="3" t="s">
        <v>3091</v>
      </c>
      <c r="C1494" s="3" t="s">
        <v>3092</v>
      </c>
      <c r="D1494" s="6">
        <v>4000</v>
      </c>
      <c r="E1494" s="11">
        <v>30</v>
      </c>
      <c r="F1494" t="s">
        <v>366</v>
      </c>
      <c r="G1494" t="s">
        <v>22</v>
      </c>
      <c r="H1494" t="s">
        <v>23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1592</v>
      </c>
      <c r="O1494" s="9">
        <f t="shared" si="94"/>
        <v>1</v>
      </c>
      <c r="P1494" s="9">
        <f t="shared" si="95"/>
        <v>15</v>
      </c>
      <c r="Q1494" t="s">
        <v>1510</v>
      </c>
      <c r="R1494" t="s">
        <v>1593</v>
      </c>
      <c r="S1494" s="15">
        <f t="shared" si="96"/>
        <v>40682.884791666671</v>
      </c>
      <c r="T1494" s="16">
        <f t="shared" si="97"/>
        <v>40712.884791666671</v>
      </c>
    </row>
    <row r="1495" spans="1:20" ht="45" hidden="1">
      <c r="A1495">
        <v>1493</v>
      </c>
      <c r="B1495" s="3" t="s">
        <v>3093</v>
      </c>
      <c r="C1495" s="3" t="s">
        <v>3094</v>
      </c>
      <c r="D1495" s="6">
        <v>2400</v>
      </c>
      <c r="E1495" s="11">
        <v>0</v>
      </c>
      <c r="F1495" t="s">
        <v>366</v>
      </c>
      <c r="G1495" t="s">
        <v>22</v>
      </c>
      <c r="H1495" t="s">
        <v>23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1592</v>
      </c>
      <c r="O1495" s="9">
        <f t="shared" si="94"/>
        <v>0</v>
      </c>
      <c r="P1495" s="9">
        <f t="shared" si="95"/>
        <v>0</v>
      </c>
      <c r="Q1495" t="s">
        <v>1510</v>
      </c>
      <c r="R1495" t="s">
        <v>1593</v>
      </c>
      <c r="S1495" s="15">
        <f t="shared" si="96"/>
        <v>41411.866608796299</v>
      </c>
      <c r="T1495" s="16">
        <f t="shared" si="97"/>
        <v>41441.866608796299</v>
      </c>
    </row>
    <row r="1496" spans="1:20" ht="60" hidden="1">
      <c r="A1496">
        <v>1494</v>
      </c>
      <c r="B1496" s="3" t="s">
        <v>3095</v>
      </c>
      <c r="C1496" s="3" t="s">
        <v>3096</v>
      </c>
      <c r="D1496" s="6">
        <v>5000</v>
      </c>
      <c r="E1496" s="11">
        <v>445</v>
      </c>
      <c r="F1496" t="s">
        <v>366</v>
      </c>
      <c r="G1496" t="s">
        <v>22</v>
      </c>
      <c r="H1496" t="s">
        <v>23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1592</v>
      </c>
      <c r="O1496" s="9">
        <f t="shared" si="94"/>
        <v>9</v>
      </c>
      <c r="P1496" s="9">
        <f t="shared" si="95"/>
        <v>40.450000000000003</v>
      </c>
      <c r="Q1496" t="s">
        <v>1510</v>
      </c>
      <c r="R1496" t="s">
        <v>1593</v>
      </c>
      <c r="S1496" s="15">
        <f t="shared" si="96"/>
        <v>42067.722372685181</v>
      </c>
      <c r="T1496" s="16">
        <f t="shared" si="97"/>
        <v>42097.651388888888</v>
      </c>
    </row>
    <row r="1497" spans="1:20" ht="30" hidden="1">
      <c r="A1497">
        <v>1495</v>
      </c>
      <c r="B1497" s="3" t="s">
        <v>3097</v>
      </c>
      <c r="C1497" s="3" t="s">
        <v>3098</v>
      </c>
      <c r="D1497" s="6">
        <v>2000</v>
      </c>
      <c r="E1497" s="11">
        <v>0</v>
      </c>
      <c r="F1497" t="s">
        <v>366</v>
      </c>
      <c r="G1497" t="s">
        <v>22</v>
      </c>
      <c r="H1497" t="s">
        <v>23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1592</v>
      </c>
      <c r="O1497" s="9">
        <f t="shared" si="94"/>
        <v>0</v>
      </c>
      <c r="P1497" s="9">
        <f t="shared" si="95"/>
        <v>0</v>
      </c>
      <c r="Q1497" t="s">
        <v>1510</v>
      </c>
      <c r="R1497" t="s">
        <v>1593</v>
      </c>
      <c r="S1497" s="15">
        <f t="shared" si="96"/>
        <v>40752.789710648147</v>
      </c>
      <c r="T1497" s="16">
        <f t="shared" si="97"/>
        <v>40782.789710648147</v>
      </c>
    </row>
    <row r="1498" spans="1:20" ht="45" hidden="1">
      <c r="A1498">
        <v>1496</v>
      </c>
      <c r="B1498" s="3" t="s">
        <v>3099</v>
      </c>
      <c r="C1498" s="3" t="s">
        <v>3100</v>
      </c>
      <c r="D1498" s="6">
        <v>1500</v>
      </c>
      <c r="E1498" s="11">
        <v>0</v>
      </c>
      <c r="F1498" t="s">
        <v>366</v>
      </c>
      <c r="G1498" t="s">
        <v>22</v>
      </c>
      <c r="H1498" t="s">
        <v>23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1592</v>
      </c>
      <c r="O1498" s="9">
        <f t="shared" si="94"/>
        <v>0</v>
      </c>
      <c r="P1498" s="9">
        <f t="shared" si="95"/>
        <v>0</v>
      </c>
      <c r="Q1498" t="s">
        <v>1510</v>
      </c>
      <c r="R1498" t="s">
        <v>1593</v>
      </c>
      <c r="S1498" s="15">
        <f t="shared" si="96"/>
        <v>41838.475219907406</v>
      </c>
      <c r="T1498" s="16">
        <f t="shared" si="97"/>
        <v>41898.475219907406</v>
      </c>
    </row>
    <row r="1499" spans="1:20" ht="60" hidden="1">
      <c r="A1499">
        <v>1497</v>
      </c>
      <c r="B1499" s="3" t="s">
        <v>3101</v>
      </c>
      <c r="C1499" s="3" t="s">
        <v>3102</v>
      </c>
      <c r="D1499" s="6">
        <v>15000</v>
      </c>
      <c r="E1499" s="11">
        <v>1</v>
      </c>
      <c r="F1499" t="s">
        <v>366</v>
      </c>
      <c r="G1499" t="s">
        <v>22</v>
      </c>
      <c r="H1499" t="s">
        <v>23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1592</v>
      </c>
      <c r="O1499" s="9">
        <f t="shared" si="94"/>
        <v>0</v>
      </c>
      <c r="P1499" s="9">
        <f t="shared" si="95"/>
        <v>1</v>
      </c>
      <c r="Q1499" t="s">
        <v>1510</v>
      </c>
      <c r="R1499" t="s">
        <v>1593</v>
      </c>
      <c r="S1499" s="15">
        <f t="shared" si="96"/>
        <v>41444.64261574074</v>
      </c>
      <c r="T1499" s="16">
        <f t="shared" si="97"/>
        <v>41486.821527777778</v>
      </c>
    </row>
    <row r="1500" spans="1:20" ht="60" hidden="1">
      <c r="A1500">
        <v>1498</v>
      </c>
      <c r="B1500" s="3" t="s">
        <v>3103</v>
      </c>
      <c r="C1500" s="3" t="s">
        <v>3104</v>
      </c>
      <c r="D1500" s="6">
        <v>3000</v>
      </c>
      <c r="E1500" s="11">
        <v>57</v>
      </c>
      <c r="F1500" t="s">
        <v>366</v>
      </c>
      <c r="G1500" t="s">
        <v>22</v>
      </c>
      <c r="H1500" t="s">
        <v>23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1592</v>
      </c>
      <c r="O1500" s="9">
        <f t="shared" si="94"/>
        <v>2</v>
      </c>
      <c r="P1500" s="9">
        <f t="shared" si="95"/>
        <v>19</v>
      </c>
      <c r="Q1500" t="s">
        <v>1510</v>
      </c>
      <c r="R1500" t="s">
        <v>1593</v>
      </c>
      <c r="S1500" s="15">
        <f t="shared" si="96"/>
        <v>41840.983541666668</v>
      </c>
      <c r="T1500" s="16">
        <f t="shared" si="97"/>
        <v>41885.983541666668</v>
      </c>
    </row>
    <row r="1501" spans="1:20" ht="60" hidden="1">
      <c r="A1501">
        <v>1499</v>
      </c>
      <c r="B1501" s="3" t="s">
        <v>3105</v>
      </c>
      <c r="C1501" s="3" t="s">
        <v>3106</v>
      </c>
      <c r="D1501" s="6">
        <v>2000</v>
      </c>
      <c r="E1501" s="11">
        <v>5</v>
      </c>
      <c r="F1501" t="s">
        <v>366</v>
      </c>
      <c r="G1501" t="s">
        <v>22</v>
      </c>
      <c r="H1501" t="s">
        <v>23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1592</v>
      </c>
      <c r="O1501" s="9">
        <f t="shared" si="94"/>
        <v>0</v>
      </c>
      <c r="P1501" s="9">
        <f t="shared" si="95"/>
        <v>5</v>
      </c>
      <c r="Q1501" t="s">
        <v>1510</v>
      </c>
      <c r="R1501" t="s">
        <v>1593</v>
      </c>
      <c r="S1501" s="15">
        <f t="shared" si="96"/>
        <v>42527.007326388892</v>
      </c>
      <c r="T1501" s="16">
        <f t="shared" si="97"/>
        <v>42587.007326388892</v>
      </c>
    </row>
    <row r="1502" spans="1:20" ht="60" hidden="1">
      <c r="A1502">
        <v>1500</v>
      </c>
      <c r="B1502" s="3" t="s">
        <v>3107</v>
      </c>
      <c r="C1502" s="3" t="s">
        <v>3108</v>
      </c>
      <c r="D1502" s="6">
        <v>2800</v>
      </c>
      <c r="E1502" s="11">
        <v>701</v>
      </c>
      <c r="F1502" t="s">
        <v>366</v>
      </c>
      <c r="G1502" t="s">
        <v>22</v>
      </c>
      <c r="H1502" t="s">
        <v>23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1592</v>
      </c>
      <c r="O1502" s="9">
        <f t="shared" si="94"/>
        <v>25</v>
      </c>
      <c r="P1502" s="9">
        <f t="shared" si="95"/>
        <v>46.73</v>
      </c>
      <c r="Q1502" t="s">
        <v>1510</v>
      </c>
      <c r="R1502" t="s">
        <v>1593</v>
      </c>
      <c r="S1502" s="15">
        <f t="shared" si="96"/>
        <v>41365.904594907406</v>
      </c>
      <c r="T1502" s="16">
        <f t="shared" si="97"/>
        <v>41395.904594907406</v>
      </c>
    </row>
    <row r="1503" spans="1:20" ht="45" hidden="1">
      <c r="A1503">
        <v>1501</v>
      </c>
      <c r="B1503" s="3" t="s">
        <v>3109</v>
      </c>
      <c r="C1503" s="3" t="s">
        <v>3110</v>
      </c>
      <c r="D1503" s="6">
        <v>52000</v>
      </c>
      <c r="E1503" s="11">
        <v>86492</v>
      </c>
      <c r="F1503" t="s">
        <v>21</v>
      </c>
      <c r="G1503" t="s">
        <v>167</v>
      </c>
      <c r="H1503" t="s">
        <v>168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2467</v>
      </c>
      <c r="O1503" s="9">
        <f t="shared" si="94"/>
        <v>166</v>
      </c>
      <c r="P1503" s="9">
        <f t="shared" si="95"/>
        <v>97.73</v>
      </c>
      <c r="Q1503" t="s">
        <v>2468</v>
      </c>
      <c r="R1503" t="s">
        <v>2469</v>
      </c>
      <c r="S1503" s="15">
        <f t="shared" si="96"/>
        <v>42163.583599537036</v>
      </c>
      <c r="T1503" s="16">
        <f t="shared" si="97"/>
        <v>42193.583599537036</v>
      </c>
    </row>
    <row r="1504" spans="1:20" ht="60" hidden="1">
      <c r="A1504">
        <v>1502</v>
      </c>
      <c r="B1504" s="3" t="s">
        <v>3111</v>
      </c>
      <c r="C1504" s="3" t="s">
        <v>3112</v>
      </c>
      <c r="D1504" s="6">
        <v>22000</v>
      </c>
      <c r="E1504" s="11">
        <v>22318</v>
      </c>
      <c r="F1504" t="s">
        <v>21</v>
      </c>
      <c r="G1504" t="s">
        <v>31</v>
      </c>
      <c r="H1504" t="s">
        <v>32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2467</v>
      </c>
      <c r="O1504" s="9">
        <f t="shared" si="94"/>
        <v>101</v>
      </c>
      <c r="P1504" s="9">
        <f t="shared" si="95"/>
        <v>67.84</v>
      </c>
      <c r="Q1504" t="s">
        <v>2468</v>
      </c>
      <c r="R1504" t="s">
        <v>2469</v>
      </c>
      <c r="S1504" s="15">
        <f t="shared" si="96"/>
        <v>42426.542592592596</v>
      </c>
      <c r="T1504" s="16">
        <f t="shared" si="97"/>
        <v>42454.916666666672</v>
      </c>
    </row>
    <row r="1505" spans="1:20" ht="60" hidden="1">
      <c r="A1505">
        <v>1503</v>
      </c>
      <c r="B1505" s="3" t="s">
        <v>3113</v>
      </c>
      <c r="C1505" s="3" t="s">
        <v>3114</v>
      </c>
      <c r="D1505" s="6">
        <v>3750</v>
      </c>
      <c r="E1505" s="11">
        <v>4045.93</v>
      </c>
      <c r="F1505" t="s">
        <v>21</v>
      </c>
      <c r="G1505" t="s">
        <v>3115</v>
      </c>
      <c r="H1505" t="s">
        <v>62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2467</v>
      </c>
      <c r="O1505" s="9">
        <f t="shared" si="94"/>
        <v>108</v>
      </c>
      <c r="P1505" s="9">
        <f t="shared" si="95"/>
        <v>56.98</v>
      </c>
      <c r="Q1505" t="s">
        <v>2468</v>
      </c>
      <c r="R1505" t="s">
        <v>2469</v>
      </c>
      <c r="S1505" s="15">
        <f t="shared" si="96"/>
        <v>42606.347233796296</v>
      </c>
      <c r="T1505" s="16">
        <f t="shared" si="97"/>
        <v>42666.347233796296</v>
      </c>
    </row>
    <row r="1506" spans="1:20" ht="45" hidden="1">
      <c r="A1506">
        <v>1504</v>
      </c>
      <c r="B1506" s="3" t="s">
        <v>3116</v>
      </c>
      <c r="C1506" s="3" t="s">
        <v>3117</v>
      </c>
      <c r="D1506" s="6">
        <v>6500</v>
      </c>
      <c r="E1506" s="11">
        <v>18066</v>
      </c>
      <c r="F1506" t="s">
        <v>21</v>
      </c>
      <c r="G1506" t="s">
        <v>31</v>
      </c>
      <c r="H1506" t="s">
        <v>32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2467</v>
      </c>
      <c r="O1506" s="9">
        <f t="shared" si="94"/>
        <v>278</v>
      </c>
      <c r="P1506" s="9">
        <f t="shared" si="95"/>
        <v>67.16</v>
      </c>
      <c r="Q1506" t="s">
        <v>2468</v>
      </c>
      <c r="R1506" t="s">
        <v>2469</v>
      </c>
      <c r="S1506" s="15">
        <f t="shared" si="96"/>
        <v>41772.657685185186</v>
      </c>
      <c r="T1506" s="16">
        <f t="shared" si="97"/>
        <v>41800.356249999997</v>
      </c>
    </row>
    <row r="1507" spans="1:20" ht="60" hidden="1">
      <c r="A1507">
        <v>1505</v>
      </c>
      <c r="B1507" s="3" t="s">
        <v>3118</v>
      </c>
      <c r="C1507" s="3" t="s">
        <v>3119</v>
      </c>
      <c r="D1507" s="6">
        <v>16000</v>
      </c>
      <c r="E1507" s="11">
        <v>16573</v>
      </c>
      <c r="F1507" t="s">
        <v>21</v>
      </c>
      <c r="G1507" t="s">
        <v>512</v>
      </c>
      <c r="H1507" t="s">
        <v>62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2467</v>
      </c>
      <c r="O1507" s="9">
        <f t="shared" si="94"/>
        <v>104</v>
      </c>
      <c r="P1507" s="9">
        <f t="shared" si="95"/>
        <v>48.04</v>
      </c>
      <c r="Q1507" t="s">
        <v>2468</v>
      </c>
      <c r="R1507" t="s">
        <v>2469</v>
      </c>
      <c r="S1507" s="15">
        <f t="shared" si="96"/>
        <v>42414.44332175926</v>
      </c>
      <c r="T1507" s="16">
        <f t="shared" si="97"/>
        <v>42451.834027777775</v>
      </c>
    </row>
    <row r="1508" spans="1:20" ht="45" hidden="1">
      <c r="A1508">
        <v>1506</v>
      </c>
      <c r="B1508" s="3" t="s">
        <v>3120</v>
      </c>
      <c r="C1508" s="3" t="s">
        <v>3121</v>
      </c>
      <c r="D1508" s="6">
        <v>1500</v>
      </c>
      <c r="E1508" s="11">
        <v>1671</v>
      </c>
      <c r="F1508" t="s">
        <v>21</v>
      </c>
      <c r="G1508" t="s">
        <v>31</v>
      </c>
      <c r="H1508" t="s">
        <v>32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2467</v>
      </c>
      <c r="O1508" s="9">
        <f t="shared" si="94"/>
        <v>111</v>
      </c>
      <c r="P1508" s="9">
        <f t="shared" si="95"/>
        <v>38.86</v>
      </c>
      <c r="Q1508" t="s">
        <v>2468</v>
      </c>
      <c r="R1508" t="s">
        <v>2469</v>
      </c>
      <c r="S1508" s="15">
        <f t="shared" si="96"/>
        <v>41814.785925925928</v>
      </c>
      <c r="T1508" s="16">
        <f t="shared" si="97"/>
        <v>41844.785925925928</v>
      </c>
    </row>
    <row r="1509" spans="1:20" ht="60" hidden="1">
      <c r="A1509">
        <v>1507</v>
      </c>
      <c r="B1509" s="3" t="s">
        <v>3122</v>
      </c>
      <c r="C1509" s="3" t="s">
        <v>3123</v>
      </c>
      <c r="D1509" s="6">
        <v>1200</v>
      </c>
      <c r="E1509" s="11">
        <v>2580</v>
      </c>
      <c r="F1509" t="s">
        <v>21</v>
      </c>
      <c r="G1509" t="s">
        <v>22</v>
      </c>
      <c r="H1509" t="s">
        <v>23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2467</v>
      </c>
      <c r="O1509" s="9">
        <f t="shared" si="94"/>
        <v>215</v>
      </c>
      <c r="P1509" s="9">
        <f t="shared" si="95"/>
        <v>78.180000000000007</v>
      </c>
      <c r="Q1509" t="s">
        <v>2468</v>
      </c>
      <c r="R1509" t="s">
        <v>2469</v>
      </c>
      <c r="S1509" s="15">
        <f t="shared" si="96"/>
        <v>40254.450335648151</v>
      </c>
      <c r="T1509" s="16">
        <f t="shared" si="97"/>
        <v>40313.340277777781</v>
      </c>
    </row>
    <row r="1510" spans="1:20" ht="45" hidden="1">
      <c r="A1510">
        <v>1508</v>
      </c>
      <c r="B1510" s="3" t="s">
        <v>3124</v>
      </c>
      <c r="C1510" s="3" t="s">
        <v>3125</v>
      </c>
      <c r="D1510" s="6">
        <v>18500</v>
      </c>
      <c r="E1510" s="11">
        <v>20491</v>
      </c>
      <c r="F1510" t="s">
        <v>21</v>
      </c>
      <c r="G1510" t="s">
        <v>22</v>
      </c>
      <c r="H1510" t="s">
        <v>23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2467</v>
      </c>
      <c r="O1510" s="9">
        <f t="shared" si="94"/>
        <v>111</v>
      </c>
      <c r="P1510" s="9">
        <f t="shared" si="95"/>
        <v>97.11</v>
      </c>
      <c r="Q1510" t="s">
        <v>2468</v>
      </c>
      <c r="R1510" t="s">
        <v>2469</v>
      </c>
      <c r="S1510" s="15">
        <f t="shared" si="96"/>
        <v>41786.614363425928</v>
      </c>
      <c r="T1510" s="16">
        <f t="shared" si="97"/>
        <v>41817.614363425928</v>
      </c>
    </row>
    <row r="1511" spans="1:20" ht="60" hidden="1">
      <c r="A1511">
        <v>1509</v>
      </c>
      <c r="B1511" s="3" t="s">
        <v>3126</v>
      </c>
      <c r="C1511" s="3" t="s">
        <v>3127</v>
      </c>
      <c r="D1511" s="6">
        <v>17500</v>
      </c>
      <c r="E1511" s="11">
        <v>21637.22</v>
      </c>
      <c r="F1511" t="s">
        <v>21</v>
      </c>
      <c r="G1511" t="s">
        <v>512</v>
      </c>
      <c r="H1511" t="s">
        <v>62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2467</v>
      </c>
      <c r="O1511" s="9">
        <f t="shared" si="94"/>
        <v>124</v>
      </c>
      <c r="P1511" s="9">
        <f t="shared" si="95"/>
        <v>110.39</v>
      </c>
      <c r="Q1511" t="s">
        <v>2468</v>
      </c>
      <c r="R1511" t="s">
        <v>2469</v>
      </c>
      <c r="S1511" s="15">
        <f t="shared" si="96"/>
        <v>42751.533391203702</v>
      </c>
      <c r="T1511" s="16">
        <f t="shared" si="97"/>
        <v>42780.957638888889</v>
      </c>
    </row>
    <row r="1512" spans="1:20" ht="60" hidden="1">
      <c r="A1512">
        <v>1510</v>
      </c>
      <c r="B1512" s="3" t="s">
        <v>3128</v>
      </c>
      <c r="C1512" s="3" t="s">
        <v>3129</v>
      </c>
      <c r="D1512" s="6">
        <v>16000</v>
      </c>
      <c r="E1512" s="11">
        <v>16165.6</v>
      </c>
      <c r="F1512" t="s">
        <v>21</v>
      </c>
      <c r="G1512" t="s">
        <v>31</v>
      </c>
      <c r="H1512" t="s">
        <v>32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2467</v>
      </c>
      <c r="O1512" s="9">
        <f t="shared" si="94"/>
        <v>101</v>
      </c>
      <c r="P1512" s="9">
        <f t="shared" si="95"/>
        <v>39.92</v>
      </c>
      <c r="Q1512" t="s">
        <v>2468</v>
      </c>
      <c r="R1512" t="s">
        <v>2469</v>
      </c>
      <c r="S1512" s="15">
        <f t="shared" si="96"/>
        <v>41809.385162037033</v>
      </c>
      <c r="T1512" s="16">
        <f t="shared" si="97"/>
        <v>41839.385162037033</v>
      </c>
    </row>
    <row r="1513" spans="1:20" ht="60" hidden="1">
      <c r="A1513">
        <v>1511</v>
      </c>
      <c r="B1513" s="3" t="s">
        <v>3130</v>
      </c>
      <c r="C1513" s="3" t="s">
        <v>3131</v>
      </c>
      <c r="D1513" s="6">
        <v>14000</v>
      </c>
      <c r="E1513" s="11">
        <v>15651</v>
      </c>
      <c r="F1513" t="s">
        <v>21</v>
      </c>
      <c r="G1513" t="s">
        <v>22</v>
      </c>
      <c r="H1513" t="s">
        <v>23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2467</v>
      </c>
      <c r="O1513" s="9">
        <f t="shared" si="94"/>
        <v>112</v>
      </c>
      <c r="P1513" s="9">
        <f t="shared" si="95"/>
        <v>75.98</v>
      </c>
      <c r="Q1513" t="s">
        <v>2468</v>
      </c>
      <c r="R1513" t="s">
        <v>2469</v>
      </c>
      <c r="S1513" s="15">
        <f t="shared" si="96"/>
        <v>42296.583379629628</v>
      </c>
      <c r="T1513" s="16">
        <f t="shared" si="97"/>
        <v>42326.625046296293</v>
      </c>
    </row>
    <row r="1514" spans="1:20" ht="60" hidden="1">
      <c r="A1514">
        <v>1512</v>
      </c>
      <c r="B1514" s="3" t="s">
        <v>3132</v>
      </c>
      <c r="C1514" s="3" t="s">
        <v>3133</v>
      </c>
      <c r="D1514" s="6">
        <v>3500</v>
      </c>
      <c r="E1514" s="11">
        <v>19557</v>
      </c>
      <c r="F1514" t="s">
        <v>21</v>
      </c>
      <c r="G1514" t="s">
        <v>22</v>
      </c>
      <c r="H1514" t="s">
        <v>23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2467</v>
      </c>
      <c r="O1514" s="9">
        <f t="shared" si="94"/>
        <v>559</v>
      </c>
      <c r="P1514" s="9">
        <f t="shared" si="95"/>
        <v>58.38</v>
      </c>
      <c r="Q1514" t="s">
        <v>2468</v>
      </c>
      <c r="R1514" t="s">
        <v>2469</v>
      </c>
      <c r="S1514" s="15">
        <f t="shared" si="96"/>
        <v>42741.684479166666</v>
      </c>
      <c r="T1514" s="16">
        <f t="shared" si="97"/>
        <v>42771.684479166666</v>
      </c>
    </row>
    <row r="1515" spans="1:20" ht="45" hidden="1">
      <c r="A1515">
        <v>1513</v>
      </c>
      <c r="B1515" s="3" t="s">
        <v>3134</v>
      </c>
      <c r="C1515" s="3" t="s">
        <v>3135</v>
      </c>
      <c r="D1515" s="6">
        <v>8000</v>
      </c>
      <c r="E1515" s="11">
        <v>12001.5</v>
      </c>
      <c r="F1515" t="s">
        <v>21</v>
      </c>
      <c r="G1515" t="s">
        <v>31</v>
      </c>
      <c r="H1515" t="s">
        <v>32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2467</v>
      </c>
      <c r="O1515" s="9">
        <f t="shared" si="94"/>
        <v>150</v>
      </c>
      <c r="P1515" s="9">
        <f t="shared" si="95"/>
        <v>55.82</v>
      </c>
      <c r="Q1515" t="s">
        <v>2468</v>
      </c>
      <c r="R1515" t="s">
        <v>2469</v>
      </c>
      <c r="S1515" s="15">
        <f t="shared" si="96"/>
        <v>41806.637337962966</v>
      </c>
      <c r="T1515" s="16">
        <f t="shared" si="97"/>
        <v>41836.637337962966</v>
      </c>
    </row>
    <row r="1516" spans="1:20" ht="45" hidden="1">
      <c r="A1516">
        <v>1514</v>
      </c>
      <c r="B1516" s="3" t="s">
        <v>3136</v>
      </c>
      <c r="C1516" s="3" t="s">
        <v>3137</v>
      </c>
      <c r="D1516" s="6">
        <v>25000</v>
      </c>
      <c r="E1516" s="11">
        <v>26619</v>
      </c>
      <c r="F1516" t="s">
        <v>21</v>
      </c>
      <c r="G1516" t="s">
        <v>22</v>
      </c>
      <c r="H1516" t="s">
        <v>23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2467</v>
      </c>
      <c r="O1516" s="9">
        <f t="shared" si="94"/>
        <v>106</v>
      </c>
      <c r="P1516" s="9">
        <f t="shared" si="95"/>
        <v>151.24</v>
      </c>
      <c r="Q1516" t="s">
        <v>2468</v>
      </c>
      <c r="R1516" t="s">
        <v>2469</v>
      </c>
      <c r="S1516" s="15">
        <f t="shared" si="96"/>
        <v>42234.597685185188</v>
      </c>
      <c r="T1516" s="16">
        <f t="shared" si="97"/>
        <v>42274.597685185188</v>
      </c>
    </row>
    <row r="1517" spans="1:20" ht="60" hidden="1">
      <c r="A1517">
        <v>1515</v>
      </c>
      <c r="B1517" s="3" t="s">
        <v>3138</v>
      </c>
      <c r="C1517" s="3" t="s">
        <v>3139</v>
      </c>
      <c r="D1517" s="6">
        <v>300000</v>
      </c>
      <c r="E1517" s="11">
        <v>471567</v>
      </c>
      <c r="F1517" t="s">
        <v>21</v>
      </c>
      <c r="G1517" t="s">
        <v>420</v>
      </c>
      <c r="H1517" t="s">
        <v>421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2467</v>
      </c>
      <c r="O1517" s="9">
        <f t="shared" si="94"/>
        <v>157</v>
      </c>
      <c r="P1517" s="9">
        <f t="shared" si="95"/>
        <v>849.67</v>
      </c>
      <c r="Q1517" t="s">
        <v>2468</v>
      </c>
      <c r="R1517" t="s">
        <v>2469</v>
      </c>
      <c r="S1517" s="15">
        <f t="shared" si="96"/>
        <v>42415.253437499996</v>
      </c>
      <c r="T1517" s="16">
        <f t="shared" si="97"/>
        <v>42445.211770833332</v>
      </c>
    </row>
    <row r="1518" spans="1:20" ht="45" hidden="1">
      <c r="A1518">
        <v>1516</v>
      </c>
      <c r="B1518" s="3" t="s">
        <v>3140</v>
      </c>
      <c r="C1518" s="3" t="s">
        <v>3141</v>
      </c>
      <c r="D1518" s="6">
        <v>17000</v>
      </c>
      <c r="E1518" s="11">
        <v>18472</v>
      </c>
      <c r="F1518" t="s">
        <v>21</v>
      </c>
      <c r="G1518" t="s">
        <v>22</v>
      </c>
      <c r="H1518" t="s">
        <v>23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2467</v>
      </c>
      <c r="O1518" s="9">
        <f t="shared" si="94"/>
        <v>109</v>
      </c>
      <c r="P1518" s="9">
        <f t="shared" si="95"/>
        <v>159.24</v>
      </c>
      <c r="Q1518" t="s">
        <v>2468</v>
      </c>
      <c r="R1518" t="s">
        <v>2469</v>
      </c>
      <c r="S1518" s="15">
        <f t="shared" si="96"/>
        <v>42619.466342592597</v>
      </c>
      <c r="T1518" s="16">
        <f t="shared" si="97"/>
        <v>42649.583333333328</v>
      </c>
    </row>
    <row r="1519" spans="1:20" ht="60" hidden="1">
      <c r="A1519">
        <v>1517</v>
      </c>
      <c r="B1519" s="3" t="s">
        <v>3142</v>
      </c>
      <c r="C1519" s="3" t="s">
        <v>3143</v>
      </c>
      <c r="D1519" s="6">
        <v>15000</v>
      </c>
      <c r="E1519" s="11">
        <v>24297</v>
      </c>
      <c r="F1519" t="s">
        <v>21</v>
      </c>
      <c r="G1519" t="s">
        <v>22</v>
      </c>
      <c r="H1519" t="s">
        <v>23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2467</v>
      </c>
      <c r="O1519" s="9">
        <f t="shared" si="94"/>
        <v>162</v>
      </c>
      <c r="P1519" s="9">
        <f t="shared" si="95"/>
        <v>39.51</v>
      </c>
      <c r="Q1519" t="s">
        <v>2468</v>
      </c>
      <c r="R1519" t="s">
        <v>2469</v>
      </c>
      <c r="S1519" s="15">
        <f t="shared" si="96"/>
        <v>41948.56658564815</v>
      </c>
      <c r="T1519" s="16">
        <f t="shared" si="97"/>
        <v>41979.25</v>
      </c>
    </row>
    <row r="1520" spans="1:20" ht="30" hidden="1">
      <c r="A1520">
        <v>1518</v>
      </c>
      <c r="B1520" s="3" t="s">
        <v>3144</v>
      </c>
      <c r="C1520" s="3" t="s">
        <v>3145</v>
      </c>
      <c r="D1520" s="6">
        <v>15000</v>
      </c>
      <c r="E1520" s="11">
        <v>30805</v>
      </c>
      <c r="F1520" t="s">
        <v>21</v>
      </c>
      <c r="G1520" t="s">
        <v>22</v>
      </c>
      <c r="H1520" t="s">
        <v>23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2467</v>
      </c>
      <c r="O1520" s="9">
        <f t="shared" si="94"/>
        <v>205</v>
      </c>
      <c r="P1520" s="9">
        <f t="shared" si="95"/>
        <v>130.53</v>
      </c>
      <c r="Q1520" t="s">
        <v>2468</v>
      </c>
      <c r="R1520" t="s">
        <v>2469</v>
      </c>
      <c r="S1520" s="15">
        <f t="shared" si="96"/>
        <v>41760.8200462963</v>
      </c>
      <c r="T1520" s="16">
        <f t="shared" si="97"/>
        <v>41790.8200462963</v>
      </c>
    </row>
    <row r="1521" spans="1:20" ht="60" hidden="1">
      <c r="A1521">
        <v>1519</v>
      </c>
      <c r="B1521" s="3" t="s">
        <v>3146</v>
      </c>
      <c r="C1521" s="3" t="s">
        <v>3147</v>
      </c>
      <c r="D1521" s="6">
        <v>9000</v>
      </c>
      <c r="E1521" s="11">
        <v>9302.75</v>
      </c>
      <c r="F1521" t="s">
        <v>21</v>
      </c>
      <c r="G1521" t="s">
        <v>22</v>
      </c>
      <c r="H1521" t="s">
        <v>23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2467</v>
      </c>
      <c r="O1521" s="9">
        <f t="shared" si="94"/>
        <v>103</v>
      </c>
      <c r="P1521" s="9">
        <f t="shared" si="95"/>
        <v>64.16</v>
      </c>
      <c r="Q1521" t="s">
        <v>2468</v>
      </c>
      <c r="R1521" t="s">
        <v>2469</v>
      </c>
      <c r="S1521" s="15">
        <f t="shared" si="96"/>
        <v>41782.741701388892</v>
      </c>
      <c r="T1521" s="16">
        <f t="shared" si="97"/>
        <v>41810.915972222225</v>
      </c>
    </row>
    <row r="1522" spans="1:20" ht="45" hidden="1">
      <c r="A1522">
        <v>1520</v>
      </c>
      <c r="B1522" s="3" t="s">
        <v>3148</v>
      </c>
      <c r="C1522" s="3" t="s">
        <v>3149</v>
      </c>
      <c r="D1522" s="6">
        <v>18000</v>
      </c>
      <c r="E1522" s="11">
        <v>18625</v>
      </c>
      <c r="F1522" t="s">
        <v>21</v>
      </c>
      <c r="G1522" t="s">
        <v>22</v>
      </c>
      <c r="H1522" t="s">
        <v>23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2467</v>
      </c>
      <c r="O1522" s="9">
        <f t="shared" si="94"/>
        <v>103</v>
      </c>
      <c r="P1522" s="9">
        <f t="shared" si="95"/>
        <v>111.53</v>
      </c>
      <c r="Q1522" t="s">
        <v>2468</v>
      </c>
      <c r="R1522" t="s">
        <v>2469</v>
      </c>
      <c r="S1522" s="15">
        <f t="shared" si="96"/>
        <v>41955.857789351852</v>
      </c>
      <c r="T1522" s="16">
        <f t="shared" si="97"/>
        <v>41992.166666666672</v>
      </c>
    </row>
    <row r="1523" spans="1:20" ht="45" hidden="1">
      <c r="A1523">
        <v>1521</v>
      </c>
      <c r="B1523" s="3" t="s">
        <v>3150</v>
      </c>
      <c r="C1523" s="3" t="s">
        <v>3151</v>
      </c>
      <c r="D1523" s="6">
        <v>37500</v>
      </c>
      <c r="E1523" s="11">
        <v>40055</v>
      </c>
      <c r="F1523" t="s">
        <v>21</v>
      </c>
      <c r="G1523" t="s">
        <v>22</v>
      </c>
      <c r="H1523" t="s">
        <v>23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2467</v>
      </c>
      <c r="O1523" s="9">
        <f t="shared" si="94"/>
        <v>107</v>
      </c>
      <c r="P1523" s="9">
        <f t="shared" si="95"/>
        <v>170.45</v>
      </c>
      <c r="Q1523" t="s">
        <v>2468</v>
      </c>
      <c r="R1523" t="s">
        <v>2469</v>
      </c>
      <c r="S1523" s="15">
        <f t="shared" si="96"/>
        <v>42493.167719907404</v>
      </c>
      <c r="T1523" s="16">
        <f t="shared" si="97"/>
        <v>42528.167719907404</v>
      </c>
    </row>
    <row r="1524" spans="1:20" ht="60" hidden="1">
      <c r="A1524">
        <v>1522</v>
      </c>
      <c r="B1524" s="3" t="s">
        <v>3152</v>
      </c>
      <c r="C1524" s="3" t="s">
        <v>3153</v>
      </c>
      <c r="D1524" s="6">
        <v>43500</v>
      </c>
      <c r="E1524" s="11">
        <v>60450.1</v>
      </c>
      <c r="F1524" t="s">
        <v>21</v>
      </c>
      <c r="G1524" t="s">
        <v>22</v>
      </c>
      <c r="H1524" t="s">
        <v>23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2467</v>
      </c>
      <c r="O1524" s="9">
        <f t="shared" si="94"/>
        <v>139</v>
      </c>
      <c r="P1524" s="9">
        <f t="shared" si="95"/>
        <v>133.74</v>
      </c>
      <c r="Q1524" t="s">
        <v>2468</v>
      </c>
      <c r="R1524" t="s">
        <v>2469</v>
      </c>
      <c r="S1524" s="15">
        <f t="shared" si="96"/>
        <v>41899.830312500002</v>
      </c>
      <c r="T1524" s="16">
        <f t="shared" si="97"/>
        <v>41929.830312500002</v>
      </c>
    </row>
    <row r="1525" spans="1:20" ht="60" hidden="1">
      <c r="A1525">
        <v>1523</v>
      </c>
      <c r="B1525" s="3" t="s">
        <v>3154</v>
      </c>
      <c r="C1525" s="3" t="s">
        <v>3155</v>
      </c>
      <c r="D1525" s="6">
        <v>18500</v>
      </c>
      <c r="E1525" s="11">
        <v>23096</v>
      </c>
      <c r="F1525" t="s">
        <v>21</v>
      </c>
      <c r="G1525" t="s">
        <v>22</v>
      </c>
      <c r="H1525" t="s">
        <v>23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2467</v>
      </c>
      <c r="O1525" s="9">
        <f t="shared" si="94"/>
        <v>125</v>
      </c>
      <c r="P1525" s="9">
        <f t="shared" si="95"/>
        <v>95.83</v>
      </c>
      <c r="Q1525" t="s">
        <v>2468</v>
      </c>
      <c r="R1525" t="s">
        <v>2469</v>
      </c>
      <c r="S1525" s="15">
        <f t="shared" si="96"/>
        <v>41964.751342592594</v>
      </c>
      <c r="T1525" s="16">
        <f t="shared" si="97"/>
        <v>41996</v>
      </c>
    </row>
    <row r="1526" spans="1:20" ht="45" hidden="1">
      <c r="A1526">
        <v>1524</v>
      </c>
      <c r="B1526" s="3" t="s">
        <v>3156</v>
      </c>
      <c r="C1526" s="3" t="s">
        <v>3157</v>
      </c>
      <c r="D1526" s="6">
        <v>3000</v>
      </c>
      <c r="E1526" s="11">
        <v>6210</v>
      </c>
      <c r="F1526" t="s">
        <v>21</v>
      </c>
      <c r="G1526" t="s">
        <v>486</v>
      </c>
      <c r="H1526" t="s">
        <v>487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2467</v>
      </c>
      <c r="O1526" s="9">
        <f t="shared" si="94"/>
        <v>207</v>
      </c>
      <c r="P1526" s="9">
        <f t="shared" si="95"/>
        <v>221.79</v>
      </c>
      <c r="Q1526" t="s">
        <v>2468</v>
      </c>
      <c r="R1526" t="s">
        <v>2469</v>
      </c>
      <c r="S1526" s="15">
        <f t="shared" si="96"/>
        <v>42756.501041666663</v>
      </c>
      <c r="T1526" s="16">
        <f t="shared" si="97"/>
        <v>42786.501041666663</v>
      </c>
    </row>
    <row r="1527" spans="1:20" ht="60" hidden="1">
      <c r="A1527">
        <v>1525</v>
      </c>
      <c r="B1527" s="3" t="s">
        <v>3158</v>
      </c>
      <c r="C1527" s="3" t="s">
        <v>3159</v>
      </c>
      <c r="D1527" s="6">
        <v>2600</v>
      </c>
      <c r="E1527" s="11">
        <v>4524.1499999999996</v>
      </c>
      <c r="F1527" t="s">
        <v>21</v>
      </c>
      <c r="G1527" t="s">
        <v>22</v>
      </c>
      <c r="H1527" t="s">
        <v>23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2467</v>
      </c>
      <c r="O1527" s="9">
        <f t="shared" si="94"/>
        <v>174</v>
      </c>
      <c r="P1527" s="9">
        <f t="shared" si="95"/>
        <v>32.32</v>
      </c>
      <c r="Q1527" t="s">
        <v>2468</v>
      </c>
      <c r="R1527" t="s">
        <v>2469</v>
      </c>
      <c r="S1527" s="15">
        <f t="shared" si="96"/>
        <v>42570.702986111108</v>
      </c>
      <c r="T1527" s="16">
        <f t="shared" si="97"/>
        <v>42600.702986111108</v>
      </c>
    </row>
    <row r="1528" spans="1:20" ht="60" hidden="1">
      <c r="A1528">
        <v>1526</v>
      </c>
      <c r="B1528" s="3" t="s">
        <v>3160</v>
      </c>
      <c r="C1528" s="3" t="s">
        <v>3161</v>
      </c>
      <c r="D1528" s="6">
        <v>23000</v>
      </c>
      <c r="E1528" s="11">
        <v>27675</v>
      </c>
      <c r="F1528" t="s">
        <v>21</v>
      </c>
      <c r="G1528" t="s">
        <v>22</v>
      </c>
      <c r="H1528" t="s">
        <v>23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2467</v>
      </c>
      <c r="O1528" s="9">
        <f t="shared" si="94"/>
        <v>120</v>
      </c>
      <c r="P1528" s="9">
        <f t="shared" si="95"/>
        <v>98.84</v>
      </c>
      <c r="Q1528" t="s">
        <v>2468</v>
      </c>
      <c r="R1528" t="s">
        <v>2469</v>
      </c>
      <c r="S1528" s="15">
        <f t="shared" si="96"/>
        <v>42339.276006944448</v>
      </c>
      <c r="T1528" s="16">
        <f t="shared" si="97"/>
        <v>42388.276006944448</v>
      </c>
    </row>
    <row r="1529" spans="1:20" ht="45" hidden="1">
      <c r="A1529">
        <v>1527</v>
      </c>
      <c r="B1529" s="3" t="s">
        <v>3162</v>
      </c>
      <c r="C1529" s="3" t="s">
        <v>3163</v>
      </c>
      <c r="D1529" s="6">
        <v>3500</v>
      </c>
      <c r="E1529" s="11">
        <v>3865.55</v>
      </c>
      <c r="F1529" t="s">
        <v>21</v>
      </c>
      <c r="G1529" t="s">
        <v>22</v>
      </c>
      <c r="H1529" t="s">
        <v>23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2467</v>
      </c>
      <c r="O1529" s="9">
        <f t="shared" si="94"/>
        <v>110</v>
      </c>
      <c r="P1529" s="9">
        <f t="shared" si="95"/>
        <v>55.22</v>
      </c>
      <c r="Q1529" t="s">
        <v>2468</v>
      </c>
      <c r="R1529" t="s">
        <v>2469</v>
      </c>
      <c r="S1529" s="15">
        <f t="shared" si="96"/>
        <v>42780.600532407407</v>
      </c>
      <c r="T1529" s="16">
        <f t="shared" si="97"/>
        <v>42808.558865740735</v>
      </c>
    </row>
    <row r="1530" spans="1:20" ht="30" hidden="1">
      <c r="A1530">
        <v>1528</v>
      </c>
      <c r="B1530" s="3" t="s">
        <v>3164</v>
      </c>
      <c r="C1530" s="3" t="s">
        <v>3165</v>
      </c>
      <c r="D1530" s="6">
        <v>3000</v>
      </c>
      <c r="E1530" s="11">
        <v>8447</v>
      </c>
      <c r="F1530" t="s">
        <v>21</v>
      </c>
      <c r="G1530" t="s">
        <v>22</v>
      </c>
      <c r="H1530" t="s">
        <v>23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2467</v>
      </c>
      <c r="O1530" s="9">
        <f t="shared" si="94"/>
        <v>282</v>
      </c>
      <c r="P1530" s="9">
        <f t="shared" si="95"/>
        <v>52.79</v>
      </c>
      <c r="Q1530" t="s">
        <v>2468</v>
      </c>
      <c r="R1530" t="s">
        <v>2469</v>
      </c>
      <c r="S1530" s="15">
        <f t="shared" si="96"/>
        <v>42736.732893518521</v>
      </c>
      <c r="T1530" s="16">
        <f t="shared" si="97"/>
        <v>42767</v>
      </c>
    </row>
    <row r="1531" spans="1:20" ht="45" hidden="1">
      <c r="A1531">
        <v>1529</v>
      </c>
      <c r="B1531" s="3" t="s">
        <v>3166</v>
      </c>
      <c r="C1531" s="3" t="s">
        <v>3167</v>
      </c>
      <c r="D1531" s="6">
        <v>19000</v>
      </c>
      <c r="E1531" s="11">
        <v>19129</v>
      </c>
      <c r="F1531" t="s">
        <v>21</v>
      </c>
      <c r="G1531" t="s">
        <v>22</v>
      </c>
      <c r="H1531" t="s">
        <v>23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2467</v>
      </c>
      <c r="O1531" s="9">
        <f t="shared" si="94"/>
        <v>101</v>
      </c>
      <c r="P1531" s="9">
        <f t="shared" si="95"/>
        <v>135.66999999999999</v>
      </c>
      <c r="Q1531" t="s">
        <v>2468</v>
      </c>
      <c r="R1531" t="s">
        <v>2469</v>
      </c>
      <c r="S1531" s="15">
        <f t="shared" si="96"/>
        <v>42052.628703703704</v>
      </c>
      <c r="T1531" s="16">
        <f t="shared" si="97"/>
        <v>42082.587037037039</v>
      </c>
    </row>
    <row r="1532" spans="1:20" ht="60" hidden="1">
      <c r="A1532">
        <v>1530</v>
      </c>
      <c r="B1532" s="3" t="s">
        <v>3168</v>
      </c>
      <c r="C1532" s="3" t="s">
        <v>3169</v>
      </c>
      <c r="D1532" s="6">
        <v>35000</v>
      </c>
      <c r="E1532" s="11">
        <v>47189</v>
      </c>
      <c r="F1532" t="s">
        <v>21</v>
      </c>
      <c r="G1532" t="s">
        <v>22</v>
      </c>
      <c r="H1532" t="s">
        <v>23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2467</v>
      </c>
      <c r="O1532" s="9">
        <f t="shared" si="94"/>
        <v>135</v>
      </c>
      <c r="P1532" s="9">
        <f t="shared" si="95"/>
        <v>53.99</v>
      </c>
      <c r="Q1532" t="s">
        <v>2468</v>
      </c>
      <c r="R1532" t="s">
        <v>2469</v>
      </c>
      <c r="S1532" s="15">
        <f t="shared" si="96"/>
        <v>42275.767303240747</v>
      </c>
      <c r="T1532" s="16">
        <f t="shared" si="97"/>
        <v>42300.767303240747</v>
      </c>
    </row>
    <row r="1533" spans="1:20" ht="60" hidden="1">
      <c r="A1533">
        <v>1531</v>
      </c>
      <c r="B1533" s="3" t="s">
        <v>3170</v>
      </c>
      <c r="C1533" s="3" t="s">
        <v>3171</v>
      </c>
      <c r="D1533" s="6">
        <v>2350</v>
      </c>
      <c r="E1533" s="11">
        <v>4135</v>
      </c>
      <c r="F1533" t="s">
        <v>21</v>
      </c>
      <c r="G1533" t="s">
        <v>22</v>
      </c>
      <c r="H1533" t="s">
        <v>23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2467</v>
      </c>
      <c r="O1533" s="9">
        <f t="shared" si="94"/>
        <v>176</v>
      </c>
      <c r="P1533" s="9">
        <f t="shared" si="95"/>
        <v>56.64</v>
      </c>
      <c r="Q1533" t="s">
        <v>2468</v>
      </c>
      <c r="R1533" t="s">
        <v>2469</v>
      </c>
      <c r="S1533" s="15">
        <f t="shared" si="96"/>
        <v>41941.802384259259</v>
      </c>
      <c r="T1533" s="16">
        <f t="shared" si="97"/>
        <v>41974.125</v>
      </c>
    </row>
    <row r="1534" spans="1:20" ht="60" hidden="1">
      <c r="A1534">
        <v>1532</v>
      </c>
      <c r="B1534" s="3" t="s">
        <v>3172</v>
      </c>
      <c r="C1534" s="3" t="s">
        <v>3173</v>
      </c>
      <c r="D1534" s="6">
        <v>5000</v>
      </c>
      <c r="E1534" s="11">
        <v>24201</v>
      </c>
      <c r="F1534" t="s">
        <v>21</v>
      </c>
      <c r="G1534" t="s">
        <v>57</v>
      </c>
      <c r="H1534" t="s">
        <v>58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2467</v>
      </c>
      <c r="O1534" s="9">
        <f t="shared" si="94"/>
        <v>484</v>
      </c>
      <c r="P1534" s="9">
        <f t="shared" si="95"/>
        <v>82.32</v>
      </c>
      <c r="Q1534" t="s">
        <v>2468</v>
      </c>
      <c r="R1534" t="s">
        <v>2469</v>
      </c>
      <c r="S1534" s="15">
        <f t="shared" si="96"/>
        <v>42391.475289351853</v>
      </c>
      <c r="T1534" s="16">
        <f t="shared" si="97"/>
        <v>42415.625</v>
      </c>
    </row>
    <row r="1535" spans="1:20" ht="45" hidden="1">
      <c r="A1535">
        <v>1533</v>
      </c>
      <c r="B1535" s="3" t="s">
        <v>3174</v>
      </c>
      <c r="C1535" s="3" t="s">
        <v>3175</v>
      </c>
      <c r="D1535" s="6">
        <v>45000</v>
      </c>
      <c r="E1535" s="11">
        <v>65313</v>
      </c>
      <c r="F1535" t="s">
        <v>21</v>
      </c>
      <c r="G1535" t="s">
        <v>22</v>
      </c>
      <c r="H1535" t="s">
        <v>23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2467</v>
      </c>
      <c r="O1535" s="9">
        <f t="shared" si="94"/>
        <v>145</v>
      </c>
      <c r="P1535" s="9">
        <f t="shared" si="95"/>
        <v>88.26</v>
      </c>
      <c r="Q1535" t="s">
        <v>2468</v>
      </c>
      <c r="R1535" t="s">
        <v>2469</v>
      </c>
      <c r="S1535" s="15">
        <f t="shared" si="96"/>
        <v>42443.00204861111</v>
      </c>
      <c r="T1535" s="16">
        <f t="shared" si="97"/>
        <v>42492.165972222225</v>
      </c>
    </row>
    <row r="1536" spans="1:20" ht="60" hidden="1">
      <c r="A1536">
        <v>1534</v>
      </c>
      <c r="B1536" s="3" t="s">
        <v>3176</v>
      </c>
      <c r="C1536" s="3" t="s">
        <v>3177</v>
      </c>
      <c r="D1536" s="6">
        <v>7500</v>
      </c>
      <c r="E1536" s="11">
        <v>31330</v>
      </c>
      <c r="F1536" t="s">
        <v>21</v>
      </c>
      <c r="G1536" t="s">
        <v>22</v>
      </c>
      <c r="H1536" t="s">
        <v>23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2467</v>
      </c>
      <c r="O1536" s="9">
        <f t="shared" si="94"/>
        <v>418</v>
      </c>
      <c r="P1536" s="9">
        <f t="shared" si="95"/>
        <v>84.91</v>
      </c>
      <c r="Q1536" t="s">
        <v>2468</v>
      </c>
      <c r="R1536" t="s">
        <v>2469</v>
      </c>
      <c r="S1536" s="15">
        <f t="shared" si="96"/>
        <v>42221.67432870371</v>
      </c>
      <c r="T1536" s="16">
        <f t="shared" si="97"/>
        <v>42251.67432870371</v>
      </c>
    </row>
    <row r="1537" spans="1:20" ht="60" hidden="1">
      <c r="A1537">
        <v>1535</v>
      </c>
      <c r="B1537" s="3" t="s">
        <v>3178</v>
      </c>
      <c r="C1537" s="3" t="s">
        <v>3179</v>
      </c>
      <c r="D1537" s="6">
        <v>4000</v>
      </c>
      <c r="E1537" s="11">
        <v>5297</v>
      </c>
      <c r="F1537" t="s">
        <v>21</v>
      </c>
      <c r="G1537" t="s">
        <v>22</v>
      </c>
      <c r="H1537" t="s">
        <v>23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2467</v>
      </c>
      <c r="O1537" s="9">
        <f t="shared" si="94"/>
        <v>132</v>
      </c>
      <c r="P1537" s="9">
        <f t="shared" si="95"/>
        <v>48.15</v>
      </c>
      <c r="Q1537" t="s">
        <v>2468</v>
      </c>
      <c r="R1537" t="s">
        <v>2469</v>
      </c>
      <c r="S1537" s="15">
        <f t="shared" si="96"/>
        <v>42484.829062500001</v>
      </c>
      <c r="T1537" s="16">
        <f t="shared" si="97"/>
        <v>42513.916666666672</v>
      </c>
    </row>
    <row r="1538" spans="1:20" ht="60" hidden="1">
      <c r="A1538">
        <v>1536</v>
      </c>
      <c r="B1538" s="3" t="s">
        <v>3180</v>
      </c>
      <c r="C1538" s="3" t="s">
        <v>3181</v>
      </c>
      <c r="D1538" s="6">
        <v>12000</v>
      </c>
      <c r="E1538" s="11">
        <v>30037.01</v>
      </c>
      <c r="F1538" t="s">
        <v>21</v>
      </c>
      <c r="G1538" t="s">
        <v>22</v>
      </c>
      <c r="H1538" t="s">
        <v>23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2467</v>
      </c>
      <c r="O1538" s="9">
        <f t="shared" si="94"/>
        <v>250</v>
      </c>
      <c r="P1538" s="9">
        <f t="shared" si="95"/>
        <v>66.02</v>
      </c>
      <c r="Q1538" t="s">
        <v>2468</v>
      </c>
      <c r="R1538" t="s">
        <v>2469</v>
      </c>
      <c r="S1538" s="15">
        <f t="shared" si="96"/>
        <v>42213.802199074074</v>
      </c>
      <c r="T1538" s="16">
        <f t="shared" si="97"/>
        <v>42243.802199074074</v>
      </c>
    </row>
    <row r="1539" spans="1:20" ht="45" hidden="1">
      <c r="A1539">
        <v>1537</v>
      </c>
      <c r="B1539" s="3" t="s">
        <v>3182</v>
      </c>
      <c r="C1539" s="3" t="s">
        <v>3183</v>
      </c>
      <c r="D1539" s="6">
        <v>12000</v>
      </c>
      <c r="E1539" s="11">
        <v>21588</v>
      </c>
      <c r="F1539" t="s">
        <v>21</v>
      </c>
      <c r="G1539" t="s">
        <v>512</v>
      </c>
      <c r="H1539" t="s">
        <v>62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2467</v>
      </c>
      <c r="O1539" s="9">
        <f t="shared" ref="O1539:O1602" si="98">ROUND(E1539/D1539*100,0)</f>
        <v>180</v>
      </c>
      <c r="P1539" s="9">
        <f t="shared" ref="P1539:P1602" si="99">IFERROR(ROUND(E1539/L1539,2),0)</f>
        <v>96.38</v>
      </c>
      <c r="Q1539" t="s">
        <v>2468</v>
      </c>
      <c r="R1539" t="s">
        <v>2469</v>
      </c>
      <c r="S1539" s="15">
        <f t="shared" ref="S1539:S1602" si="100">(((J1539/60)/60)/24)+DATE(1970,1,1)</f>
        <v>42552.315127314811</v>
      </c>
      <c r="T1539" s="16">
        <f t="shared" ref="T1539:T1602" si="101">(((I1539/60)/60)/24)+DATE(1970,1,1)</f>
        <v>42588.75</v>
      </c>
    </row>
    <row r="1540" spans="1:20" ht="45" hidden="1">
      <c r="A1540">
        <v>1538</v>
      </c>
      <c r="B1540" s="3" t="s">
        <v>3184</v>
      </c>
      <c r="C1540" s="3" t="s">
        <v>3185</v>
      </c>
      <c r="D1540" s="6">
        <v>7000</v>
      </c>
      <c r="E1540" s="11">
        <v>7184</v>
      </c>
      <c r="F1540" t="s">
        <v>21</v>
      </c>
      <c r="G1540" t="s">
        <v>22</v>
      </c>
      <c r="H1540" t="s">
        <v>23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2467</v>
      </c>
      <c r="O1540" s="9">
        <f t="shared" si="98"/>
        <v>103</v>
      </c>
      <c r="P1540" s="9">
        <f t="shared" si="99"/>
        <v>156.16999999999999</v>
      </c>
      <c r="Q1540" t="s">
        <v>2468</v>
      </c>
      <c r="R1540" t="s">
        <v>2469</v>
      </c>
      <c r="S1540" s="15">
        <f t="shared" si="100"/>
        <v>41981.782060185185</v>
      </c>
      <c r="T1540" s="16">
        <f t="shared" si="101"/>
        <v>42026.782060185185</v>
      </c>
    </row>
    <row r="1541" spans="1:20" ht="60" hidden="1">
      <c r="A1541">
        <v>1539</v>
      </c>
      <c r="B1541" s="3" t="s">
        <v>3186</v>
      </c>
      <c r="C1541" s="3" t="s">
        <v>3187</v>
      </c>
      <c r="D1541" s="6">
        <v>20000</v>
      </c>
      <c r="E1541" s="11">
        <v>27197.22</v>
      </c>
      <c r="F1541" t="s">
        <v>21</v>
      </c>
      <c r="G1541" t="s">
        <v>22</v>
      </c>
      <c r="H1541" t="s">
        <v>23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2467</v>
      </c>
      <c r="O1541" s="9">
        <f t="shared" si="98"/>
        <v>136</v>
      </c>
      <c r="P1541" s="9">
        <f t="shared" si="99"/>
        <v>95.76</v>
      </c>
      <c r="Q1541" t="s">
        <v>2468</v>
      </c>
      <c r="R1541" t="s">
        <v>2469</v>
      </c>
      <c r="S1541" s="15">
        <f t="shared" si="100"/>
        <v>42705.919201388882</v>
      </c>
      <c r="T1541" s="16">
        <f t="shared" si="101"/>
        <v>42738.919201388882</v>
      </c>
    </row>
    <row r="1542" spans="1:20" ht="60" hidden="1">
      <c r="A1542">
        <v>1540</v>
      </c>
      <c r="B1542" s="3" t="s">
        <v>3188</v>
      </c>
      <c r="C1542" s="3" t="s">
        <v>3189</v>
      </c>
      <c r="D1542" s="6">
        <v>15000</v>
      </c>
      <c r="E1542" s="11">
        <v>17680</v>
      </c>
      <c r="F1542" t="s">
        <v>21</v>
      </c>
      <c r="G1542" t="s">
        <v>22</v>
      </c>
      <c r="H1542" t="s">
        <v>23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2467</v>
      </c>
      <c r="O1542" s="9">
        <f t="shared" si="98"/>
        <v>118</v>
      </c>
      <c r="P1542" s="9">
        <f t="shared" si="99"/>
        <v>180.41</v>
      </c>
      <c r="Q1542" t="s">
        <v>2468</v>
      </c>
      <c r="R1542" t="s">
        <v>2469</v>
      </c>
      <c r="S1542" s="15">
        <f t="shared" si="100"/>
        <v>41939.00712962963</v>
      </c>
      <c r="T1542" s="16">
        <f t="shared" si="101"/>
        <v>41969.052083333328</v>
      </c>
    </row>
    <row r="1543" spans="1:20" ht="45" hidden="1">
      <c r="A1543">
        <v>1541</v>
      </c>
      <c r="B1543" s="3" t="s">
        <v>3190</v>
      </c>
      <c r="C1543" s="3" t="s">
        <v>3191</v>
      </c>
      <c r="D1543" s="6">
        <v>18000</v>
      </c>
      <c r="E1543" s="11">
        <v>6</v>
      </c>
      <c r="F1543" t="s">
        <v>366</v>
      </c>
      <c r="G1543" t="s">
        <v>22</v>
      </c>
      <c r="H1543" t="s">
        <v>23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3192</v>
      </c>
      <c r="O1543" s="9">
        <f t="shared" si="98"/>
        <v>0</v>
      </c>
      <c r="P1543" s="9">
        <f t="shared" si="99"/>
        <v>3</v>
      </c>
      <c r="Q1543" t="s">
        <v>2468</v>
      </c>
      <c r="R1543" t="s">
        <v>3193</v>
      </c>
      <c r="S1543" s="15">
        <f t="shared" si="100"/>
        <v>41974.712245370371</v>
      </c>
      <c r="T1543" s="16">
        <f t="shared" si="101"/>
        <v>42004.712245370371</v>
      </c>
    </row>
    <row r="1544" spans="1:20" ht="60" hidden="1">
      <c r="A1544">
        <v>1542</v>
      </c>
      <c r="B1544" s="3" t="s">
        <v>3194</v>
      </c>
      <c r="C1544" s="3" t="s">
        <v>3195</v>
      </c>
      <c r="D1544" s="6">
        <v>500</v>
      </c>
      <c r="E1544" s="11">
        <v>20</v>
      </c>
      <c r="F1544" t="s">
        <v>366</v>
      </c>
      <c r="G1544" t="s">
        <v>167</v>
      </c>
      <c r="H1544" t="s">
        <v>168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3192</v>
      </c>
      <c r="O1544" s="9">
        <f t="shared" si="98"/>
        <v>4</v>
      </c>
      <c r="P1544" s="9">
        <f t="shared" si="99"/>
        <v>20</v>
      </c>
      <c r="Q1544" t="s">
        <v>2468</v>
      </c>
      <c r="R1544" t="s">
        <v>3193</v>
      </c>
      <c r="S1544" s="15">
        <f t="shared" si="100"/>
        <v>42170.996527777781</v>
      </c>
      <c r="T1544" s="16">
        <f t="shared" si="101"/>
        <v>42185.996527777781</v>
      </c>
    </row>
    <row r="1545" spans="1:20" ht="45" hidden="1">
      <c r="A1545">
        <v>1543</v>
      </c>
      <c r="B1545" s="3" t="s">
        <v>3196</v>
      </c>
      <c r="C1545" s="3" t="s">
        <v>3197</v>
      </c>
      <c r="D1545" s="6">
        <v>2250</v>
      </c>
      <c r="E1545" s="11">
        <v>10</v>
      </c>
      <c r="F1545" t="s">
        <v>366</v>
      </c>
      <c r="G1545" t="s">
        <v>22</v>
      </c>
      <c r="H1545" t="s">
        <v>23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3192</v>
      </c>
      <c r="O1545" s="9">
        <f t="shared" si="98"/>
        <v>0</v>
      </c>
      <c r="P1545" s="9">
        <f t="shared" si="99"/>
        <v>10</v>
      </c>
      <c r="Q1545" t="s">
        <v>2468</v>
      </c>
      <c r="R1545" t="s">
        <v>3193</v>
      </c>
      <c r="S1545" s="15">
        <f t="shared" si="100"/>
        <v>41935.509652777779</v>
      </c>
      <c r="T1545" s="16">
        <f t="shared" si="101"/>
        <v>41965.551319444443</v>
      </c>
    </row>
    <row r="1546" spans="1:20" ht="45" hidden="1">
      <c r="A1546">
        <v>1544</v>
      </c>
      <c r="B1546" s="3" t="s">
        <v>3198</v>
      </c>
      <c r="C1546" s="3" t="s">
        <v>3199</v>
      </c>
      <c r="D1546" s="6">
        <v>1000</v>
      </c>
      <c r="E1546" s="11">
        <v>0</v>
      </c>
      <c r="F1546" t="s">
        <v>366</v>
      </c>
      <c r="G1546" t="s">
        <v>22</v>
      </c>
      <c r="H1546" t="s">
        <v>23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3192</v>
      </c>
      <c r="O1546" s="9">
        <f t="shared" si="98"/>
        <v>0</v>
      </c>
      <c r="P1546" s="9">
        <f t="shared" si="99"/>
        <v>0</v>
      </c>
      <c r="Q1546" t="s">
        <v>2468</v>
      </c>
      <c r="R1546" t="s">
        <v>3193</v>
      </c>
      <c r="S1546" s="15">
        <f t="shared" si="100"/>
        <v>42053.051203703704</v>
      </c>
      <c r="T1546" s="16">
        <f t="shared" si="101"/>
        <v>42095.012499999997</v>
      </c>
    </row>
    <row r="1547" spans="1:20" ht="45" hidden="1">
      <c r="A1547">
        <v>1545</v>
      </c>
      <c r="B1547" s="3" t="s">
        <v>3200</v>
      </c>
      <c r="C1547" s="3" t="s">
        <v>3201</v>
      </c>
      <c r="D1547" s="6">
        <v>3000</v>
      </c>
      <c r="E1547" s="11">
        <v>1</v>
      </c>
      <c r="F1547" t="s">
        <v>366</v>
      </c>
      <c r="G1547" t="s">
        <v>22</v>
      </c>
      <c r="H1547" t="s">
        <v>23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3192</v>
      </c>
      <c r="O1547" s="9">
        <f t="shared" si="98"/>
        <v>0</v>
      </c>
      <c r="P1547" s="9">
        <f t="shared" si="99"/>
        <v>1</v>
      </c>
      <c r="Q1547" t="s">
        <v>2468</v>
      </c>
      <c r="R1547" t="s">
        <v>3193</v>
      </c>
      <c r="S1547" s="15">
        <f t="shared" si="100"/>
        <v>42031.884652777779</v>
      </c>
      <c r="T1547" s="16">
        <f t="shared" si="101"/>
        <v>42065.886111111111</v>
      </c>
    </row>
    <row r="1548" spans="1:20" ht="60" hidden="1">
      <c r="A1548">
        <v>1546</v>
      </c>
      <c r="B1548" s="3" t="s">
        <v>3202</v>
      </c>
      <c r="C1548" s="3" t="s">
        <v>3203</v>
      </c>
      <c r="D1548" s="6">
        <v>1000</v>
      </c>
      <c r="E1548" s="11">
        <v>289</v>
      </c>
      <c r="F1548" t="s">
        <v>366</v>
      </c>
      <c r="G1548" t="s">
        <v>31</v>
      </c>
      <c r="H1548" t="s">
        <v>32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3192</v>
      </c>
      <c r="O1548" s="9">
        <f t="shared" si="98"/>
        <v>29</v>
      </c>
      <c r="P1548" s="9">
        <f t="shared" si="99"/>
        <v>26.27</v>
      </c>
      <c r="Q1548" t="s">
        <v>2468</v>
      </c>
      <c r="R1548" t="s">
        <v>3193</v>
      </c>
      <c r="S1548" s="15">
        <f t="shared" si="100"/>
        <v>41839.212951388887</v>
      </c>
      <c r="T1548" s="16">
        <f t="shared" si="101"/>
        <v>41899.212951388887</v>
      </c>
    </row>
    <row r="1549" spans="1:20" ht="45" hidden="1">
      <c r="A1549">
        <v>1547</v>
      </c>
      <c r="B1549" s="3" t="s">
        <v>3204</v>
      </c>
      <c r="C1549" s="3" t="s">
        <v>3205</v>
      </c>
      <c r="D1549" s="6">
        <v>20</v>
      </c>
      <c r="E1549" s="11">
        <v>0</v>
      </c>
      <c r="F1549" t="s">
        <v>366</v>
      </c>
      <c r="G1549" t="s">
        <v>22</v>
      </c>
      <c r="H1549" t="s">
        <v>23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3192</v>
      </c>
      <c r="O1549" s="9">
        <f t="shared" si="98"/>
        <v>0</v>
      </c>
      <c r="P1549" s="9">
        <f t="shared" si="99"/>
        <v>0</v>
      </c>
      <c r="Q1549" t="s">
        <v>2468</v>
      </c>
      <c r="R1549" t="s">
        <v>3193</v>
      </c>
      <c r="S1549" s="15">
        <f t="shared" si="100"/>
        <v>42782.426875000005</v>
      </c>
      <c r="T1549" s="16">
        <f t="shared" si="101"/>
        <v>42789.426875000005</v>
      </c>
    </row>
    <row r="1550" spans="1:20" ht="30" hidden="1">
      <c r="A1550">
        <v>1548</v>
      </c>
      <c r="B1550" s="3" t="s">
        <v>3206</v>
      </c>
      <c r="C1550" s="3" t="s">
        <v>3207</v>
      </c>
      <c r="D1550" s="6">
        <v>700</v>
      </c>
      <c r="E1550" s="11">
        <v>60</v>
      </c>
      <c r="F1550" t="s">
        <v>366</v>
      </c>
      <c r="G1550" t="s">
        <v>22</v>
      </c>
      <c r="H1550" t="s">
        <v>23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3192</v>
      </c>
      <c r="O1550" s="9">
        <f t="shared" si="98"/>
        <v>9</v>
      </c>
      <c r="P1550" s="9">
        <f t="shared" si="99"/>
        <v>60</v>
      </c>
      <c r="Q1550" t="s">
        <v>2468</v>
      </c>
      <c r="R1550" t="s">
        <v>3193</v>
      </c>
      <c r="S1550" s="15">
        <f t="shared" si="100"/>
        <v>42286.88217592593</v>
      </c>
      <c r="T1550" s="16">
        <f t="shared" si="101"/>
        <v>42316.923842592587</v>
      </c>
    </row>
    <row r="1551" spans="1:20" ht="45" hidden="1">
      <c r="A1551">
        <v>1549</v>
      </c>
      <c r="B1551" s="3" t="s">
        <v>3208</v>
      </c>
      <c r="C1551" s="3" t="s">
        <v>3209</v>
      </c>
      <c r="D1551" s="6">
        <v>500</v>
      </c>
      <c r="E1551" s="11">
        <v>170</v>
      </c>
      <c r="F1551" t="s">
        <v>366</v>
      </c>
      <c r="G1551" t="s">
        <v>22</v>
      </c>
      <c r="H1551" t="s">
        <v>23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3192</v>
      </c>
      <c r="O1551" s="9">
        <f t="shared" si="98"/>
        <v>34</v>
      </c>
      <c r="P1551" s="9">
        <f t="shared" si="99"/>
        <v>28.33</v>
      </c>
      <c r="Q1551" t="s">
        <v>2468</v>
      </c>
      <c r="R1551" t="s">
        <v>3193</v>
      </c>
      <c r="S1551" s="15">
        <f t="shared" si="100"/>
        <v>42281.136099537034</v>
      </c>
      <c r="T1551" s="16">
        <f t="shared" si="101"/>
        <v>42311.177766203706</v>
      </c>
    </row>
    <row r="1552" spans="1:20" ht="60" hidden="1">
      <c r="A1552">
        <v>1550</v>
      </c>
      <c r="B1552" s="3" t="s">
        <v>3210</v>
      </c>
      <c r="C1552" s="3" t="s">
        <v>3211</v>
      </c>
      <c r="D1552" s="6">
        <v>750</v>
      </c>
      <c r="E1552" s="11">
        <v>101</v>
      </c>
      <c r="F1552" t="s">
        <v>366</v>
      </c>
      <c r="G1552" t="s">
        <v>31</v>
      </c>
      <c r="H1552" t="s">
        <v>32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3192</v>
      </c>
      <c r="O1552" s="9">
        <f t="shared" si="98"/>
        <v>13</v>
      </c>
      <c r="P1552" s="9">
        <f t="shared" si="99"/>
        <v>14.43</v>
      </c>
      <c r="Q1552" t="s">
        <v>2468</v>
      </c>
      <c r="R1552" t="s">
        <v>3193</v>
      </c>
      <c r="S1552" s="15">
        <f t="shared" si="100"/>
        <v>42472.449467592596</v>
      </c>
      <c r="T1552" s="16">
        <f t="shared" si="101"/>
        <v>42502.449467592596</v>
      </c>
    </row>
    <row r="1553" spans="1:20" ht="60" hidden="1">
      <c r="A1553">
        <v>1551</v>
      </c>
      <c r="B1553" s="3" t="s">
        <v>3212</v>
      </c>
      <c r="C1553" s="3" t="s">
        <v>3213</v>
      </c>
      <c r="D1553" s="6">
        <v>3500</v>
      </c>
      <c r="E1553" s="11">
        <v>0</v>
      </c>
      <c r="F1553" t="s">
        <v>366</v>
      </c>
      <c r="G1553" t="s">
        <v>22</v>
      </c>
      <c r="H1553" t="s">
        <v>23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3192</v>
      </c>
      <c r="O1553" s="9">
        <f t="shared" si="98"/>
        <v>0</v>
      </c>
      <c r="P1553" s="9">
        <f t="shared" si="99"/>
        <v>0</v>
      </c>
      <c r="Q1553" t="s">
        <v>2468</v>
      </c>
      <c r="R1553" t="s">
        <v>3193</v>
      </c>
      <c r="S1553" s="15">
        <f t="shared" si="100"/>
        <v>42121.824525462958</v>
      </c>
      <c r="T1553" s="16">
        <f t="shared" si="101"/>
        <v>42151.824525462958</v>
      </c>
    </row>
    <row r="1554" spans="1:20" ht="60" hidden="1">
      <c r="A1554">
        <v>1552</v>
      </c>
      <c r="B1554" s="3" t="s">
        <v>3214</v>
      </c>
      <c r="C1554" s="3" t="s">
        <v>3215</v>
      </c>
      <c r="D1554" s="6">
        <v>4300</v>
      </c>
      <c r="E1554" s="11">
        <v>2115</v>
      </c>
      <c r="F1554" t="s">
        <v>366</v>
      </c>
      <c r="G1554" t="s">
        <v>22</v>
      </c>
      <c r="H1554" t="s">
        <v>23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3192</v>
      </c>
      <c r="O1554" s="9">
        <f t="shared" si="98"/>
        <v>49</v>
      </c>
      <c r="P1554" s="9">
        <f t="shared" si="99"/>
        <v>132.19</v>
      </c>
      <c r="Q1554" t="s">
        <v>2468</v>
      </c>
      <c r="R1554" t="s">
        <v>3193</v>
      </c>
      <c r="S1554" s="15">
        <f t="shared" si="100"/>
        <v>41892.688750000001</v>
      </c>
      <c r="T1554" s="16">
        <f t="shared" si="101"/>
        <v>41913.165972222225</v>
      </c>
    </row>
    <row r="1555" spans="1:20" ht="45" hidden="1">
      <c r="A1555">
        <v>1553</v>
      </c>
      <c r="B1555" s="3" t="s">
        <v>3216</v>
      </c>
      <c r="C1555" s="3" t="s">
        <v>3217</v>
      </c>
      <c r="D1555" s="6">
        <v>6000</v>
      </c>
      <c r="E1555" s="11">
        <v>0</v>
      </c>
      <c r="F1555" t="s">
        <v>366</v>
      </c>
      <c r="G1555" t="s">
        <v>22</v>
      </c>
      <c r="H1555" t="s">
        <v>23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3192</v>
      </c>
      <c r="O1555" s="9">
        <f t="shared" si="98"/>
        <v>0</v>
      </c>
      <c r="P1555" s="9">
        <f t="shared" si="99"/>
        <v>0</v>
      </c>
      <c r="Q1555" t="s">
        <v>2468</v>
      </c>
      <c r="R1555" t="s">
        <v>3193</v>
      </c>
      <c r="S1555" s="15">
        <f t="shared" si="100"/>
        <v>42219.282951388886</v>
      </c>
      <c r="T1555" s="16">
        <f t="shared" si="101"/>
        <v>42249.282951388886</v>
      </c>
    </row>
    <row r="1556" spans="1:20" ht="60" hidden="1">
      <c r="A1556">
        <v>1554</v>
      </c>
      <c r="B1556" s="3" t="s">
        <v>3218</v>
      </c>
      <c r="C1556" s="3" t="s">
        <v>3219</v>
      </c>
      <c r="D1556" s="6">
        <v>20000</v>
      </c>
      <c r="E1556" s="11">
        <v>0</v>
      </c>
      <c r="F1556" t="s">
        <v>366</v>
      </c>
      <c r="G1556" t="s">
        <v>57</v>
      </c>
      <c r="H1556" t="s">
        <v>58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3192</v>
      </c>
      <c r="O1556" s="9">
        <f t="shared" si="98"/>
        <v>0</v>
      </c>
      <c r="P1556" s="9">
        <f t="shared" si="99"/>
        <v>0</v>
      </c>
      <c r="Q1556" t="s">
        <v>2468</v>
      </c>
      <c r="R1556" t="s">
        <v>3193</v>
      </c>
      <c r="S1556" s="15">
        <f t="shared" si="100"/>
        <v>42188.252199074079</v>
      </c>
      <c r="T1556" s="16">
        <f t="shared" si="101"/>
        <v>42218.252199074079</v>
      </c>
    </row>
    <row r="1557" spans="1:20" ht="45" hidden="1">
      <c r="A1557">
        <v>1555</v>
      </c>
      <c r="B1557" s="3" t="s">
        <v>3220</v>
      </c>
      <c r="C1557" s="3" t="s">
        <v>3221</v>
      </c>
      <c r="D1557" s="6">
        <v>750</v>
      </c>
      <c r="E1557" s="11">
        <v>0</v>
      </c>
      <c r="F1557" t="s">
        <v>366</v>
      </c>
      <c r="G1557" t="s">
        <v>22</v>
      </c>
      <c r="H1557" t="s">
        <v>23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3192</v>
      </c>
      <c r="O1557" s="9">
        <f t="shared" si="98"/>
        <v>0</v>
      </c>
      <c r="P1557" s="9">
        <f t="shared" si="99"/>
        <v>0</v>
      </c>
      <c r="Q1557" t="s">
        <v>2468</v>
      </c>
      <c r="R1557" t="s">
        <v>3193</v>
      </c>
      <c r="S1557" s="15">
        <f t="shared" si="100"/>
        <v>42241.613796296297</v>
      </c>
      <c r="T1557" s="16">
        <f t="shared" si="101"/>
        <v>42264.708333333328</v>
      </c>
    </row>
    <row r="1558" spans="1:20" ht="45" hidden="1">
      <c r="A1558">
        <v>1556</v>
      </c>
      <c r="B1558" s="3" t="s">
        <v>3222</v>
      </c>
      <c r="C1558" s="3" t="s">
        <v>3223</v>
      </c>
      <c r="D1558" s="6">
        <v>1500</v>
      </c>
      <c r="E1558" s="11">
        <v>677</v>
      </c>
      <c r="F1558" t="s">
        <v>366</v>
      </c>
      <c r="G1558" t="s">
        <v>167</v>
      </c>
      <c r="H1558" t="s">
        <v>168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3192</v>
      </c>
      <c r="O1558" s="9">
        <f t="shared" si="98"/>
        <v>45</v>
      </c>
      <c r="P1558" s="9">
        <f t="shared" si="99"/>
        <v>56.42</v>
      </c>
      <c r="Q1558" t="s">
        <v>2468</v>
      </c>
      <c r="R1558" t="s">
        <v>3193</v>
      </c>
      <c r="S1558" s="15">
        <f t="shared" si="100"/>
        <v>42525.153055555551</v>
      </c>
      <c r="T1558" s="16">
        <f t="shared" si="101"/>
        <v>42555.153055555551</v>
      </c>
    </row>
    <row r="1559" spans="1:20" ht="45" hidden="1">
      <c r="A1559">
        <v>1557</v>
      </c>
      <c r="B1559" s="3" t="s">
        <v>3224</v>
      </c>
      <c r="C1559" s="3" t="s">
        <v>3225</v>
      </c>
      <c r="D1559" s="6">
        <v>2500</v>
      </c>
      <c r="E1559" s="11">
        <v>100</v>
      </c>
      <c r="F1559" t="s">
        <v>366</v>
      </c>
      <c r="G1559" t="s">
        <v>22</v>
      </c>
      <c r="H1559" t="s">
        <v>23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3192</v>
      </c>
      <c r="O1559" s="9">
        <f t="shared" si="98"/>
        <v>4</v>
      </c>
      <c r="P1559" s="9">
        <f t="shared" si="99"/>
        <v>100</v>
      </c>
      <c r="Q1559" t="s">
        <v>2468</v>
      </c>
      <c r="R1559" t="s">
        <v>3193</v>
      </c>
      <c r="S1559" s="15">
        <f t="shared" si="100"/>
        <v>41871.65315972222</v>
      </c>
      <c r="T1559" s="16">
        <f t="shared" si="101"/>
        <v>41902.65315972222</v>
      </c>
    </row>
    <row r="1560" spans="1:20" ht="45" hidden="1">
      <c r="A1560">
        <v>1558</v>
      </c>
      <c r="B1560" s="3" t="s">
        <v>3226</v>
      </c>
      <c r="C1560" s="3" t="s">
        <v>3227</v>
      </c>
      <c r="D1560" s="6">
        <v>750</v>
      </c>
      <c r="E1560" s="11">
        <v>35</v>
      </c>
      <c r="F1560" t="s">
        <v>366</v>
      </c>
      <c r="G1560" t="s">
        <v>31</v>
      </c>
      <c r="H1560" t="s">
        <v>32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3192</v>
      </c>
      <c r="O1560" s="9">
        <f t="shared" si="98"/>
        <v>5</v>
      </c>
      <c r="P1560" s="9">
        <f t="shared" si="99"/>
        <v>11.67</v>
      </c>
      <c r="Q1560" t="s">
        <v>2468</v>
      </c>
      <c r="R1560" t="s">
        <v>3193</v>
      </c>
      <c r="S1560" s="15">
        <f t="shared" si="100"/>
        <v>42185.397673611107</v>
      </c>
      <c r="T1560" s="16">
        <f t="shared" si="101"/>
        <v>42244.508333333331</v>
      </c>
    </row>
    <row r="1561" spans="1:20" ht="45" hidden="1">
      <c r="A1561">
        <v>1559</v>
      </c>
      <c r="B1561" s="3" t="s">
        <v>3228</v>
      </c>
      <c r="C1561" s="3" t="s">
        <v>3229</v>
      </c>
      <c r="D1561" s="6">
        <v>15000</v>
      </c>
      <c r="E1561" s="11">
        <v>50</v>
      </c>
      <c r="F1561" t="s">
        <v>366</v>
      </c>
      <c r="G1561" t="s">
        <v>22</v>
      </c>
      <c r="H1561" t="s">
        <v>23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3192</v>
      </c>
      <c r="O1561" s="9">
        <f t="shared" si="98"/>
        <v>0</v>
      </c>
      <c r="P1561" s="9">
        <f t="shared" si="99"/>
        <v>50</v>
      </c>
      <c r="Q1561" t="s">
        <v>2468</v>
      </c>
      <c r="R1561" t="s">
        <v>3193</v>
      </c>
      <c r="S1561" s="15">
        <f t="shared" si="100"/>
        <v>42108.05322916666</v>
      </c>
      <c r="T1561" s="16">
        <f t="shared" si="101"/>
        <v>42123.05322916666</v>
      </c>
    </row>
    <row r="1562" spans="1:20" ht="60" hidden="1">
      <c r="A1562">
        <v>1560</v>
      </c>
      <c r="B1562" s="3" t="s">
        <v>3230</v>
      </c>
      <c r="C1562" s="3" t="s">
        <v>3231</v>
      </c>
      <c r="D1562" s="6">
        <v>2500</v>
      </c>
      <c r="E1562" s="11">
        <v>94</v>
      </c>
      <c r="F1562" t="s">
        <v>366</v>
      </c>
      <c r="G1562" t="s">
        <v>22</v>
      </c>
      <c r="H1562" t="s">
        <v>23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3192</v>
      </c>
      <c r="O1562" s="9">
        <f t="shared" si="98"/>
        <v>4</v>
      </c>
      <c r="P1562" s="9">
        <f t="shared" si="99"/>
        <v>23.5</v>
      </c>
      <c r="Q1562" t="s">
        <v>2468</v>
      </c>
      <c r="R1562" t="s">
        <v>3193</v>
      </c>
      <c r="S1562" s="15">
        <f t="shared" si="100"/>
        <v>41936.020752314813</v>
      </c>
      <c r="T1562" s="16">
        <f t="shared" si="101"/>
        <v>41956.062418981484</v>
      </c>
    </row>
    <row r="1563" spans="1:20" ht="60" hidden="1">
      <c r="A1563">
        <v>1561</v>
      </c>
      <c r="B1563" s="3" t="s">
        <v>3232</v>
      </c>
      <c r="C1563" s="3" t="s">
        <v>3233</v>
      </c>
      <c r="D1563" s="6">
        <v>10000</v>
      </c>
      <c r="E1563" s="11">
        <v>67</v>
      </c>
      <c r="F1563" t="s">
        <v>280</v>
      </c>
      <c r="G1563" t="s">
        <v>22</v>
      </c>
      <c r="H1563" t="s">
        <v>23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3234</v>
      </c>
      <c r="O1563" s="9">
        <f t="shared" si="98"/>
        <v>1</v>
      </c>
      <c r="P1563" s="9">
        <f t="shared" si="99"/>
        <v>67</v>
      </c>
      <c r="Q1563" t="s">
        <v>1510</v>
      </c>
      <c r="R1563" t="s">
        <v>3235</v>
      </c>
      <c r="S1563" s="15">
        <f t="shared" si="100"/>
        <v>41555.041701388887</v>
      </c>
      <c r="T1563" s="16">
        <f t="shared" si="101"/>
        <v>41585.083368055559</v>
      </c>
    </row>
    <row r="1564" spans="1:20" ht="60" hidden="1">
      <c r="A1564">
        <v>1562</v>
      </c>
      <c r="B1564" s="3" t="s">
        <v>3236</v>
      </c>
      <c r="C1564" s="3" t="s">
        <v>3237</v>
      </c>
      <c r="D1564" s="6">
        <v>4000</v>
      </c>
      <c r="E1564" s="11">
        <v>0</v>
      </c>
      <c r="F1564" t="s">
        <v>280</v>
      </c>
      <c r="G1564" t="s">
        <v>22</v>
      </c>
      <c r="H1564" t="s">
        <v>23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3234</v>
      </c>
      <c r="O1564" s="9">
        <f t="shared" si="98"/>
        <v>0</v>
      </c>
      <c r="P1564" s="9">
        <f t="shared" si="99"/>
        <v>0</v>
      </c>
      <c r="Q1564" t="s">
        <v>1510</v>
      </c>
      <c r="R1564" t="s">
        <v>3235</v>
      </c>
      <c r="S1564" s="15">
        <f t="shared" si="100"/>
        <v>40079.566157407404</v>
      </c>
      <c r="T1564" s="16">
        <f t="shared" si="101"/>
        <v>40149.034722222219</v>
      </c>
    </row>
    <row r="1565" spans="1:20" ht="45" hidden="1">
      <c r="A1565">
        <v>1563</v>
      </c>
      <c r="B1565" s="3" t="s">
        <v>3238</v>
      </c>
      <c r="C1565" s="3" t="s">
        <v>3239</v>
      </c>
      <c r="D1565" s="6">
        <v>6000</v>
      </c>
      <c r="E1565" s="11">
        <v>85</v>
      </c>
      <c r="F1565" t="s">
        <v>280</v>
      </c>
      <c r="G1565" t="s">
        <v>31</v>
      </c>
      <c r="H1565" t="s">
        <v>32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3234</v>
      </c>
      <c r="O1565" s="9">
        <f t="shared" si="98"/>
        <v>1</v>
      </c>
      <c r="P1565" s="9">
        <f t="shared" si="99"/>
        <v>42.5</v>
      </c>
      <c r="Q1565" t="s">
        <v>1510</v>
      </c>
      <c r="R1565" t="s">
        <v>3235</v>
      </c>
      <c r="S1565" s="15">
        <f t="shared" si="100"/>
        <v>41652.742488425924</v>
      </c>
      <c r="T1565" s="16">
        <f t="shared" si="101"/>
        <v>41712.700821759259</v>
      </c>
    </row>
    <row r="1566" spans="1:20" ht="60" hidden="1">
      <c r="A1566">
        <v>1564</v>
      </c>
      <c r="B1566" s="3" t="s">
        <v>3240</v>
      </c>
      <c r="C1566" s="3" t="s">
        <v>3241</v>
      </c>
      <c r="D1566" s="6">
        <v>10000</v>
      </c>
      <c r="E1566" s="11">
        <v>10</v>
      </c>
      <c r="F1566" t="s">
        <v>280</v>
      </c>
      <c r="G1566" t="s">
        <v>22</v>
      </c>
      <c r="H1566" t="s">
        <v>23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3234</v>
      </c>
      <c r="O1566" s="9">
        <f t="shared" si="98"/>
        <v>0</v>
      </c>
      <c r="P1566" s="9">
        <f t="shared" si="99"/>
        <v>10</v>
      </c>
      <c r="Q1566" t="s">
        <v>1510</v>
      </c>
      <c r="R1566" t="s">
        <v>3235</v>
      </c>
      <c r="S1566" s="15">
        <f t="shared" si="100"/>
        <v>42121.367002314815</v>
      </c>
      <c r="T1566" s="16">
        <f t="shared" si="101"/>
        <v>42152.836805555555</v>
      </c>
    </row>
    <row r="1567" spans="1:20" ht="60" hidden="1">
      <c r="A1567">
        <v>1565</v>
      </c>
      <c r="B1567" s="3" t="s">
        <v>3242</v>
      </c>
      <c r="C1567" s="3" t="s">
        <v>3243</v>
      </c>
      <c r="D1567" s="6">
        <v>4000</v>
      </c>
      <c r="E1567" s="11">
        <v>100</v>
      </c>
      <c r="F1567" t="s">
        <v>280</v>
      </c>
      <c r="G1567" t="s">
        <v>22</v>
      </c>
      <c r="H1567" t="s">
        <v>23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3234</v>
      </c>
      <c r="O1567" s="9">
        <f t="shared" si="98"/>
        <v>3</v>
      </c>
      <c r="P1567" s="9">
        <f t="shared" si="99"/>
        <v>100</v>
      </c>
      <c r="Q1567" t="s">
        <v>1510</v>
      </c>
      <c r="R1567" t="s">
        <v>3235</v>
      </c>
      <c r="S1567" s="15">
        <f t="shared" si="100"/>
        <v>40672.729872685188</v>
      </c>
      <c r="T1567" s="16">
        <f t="shared" si="101"/>
        <v>40702.729872685188</v>
      </c>
    </row>
    <row r="1568" spans="1:20" ht="45" hidden="1">
      <c r="A1568">
        <v>1566</v>
      </c>
      <c r="B1568" s="3" t="s">
        <v>3244</v>
      </c>
      <c r="C1568" s="3" t="s">
        <v>3245</v>
      </c>
      <c r="D1568" s="6">
        <v>30000</v>
      </c>
      <c r="E1568" s="11">
        <v>6375</v>
      </c>
      <c r="F1568" t="s">
        <v>280</v>
      </c>
      <c r="G1568" t="s">
        <v>22</v>
      </c>
      <c r="H1568" t="s">
        <v>23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3234</v>
      </c>
      <c r="O1568" s="9">
        <f t="shared" si="98"/>
        <v>21</v>
      </c>
      <c r="P1568" s="9">
        <f t="shared" si="99"/>
        <v>108.05</v>
      </c>
      <c r="Q1568" t="s">
        <v>1510</v>
      </c>
      <c r="R1568" t="s">
        <v>3235</v>
      </c>
      <c r="S1568" s="15">
        <f t="shared" si="100"/>
        <v>42549.916712962964</v>
      </c>
      <c r="T1568" s="16">
        <f t="shared" si="101"/>
        <v>42578.916666666672</v>
      </c>
    </row>
    <row r="1569" spans="1:20" ht="60" hidden="1">
      <c r="A1569">
        <v>1567</v>
      </c>
      <c r="B1569" s="3" t="s">
        <v>3246</v>
      </c>
      <c r="C1569" s="3" t="s">
        <v>3247</v>
      </c>
      <c r="D1569" s="6">
        <v>8500</v>
      </c>
      <c r="E1569" s="11">
        <v>350</v>
      </c>
      <c r="F1569" t="s">
        <v>280</v>
      </c>
      <c r="G1569" t="s">
        <v>22</v>
      </c>
      <c r="H1569" t="s">
        <v>23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3234</v>
      </c>
      <c r="O1569" s="9">
        <f t="shared" si="98"/>
        <v>4</v>
      </c>
      <c r="P1569" s="9">
        <f t="shared" si="99"/>
        <v>26.92</v>
      </c>
      <c r="Q1569" t="s">
        <v>1510</v>
      </c>
      <c r="R1569" t="s">
        <v>3235</v>
      </c>
      <c r="S1569" s="15">
        <f t="shared" si="100"/>
        <v>41671.936863425923</v>
      </c>
      <c r="T1569" s="16">
        <f t="shared" si="101"/>
        <v>41687</v>
      </c>
    </row>
    <row r="1570" spans="1:20" ht="45" hidden="1">
      <c r="A1570">
        <v>1568</v>
      </c>
      <c r="B1570" s="3" t="s">
        <v>3248</v>
      </c>
      <c r="C1570" s="3" t="s">
        <v>3249</v>
      </c>
      <c r="D1570" s="6">
        <v>25000</v>
      </c>
      <c r="E1570" s="11">
        <v>3410</v>
      </c>
      <c r="F1570" t="s">
        <v>280</v>
      </c>
      <c r="G1570" t="s">
        <v>22</v>
      </c>
      <c r="H1570" t="s">
        <v>23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3234</v>
      </c>
      <c r="O1570" s="9">
        <f t="shared" si="98"/>
        <v>14</v>
      </c>
      <c r="P1570" s="9">
        <f t="shared" si="99"/>
        <v>155</v>
      </c>
      <c r="Q1570" t="s">
        <v>1510</v>
      </c>
      <c r="R1570" t="s">
        <v>3235</v>
      </c>
      <c r="S1570" s="15">
        <f t="shared" si="100"/>
        <v>41962.062326388885</v>
      </c>
      <c r="T1570" s="16">
        <f t="shared" si="101"/>
        <v>41997.062326388885</v>
      </c>
    </row>
    <row r="1571" spans="1:20" ht="18.75" hidden="1">
      <c r="A1571">
        <v>1569</v>
      </c>
      <c r="B1571" s="3" t="s">
        <v>3250</v>
      </c>
      <c r="C1571" s="3" t="s">
        <v>3251</v>
      </c>
      <c r="D1571" s="6">
        <v>30000</v>
      </c>
      <c r="E1571" s="11">
        <v>0</v>
      </c>
      <c r="F1571" t="s">
        <v>280</v>
      </c>
      <c r="G1571" t="s">
        <v>22</v>
      </c>
      <c r="H1571" t="s">
        <v>23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3234</v>
      </c>
      <c r="O1571" s="9">
        <f t="shared" si="98"/>
        <v>0</v>
      </c>
      <c r="P1571" s="9">
        <f t="shared" si="99"/>
        <v>0</v>
      </c>
      <c r="Q1571" t="s">
        <v>1510</v>
      </c>
      <c r="R1571" t="s">
        <v>3235</v>
      </c>
      <c r="S1571" s="15">
        <f t="shared" si="100"/>
        <v>41389.679560185185</v>
      </c>
      <c r="T1571" s="16">
        <f t="shared" si="101"/>
        <v>41419.679560185185</v>
      </c>
    </row>
    <row r="1572" spans="1:20" ht="30" hidden="1">
      <c r="A1572">
        <v>1570</v>
      </c>
      <c r="B1572" s="3" t="s">
        <v>3252</v>
      </c>
      <c r="C1572" s="3" t="s">
        <v>3253</v>
      </c>
      <c r="D1572" s="6">
        <v>6000</v>
      </c>
      <c r="E1572" s="11">
        <v>2484</v>
      </c>
      <c r="F1572" t="s">
        <v>280</v>
      </c>
      <c r="G1572" t="s">
        <v>22</v>
      </c>
      <c r="H1572" t="s">
        <v>23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3234</v>
      </c>
      <c r="O1572" s="9">
        <f t="shared" si="98"/>
        <v>41</v>
      </c>
      <c r="P1572" s="9">
        <f t="shared" si="99"/>
        <v>47.77</v>
      </c>
      <c r="Q1572" t="s">
        <v>1510</v>
      </c>
      <c r="R1572" t="s">
        <v>3235</v>
      </c>
      <c r="S1572" s="15">
        <f t="shared" si="100"/>
        <v>42438.813449074078</v>
      </c>
      <c r="T1572" s="16">
        <f t="shared" si="101"/>
        <v>42468.771782407406</v>
      </c>
    </row>
    <row r="1573" spans="1:20" ht="60" hidden="1">
      <c r="A1573">
        <v>1571</v>
      </c>
      <c r="B1573" s="3" t="s">
        <v>3254</v>
      </c>
      <c r="C1573" s="3" t="s">
        <v>3255</v>
      </c>
      <c r="D1573" s="6">
        <v>12100</v>
      </c>
      <c r="E1573" s="11">
        <v>80</v>
      </c>
      <c r="F1573" t="s">
        <v>280</v>
      </c>
      <c r="G1573" t="s">
        <v>31</v>
      </c>
      <c r="H1573" t="s">
        <v>32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3234</v>
      </c>
      <c r="O1573" s="9">
        <f t="shared" si="98"/>
        <v>1</v>
      </c>
      <c r="P1573" s="9">
        <f t="shared" si="99"/>
        <v>20</v>
      </c>
      <c r="Q1573" t="s">
        <v>1510</v>
      </c>
      <c r="R1573" t="s">
        <v>3235</v>
      </c>
      <c r="S1573" s="15">
        <f t="shared" si="100"/>
        <v>42144.769479166673</v>
      </c>
      <c r="T1573" s="16">
        <f t="shared" si="101"/>
        <v>42174.769479166673</v>
      </c>
    </row>
    <row r="1574" spans="1:20" ht="60" hidden="1">
      <c r="A1574">
        <v>1572</v>
      </c>
      <c r="B1574" s="3" t="s">
        <v>3256</v>
      </c>
      <c r="C1574" s="3" t="s">
        <v>3257</v>
      </c>
      <c r="D1574" s="6">
        <v>2500</v>
      </c>
      <c r="E1574" s="11">
        <v>125</v>
      </c>
      <c r="F1574" t="s">
        <v>280</v>
      </c>
      <c r="G1574" t="s">
        <v>31</v>
      </c>
      <c r="H1574" t="s">
        <v>32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3234</v>
      </c>
      <c r="O1574" s="9">
        <f t="shared" si="98"/>
        <v>5</v>
      </c>
      <c r="P1574" s="9">
        <f t="shared" si="99"/>
        <v>41.67</v>
      </c>
      <c r="Q1574" t="s">
        <v>1510</v>
      </c>
      <c r="R1574" t="s">
        <v>3235</v>
      </c>
      <c r="S1574" s="15">
        <f t="shared" si="100"/>
        <v>42404.033090277779</v>
      </c>
      <c r="T1574" s="16">
        <f t="shared" si="101"/>
        <v>42428.999305555553</v>
      </c>
    </row>
    <row r="1575" spans="1:20" ht="60" hidden="1">
      <c r="A1575">
        <v>1573</v>
      </c>
      <c r="B1575" s="3" t="s">
        <v>3258</v>
      </c>
      <c r="C1575" s="3" t="s">
        <v>3259</v>
      </c>
      <c r="D1575" s="6">
        <v>9000</v>
      </c>
      <c r="E1575" s="11">
        <v>223</v>
      </c>
      <c r="F1575" t="s">
        <v>280</v>
      </c>
      <c r="G1575" t="s">
        <v>167</v>
      </c>
      <c r="H1575" t="s">
        <v>168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3234</v>
      </c>
      <c r="O1575" s="9">
        <f t="shared" si="98"/>
        <v>2</v>
      </c>
      <c r="P1575" s="9">
        <f t="shared" si="99"/>
        <v>74.33</v>
      </c>
      <c r="Q1575" t="s">
        <v>1510</v>
      </c>
      <c r="R1575" t="s">
        <v>3235</v>
      </c>
      <c r="S1575" s="15">
        <f t="shared" si="100"/>
        <v>42786.000023148154</v>
      </c>
      <c r="T1575" s="16">
        <f t="shared" si="101"/>
        <v>42826.165972222225</v>
      </c>
    </row>
    <row r="1576" spans="1:20" ht="60" hidden="1">
      <c r="A1576">
        <v>1574</v>
      </c>
      <c r="B1576" s="3" t="s">
        <v>3260</v>
      </c>
      <c r="C1576" s="3" t="s">
        <v>3261</v>
      </c>
      <c r="D1576" s="6">
        <v>10000</v>
      </c>
      <c r="E1576" s="11">
        <v>506</v>
      </c>
      <c r="F1576" t="s">
        <v>280</v>
      </c>
      <c r="G1576" t="s">
        <v>22</v>
      </c>
      <c r="H1576" t="s">
        <v>23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3234</v>
      </c>
      <c r="O1576" s="9">
        <f t="shared" si="98"/>
        <v>5</v>
      </c>
      <c r="P1576" s="9">
        <f t="shared" si="99"/>
        <v>84.33</v>
      </c>
      <c r="Q1576" t="s">
        <v>1510</v>
      </c>
      <c r="R1576" t="s">
        <v>3235</v>
      </c>
      <c r="S1576" s="15">
        <f t="shared" si="100"/>
        <v>42017.927418981482</v>
      </c>
      <c r="T1576" s="16">
        <f t="shared" si="101"/>
        <v>42052.927418981482</v>
      </c>
    </row>
    <row r="1577" spans="1:20" ht="60" hidden="1">
      <c r="A1577">
        <v>1575</v>
      </c>
      <c r="B1577" s="3" t="s">
        <v>3262</v>
      </c>
      <c r="C1577" s="3" t="s">
        <v>3263</v>
      </c>
      <c r="D1577" s="6">
        <v>10000</v>
      </c>
      <c r="E1577" s="11">
        <v>2291</v>
      </c>
      <c r="F1577" t="s">
        <v>280</v>
      </c>
      <c r="G1577" t="s">
        <v>22</v>
      </c>
      <c r="H1577" t="s">
        <v>23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3234</v>
      </c>
      <c r="O1577" s="9">
        <f t="shared" si="98"/>
        <v>23</v>
      </c>
      <c r="P1577" s="9">
        <f t="shared" si="99"/>
        <v>65.459999999999994</v>
      </c>
      <c r="Q1577" t="s">
        <v>1510</v>
      </c>
      <c r="R1577" t="s">
        <v>3235</v>
      </c>
      <c r="S1577" s="15">
        <f t="shared" si="100"/>
        <v>41799.524259259262</v>
      </c>
      <c r="T1577" s="16">
        <f t="shared" si="101"/>
        <v>41829.524259259262</v>
      </c>
    </row>
    <row r="1578" spans="1:20" ht="45" hidden="1">
      <c r="A1578">
        <v>1576</v>
      </c>
      <c r="B1578" s="3" t="s">
        <v>3264</v>
      </c>
      <c r="C1578" s="3" t="s">
        <v>3265</v>
      </c>
      <c r="D1578" s="6">
        <v>5000</v>
      </c>
      <c r="E1578" s="11">
        <v>650</v>
      </c>
      <c r="F1578" t="s">
        <v>280</v>
      </c>
      <c r="G1578" t="s">
        <v>22</v>
      </c>
      <c r="H1578" t="s">
        <v>23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3234</v>
      </c>
      <c r="O1578" s="9">
        <f t="shared" si="98"/>
        <v>13</v>
      </c>
      <c r="P1578" s="9">
        <f t="shared" si="99"/>
        <v>65</v>
      </c>
      <c r="Q1578" t="s">
        <v>1510</v>
      </c>
      <c r="R1578" t="s">
        <v>3235</v>
      </c>
      <c r="S1578" s="15">
        <f t="shared" si="100"/>
        <v>42140.879259259258</v>
      </c>
      <c r="T1578" s="16">
        <f t="shared" si="101"/>
        <v>42185.879259259258</v>
      </c>
    </row>
    <row r="1579" spans="1:20" ht="60" hidden="1">
      <c r="A1579">
        <v>1577</v>
      </c>
      <c r="B1579" s="3" t="s">
        <v>3266</v>
      </c>
      <c r="C1579" s="3" t="s">
        <v>3267</v>
      </c>
      <c r="D1579" s="6">
        <v>10000</v>
      </c>
      <c r="E1579" s="11">
        <v>55</v>
      </c>
      <c r="F1579" t="s">
        <v>280</v>
      </c>
      <c r="G1579" t="s">
        <v>22</v>
      </c>
      <c r="H1579" t="s">
        <v>23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3234</v>
      </c>
      <c r="O1579" s="9">
        <f t="shared" si="98"/>
        <v>1</v>
      </c>
      <c r="P1579" s="9">
        <f t="shared" si="99"/>
        <v>27.5</v>
      </c>
      <c r="Q1579" t="s">
        <v>1510</v>
      </c>
      <c r="R1579" t="s">
        <v>3235</v>
      </c>
      <c r="S1579" s="15">
        <f t="shared" si="100"/>
        <v>41054.847777777781</v>
      </c>
      <c r="T1579" s="16">
        <f t="shared" si="101"/>
        <v>41114.847777777781</v>
      </c>
    </row>
    <row r="1580" spans="1:20" ht="60" hidden="1">
      <c r="A1580">
        <v>1578</v>
      </c>
      <c r="B1580" s="3" t="s">
        <v>3268</v>
      </c>
      <c r="C1580" s="3" t="s">
        <v>3269</v>
      </c>
      <c r="D1580" s="6">
        <v>1897</v>
      </c>
      <c r="E1580" s="11">
        <v>205</v>
      </c>
      <c r="F1580" t="s">
        <v>280</v>
      </c>
      <c r="G1580" t="s">
        <v>22</v>
      </c>
      <c r="H1580" t="s">
        <v>23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3234</v>
      </c>
      <c r="O1580" s="9">
        <f t="shared" si="98"/>
        <v>11</v>
      </c>
      <c r="P1580" s="9">
        <f t="shared" si="99"/>
        <v>51.25</v>
      </c>
      <c r="Q1580" t="s">
        <v>1510</v>
      </c>
      <c r="R1580" t="s">
        <v>3235</v>
      </c>
      <c r="S1580" s="15">
        <f t="shared" si="100"/>
        <v>40399.065868055557</v>
      </c>
      <c r="T1580" s="16">
        <f t="shared" si="101"/>
        <v>40423.083333333336</v>
      </c>
    </row>
    <row r="1581" spans="1:20" ht="45" hidden="1">
      <c r="A1581">
        <v>1579</v>
      </c>
      <c r="B1581" s="3" t="s">
        <v>3270</v>
      </c>
      <c r="C1581" s="3" t="s">
        <v>3271</v>
      </c>
      <c r="D1581" s="6">
        <v>3333</v>
      </c>
      <c r="E1581" s="11">
        <v>28</v>
      </c>
      <c r="F1581" t="s">
        <v>280</v>
      </c>
      <c r="G1581" t="s">
        <v>22</v>
      </c>
      <c r="H1581" t="s">
        <v>23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3234</v>
      </c>
      <c r="O1581" s="9">
        <f t="shared" si="98"/>
        <v>1</v>
      </c>
      <c r="P1581" s="9">
        <f t="shared" si="99"/>
        <v>14</v>
      </c>
      <c r="Q1581" t="s">
        <v>1510</v>
      </c>
      <c r="R1581" t="s">
        <v>3235</v>
      </c>
      <c r="S1581" s="15">
        <f t="shared" si="100"/>
        <v>41481.996423611112</v>
      </c>
      <c r="T1581" s="16">
        <f t="shared" si="101"/>
        <v>41514.996423611112</v>
      </c>
    </row>
    <row r="1582" spans="1:20" ht="45" hidden="1">
      <c r="A1582">
        <v>1580</v>
      </c>
      <c r="B1582" s="3" t="s">
        <v>3272</v>
      </c>
      <c r="C1582" s="3" t="s">
        <v>3273</v>
      </c>
      <c r="D1582" s="6">
        <v>1750</v>
      </c>
      <c r="E1582" s="11">
        <v>0</v>
      </c>
      <c r="F1582" t="s">
        <v>280</v>
      </c>
      <c r="G1582" t="s">
        <v>22</v>
      </c>
      <c r="H1582" t="s">
        <v>23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3234</v>
      </c>
      <c r="O1582" s="9">
        <f t="shared" si="98"/>
        <v>0</v>
      </c>
      <c r="P1582" s="9">
        <f t="shared" si="99"/>
        <v>0</v>
      </c>
      <c r="Q1582" t="s">
        <v>1510</v>
      </c>
      <c r="R1582" t="s">
        <v>3235</v>
      </c>
      <c r="S1582" s="15">
        <f t="shared" si="100"/>
        <v>40990.050069444449</v>
      </c>
      <c r="T1582" s="16">
        <f t="shared" si="101"/>
        <v>41050.050069444449</v>
      </c>
    </row>
    <row r="1583" spans="1:20" ht="60" hidden="1">
      <c r="A1583">
        <v>1581</v>
      </c>
      <c r="B1583" s="3" t="s">
        <v>3274</v>
      </c>
      <c r="C1583" s="3" t="s">
        <v>3275</v>
      </c>
      <c r="D1583" s="6">
        <v>1000</v>
      </c>
      <c r="E1583" s="11">
        <v>5</v>
      </c>
      <c r="F1583" t="s">
        <v>366</v>
      </c>
      <c r="G1583" t="s">
        <v>31</v>
      </c>
      <c r="H1583" t="s">
        <v>32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3276</v>
      </c>
      <c r="O1583" s="9">
        <f t="shared" si="98"/>
        <v>1</v>
      </c>
      <c r="P1583" s="9">
        <f t="shared" si="99"/>
        <v>5</v>
      </c>
      <c r="Q1583" t="s">
        <v>2468</v>
      </c>
      <c r="R1583" t="s">
        <v>3277</v>
      </c>
      <c r="S1583" s="15">
        <f t="shared" si="100"/>
        <v>42325.448958333334</v>
      </c>
      <c r="T1583" s="16">
        <f t="shared" si="101"/>
        <v>42357.448958333334</v>
      </c>
    </row>
    <row r="1584" spans="1:20" ht="30" hidden="1">
      <c r="A1584">
        <v>1582</v>
      </c>
      <c r="B1584" s="3" t="s">
        <v>3278</v>
      </c>
      <c r="C1584" s="3" t="s">
        <v>3279</v>
      </c>
      <c r="D1584" s="6">
        <v>1000</v>
      </c>
      <c r="E1584" s="11">
        <v>93</v>
      </c>
      <c r="F1584" t="s">
        <v>366</v>
      </c>
      <c r="G1584" t="s">
        <v>22</v>
      </c>
      <c r="H1584" t="s">
        <v>23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3276</v>
      </c>
      <c r="O1584" s="9">
        <f t="shared" si="98"/>
        <v>9</v>
      </c>
      <c r="P1584" s="9">
        <f t="shared" si="99"/>
        <v>31</v>
      </c>
      <c r="Q1584" t="s">
        <v>2468</v>
      </c>
      <c r="R1584" t="s">
        <v>3277</v>
      </c>
      <c r="S1584" s="15">
        <f t="shared" si="100"/>
        <v>42246.789965277778</v>
      </c>
      <c r="T1584" s="16">
        <f t="shared" si="101"/>
        <v>42303.888888888891</v>
      </c>
    </row>
    <row r="1585" spans="1:20" ht="60" hidden="1">
      <c r="A1585">
        <v>1583</v>
      </c>
      <c r="B1585" s="3" t="s">
        <v>3280</v>
      </c>
      <c r="C1585" s="3" t="s">
        <v>3281</v>
      </c>
      <c r="D1585" s="6">
        <v>20000</v>
      </c>
      <c r="E1585" s="11">
        <v>15</v>
      </c>
      <c r="F1585" t="s">
        <v>366</v>
      </c>
      <c r="G1585" t="s">
        <v>31</v>
      </c>
      <c r="H1585" t="s">
        <v>32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3276</v>
      </c>
      <c r="O1585" s="9">
        <f t="shared" si="98"/>
        <v>0</v>
      </c>
      <c r="P1585" s="9">
        <f t="shared" si="99"/>
        <v>15</v>
      </c>
      <c r="Q1585" t="s">
        <v>2468</v>
      </c>
      <c r="R1585" t="s">
        <v>3277</v>
      </c>
      <c r="S1585" s="15">
        <f t="shared" si="100"/>
        <v>41877.904988425929</v>
      </c>
      <c r="T1585" s="16">
        <f t="shared" si="101"/>
        <v>41907.904988425929</v>
      </c>
    </row>
    <row r="1586" spans="1:20" ht="60" hidden="1">
      <c r="A1586">
        <v>1584</v>
      </c>
      <c r="B1586" s="3" t="s">
        <v>3282</v>
      </c>
      <c r="C1586" s="3" t="s">
        <v>3283</v>
      </c>
      <c r="D1586" s="6">
        <v>1200</v>
      </c>
      <c r="E1586" s="11">
        <v>0</v>
      </c>
      <c r="F1586" t="s">
        <v>366</v>
      </c>
      <c r="G1586" t="s">
        <v>22</v>
      </c>
      <c r="H1586" t="s">
        <v>23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3276</v>
      </c>
      <c r="O1586" s="9">
        <f t="shared" si="98"/>
        <v>0</v>
      </c>
      <c r="P1586" s="9">
        <f t="shared" si="99"/>
        <v>0</v>
      </c>
      <c r="Q1586" t="s">
        <v>2468</v>
      </c>
      <c r="R1586" t="s">
        <v>3277</v>
      </c>
      <c r="S1586" s="15">
        <f t="shared" si="100"/>
        <v>41779.649317129632</v>
      </c>
      <c r="T1586" s="16">
        <f t="shared" si="101"/>
        <v>41789.649317129632</v>
      </c>
    </row>
    <row r="1587" spans="1:20" ht="60" hidden="1">
      <c r="A1587">
        <v>1585</v>
      </c>
      <c r="B1587" s="3" t="s">
        <v>3284</v>
      </c>
      <c r="C1587" s="3" t="s">
        <v>3285</v>
      </c>
      <c r="D1587" s="6">
        <v>2000</v>
      </c>
      <c r="E1587" s="11">
        <v>1580</v>
      </c>
      <c r="F1587" t="s">
        <v>366</v>
      </c>
      <c r="G1587" t="s">
        <v>167</v>
      </c>
      <c r="H1587" t="s">
        <v>168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3276</v>
      </c>
      <c r="O1587" s="9">
        <f t="shared" si="98"/>
        <v>79</v>
      </c>
      <c r="P1587" s="9">
        <f t="shared" si="99"/>
        <v>131.66999999999999</v>
      </c>
      <c r="Q1587" t="s">
        <v>2468</v>
      </c>
      <c r="R1587" t="s">
        <v>3277</v>
      </c>
      <c r="S1587" s="15">
        <f t="shared" si="100"/>
        <v>42707.895462962959</v>
      </c>
      <c r="T1587" s="16">
        <f t="shared" si="101"/>
        <v>42729.458333333328</v>
      </c>
    </row>
    <row r="1588" spans="1:20" ht="30" hidden="1">
      <c r="A1588">
        <v>1586</v>
      </c>
      <c r="B1588" s="3" t="s">
        <v>3286</v>
      </c>
      <c r="C1588" s="3" t="s">
        <v>3287</v>
      </c>
      <c r="D1588" s="6">
        <v>1500</v>
      </c>
      <c r="E1588" s="11">
        <v>0</v>
      </c>
      <c r="F1588" t="s">
        <v>366</v>
      </c>
      <c r="G1588" t="s">
        <v>22</v>
      </c>
      <c r="H1588" t="s">
        <v>23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3276</v>
      </c>
      <c r="O1588" s="9">
        <f t="shared" si="98"/>
        <v>0</v>
      </c>
      <c r="P1588" s="9">
        <f t="shared" si="99"/>
        <v>0</v>
      </c>
      <c r="Q1588" t="s">
        <v>2468</v>
      </c>
      <c r="R1588" t="s">
        <v>3277</v>
      </c>
      <c r="S1588" s="15">
        <f t="shared" si="100"/>
        <v>42069.104421296302</v>
      </c>
      <c r="T1588" s="16">
        <f t="shared" si="101"/>
        <v>42099.062754629631</v>
      </c>
    </row>
    <row r="1589" spans="1:20" ht="60" hidden="1">
      <c r="A1589">
        <v>1587</v>
      </c>
      <c r="B1589" s="3" t="s">
        <v>3288</v>
      </c>
      <c r="C1589" s="3" t="s">
        <v>3289</v>
      </c>
      <c r="D1589" s="6">
        <v>7500</v>
      </c>
      <c r="E1589" s="11">
        <v>1</v>
      </c>
      <c r="F1589" t="s">
        <v>366</v>
      </c>
      <c r="G1589" t="s">
        <v>22</v>
      </c>
      <c r="H1589" t="s">
        <v>23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3276</v>
      </c>
      <c r="O1589" s="9">
        <f t="shared" si="98"/>
        <v>0</v>
      </c>
      <c r="P1589" s="9">
        <f t="shared" si="99"/>
        <v>1</v>
      </c>
      <c r="Q1589" t="s">
        <v>2468</v>
      </c>
      <c r="R1589" t="s">
        <v>3277</v>
      </c>
      <c r="S1589" s="15">
        <f t="shared" si="100"/>
        <v>41956.950983796298</v>
      </c>
      <c r="T1589" s="16">
        <f t="shared" si="101"/>
        <v>41986.950983796298</v>
      </c>
    </row>
    <row r="1590" spans="1:20" ht="30" hidden="1">
      <c r="A1590">
        <v>1588</v>
      </c>
      <c r="B1590" s="3" t="s">
        <v>3290</v>
      </c>
      <c r="C1590" s="3" t="s">
        <v>3291</v>
      </c>
      <c r="D1590" s="6">
        <v>516</v>
      </c>
      <c r="E1590" s="11">
        <v>0</v>
      </c>
      <c r="F1590" t="s">
        <v>366</v>
      </c>
      <c r="G1590" t="s">
        <v>22</v>
      </c>
      <c r="H1590" t="s">
        <v>23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3276</v>
      </c>
      <c r="O1590" s="9">
        <f t="shared" si="98"/>
        <v>0</v>
      </c>
      <c r="P1590" s="9">
        <f t="shared" si="99"/>
        <v>0</v>
      </c>
      <c r="Q1590" t="s">
        <v>2468</v>
      </c>
      <c r="R1590" t="s">
        <v>3277</v>
      </c>
      <c r="S1590" s="15">
        <f t="shared" si="100"/>
        <v>42005.24998842593</v>
      </c>
      <c r="T1590" s="16">
        <f t="shared" si="101"/>
        <v>42035.841666666667</v>
      </c>
    </row>
    <row r="1591" spans="1:20" ht="45" hidden="1">
      <c r="A1591">
        <v>1589</v>
      </c>
      <c r="B1591" s="3" t="s">
        <v>3292</v>
      </c>
      <c r="C1591" s="3" t="s">
        <v>3293</v>
      </c>
      <c r="D1591" s="6">
        <v>1200</v>
      </c>
      <c r="E1591" s="11">
        <v>0</v>
      </c>
      <c r="F1591" t="s">
        <v>366</v>
      </c>
      <c r="G1591" t="s">
        <v>22</v>
      </c>
      <c r="H1591" t="s">
        <v>23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3276</v>
      </c>
      <c r="O1591" s="9">
        <f t="shared" si="98"/>
        <v>0</v>
      </c>
      <c r="P1591" s="9">
        <f t="shared" si="99"/>
        <v>0</v>
      </c>
      <c r="Q1591" t="s">
        <v>2468</v>
      </c>
      <c r="R1591" t="s">
        <v>3277</v>
      </c>
      <c r="S1591" s="15">
        <f t="shared" si="100"/>
        <v>42256.984791666662</v>
      </c>
      <c r="T1591" s="16">
        <f t="shared" si="101"/>
        <v>42286.984791666662</v>
      </c>
    </row>
    <row r="1592" spans="1:20" ht="18.75" hidden="1">
      <c r="A1592">
        <v>1590</v>
      </c>
      <c r="B1592" s="3" t="s">
        <v>3294</v>
      </c>
      <c r="C1592" s="3" t="s">
        <v>3295</v>
      </c>
      <c r="D1592" s="6">
        <v>60000</v>
      </c>
      <c r="E1592" s="11">
        <v>1020</v>
      </c>
      <c r="F1592" t="s">
        <v>366</v>
      </c>
      <c r="G1592" t="s">
        <v>1240</v>
      </c>
      <c r="H1592" t="s">
        <v>62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3276</v>
      </c>
      <c r="O1592" s="9">
        <f t="shared" si="98"/>
        <v>2</v>
      </c>
      <c r="P1592" s="9">
        <f t="shared" si="99"/>
        <v>510</v>
      </c>
      <c r="Q1592" t="s">
        <v>2468</v>
      </c>
      <c r="R1592" t="s">
        <v>3277</v>
      </c>
      <c r="S1592" s="15">
        <f t="shared" si="100"/>
        <v>42240.857222222221</v>
      </c>
      <c r="T1592" s="16">
        <f t="shared" si="101"/>
        <v>42270.857222222221</v>
      </c>
    </row>
    <row r="1593" spans="1:20" ht="60" hidden="1">
      <c r="A1593">
        <v>1591</v>
      </c>
      <c r="B1593" s="3" t="s">
        <v>3296</v>
      </c>
      <c r="C1593" s="3" t="s">
        <v>3297</v>
      </c>
      <c r="D1593" s="6">
        <v>14000</v>
      </c>
      <c r="E1593" s="11">
        <v>4092</v>
      </c>
      <c r="F1593" t="s">
        <v>366</v>
      </c>
      <c r="G1593" t="s">
        <v>31</v>
      </c>
      <c r="H1593" t="s">
        <v>32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3276</v>
      </c>
      <c r="O1593" s="9">
        <f t="shared" si="98"/>
        <v>29</v>
      </c>
      <c r="P1593" s="9">
        <f t="shared" si="99"/>
        <v>44.48</v>
      </c>
      <c r="Q1593" t="s">
        <v>2468</v>
      </c>
      <c r="R1593" t="s">
        <v>3277</v>
      </c>
      <c r="S1593" s="15">
        <f t="shared" si="100"/>
        <v>42433.726168981477</v>
      </c>
      <c r="T1593" s="16">
        <f t="shared" si="101"/>
        <v>42463.68450231482</v>
      </c>
    </row>
    <row r="1594" spans="1:20" ht="30" hidden="1">
      <c r="A1594">
        <v>1592</v>
      </c>
      <c r="B1594" s="3" t="s">
        <v>3298</v>
      </c>
      <c r="C1594" s="3" t="s">
        <v>3299</v>
      </c>
      <c r="D1594" s="6">
        <v>25</v>
      </c>
      <c r="E1594" s="11">
        <v>0</v>
      </c>
      <c r="F1594" t="s">
        <v>366</v>
      </c>
      <c r="G1594" t="s">
        <v>22</v>
      </c>
      <c r="H1594" t="s">
        <v>23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3276</v>
      </c>
      <c r="O1594" s="9">
        <f t="shared" si="98"/>
        <v>0</v>
      </c>
      <c r="P1594" s="9">
        <f t="shared" si="99"/>
        <v>0</v>
      </c>
      <c r="Q1594" t="s">
        <v>2468</v>
      </c>
      <c r="R1594" t="s">
        <v>3277</v>
      </c>
      <c r="S1594" s="15">
        <f t="shared" si="100"/>
        <v>42046.072743055556</v>
      </c>
      <c r="T1594" s="16">
        <f t="shared" si="101"/>
        <v>42091.031076388885</v>
      </c>
    </row>
    <row r="1595" spans="1:20" ht="45" hidden="1">
      <c r="A1595">
        <v>1593</v>
      </c>
      <c r="B1595" s="3" t="s">
        <v>3300</v>
      </c>
      <c r="C1595" s="3" t="s">
        <v>3301</v>
      </c>
      <c r="D1595" s="6">
        <v>22000</v>
      </c>
      <c r="E1595" s="11">
        <v>3</v>
      </c>
      <c r="F1595" t="s">
        <v>366</v>
      </c>
      <c r="G1595" t="s">
        <v>22</v>
      </c>
      <c r="H1595" t="s">
        <v>23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3276</v>
      </c>
      <c r="O1595" s="9">
        <f t="shared" si="98"/>
        <v>0</v>
      </c>
      <c r="P1595" s="9">
        <f t="shared" si="99"/>
        <v>1</v>
      </c>
      <c r="Q1595" t="s">
        <v>2468</v>
      </c>
      <c r="R1595" t="s">
        <v>3277</v>
      </c>
      <c r="S1595" s="15">
        <f t="shared" si="100"/>
        <v>42033.845543981486</v>
      </c>
      <c r="T1595" s="16">
        <f t="shared" si="101"/>
        <v>42063.845543981486</v>
      </c>
    </row>
    <row r="1596" spans="1:20" ht="45" hidden="1">
      <c r="A1596">
        <v>1594</v>
      </c>
      <c r="B1596" s="3" t="s">
        <v>3302</v>
      </c>
      <c r="C1596" s="3" t="s">
        <v>3303</v>
      </c>
      <c r="D1596" s="6">
        <v>1000</v>
      </c>
      <c r="E1596" s="11">
        <v>205</v>
      </c>
      <c r="F1596" t="s">
        <v>366</v>
      </c>
      <c r="G1596" t="s">
        <v>22</v>
      </c>
      <c r="H1596" t="s">
        <v>23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3276</v>
      </c>
      <c r="O1596" s="9">
        <f t="shared" si="98"/>
        <v>21</v>
      </c>
      <c r="P1596" s="9">
        <f t="shared" si="99"/>
        <v>20.5</v>
      </c>
      <c r="Q1596" t="s">
        <v>2468</v>
      </c>
      <c r="R1596" t="s">
        <v>3277</v>
      </c>
      <c r="S1596" s="15">
        <f t="shared" si="100"/>
        <v>42445.712754629625</v>
      </c>
      <c r="T1596" s="16">
        <f t="shared" si="101"/>
        <v>42505.681249999994</v>
      </c>
    </row>
    <row r="1597" spans="1:20" ht="45" hidden="1">
      <c r="A1597">
        <v>1595</v>
      </c>
      <c r="B1597" s="3" t="s">
        <v>3304</v>
      </c>
      <c r="C1597" s="3" t="s">
        <v>3305</v>
      </c>
      <c r="D1597" s="6">
        <v>100000</v>
      </c>
      <c r="E1597" s="11">
        <v>280</v>
      </c>
      <c r="F1597" t="s">
        <v>366</v>
      </c>
      <c r="G1597" t="s">
        <v>22</v>
      </c>
      <c r="H1597" t="s">
        <v>23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3276</v>
      </c>
      <c r="O1597" s="9">
        <f t="shared" si="98"/>
        <v>0</v>
      </c>
      <c r="P1597" s="9">
        <f t="shared" si="99"/>
        <v>40</v>
      </c>
      <c r="Q1597" t="s">
        <v>2468</v>
      </c>
      <c r="R1597" t="s">
        <v>3277</v>
      </c>
      <c r="S1597" s="15">
        <f t="shared" si="100"/>
        <v>41780.050092592595</v>
      </c>
      <c r="T1597" s="16">
        <f t="shared" si="101"/>
        <v>41808.842361111114</v>
      </c>
    </row>
    <row r="1598" spans="1:20" ht="45" hidden="1">
      <c r="A1598">
        <v>1596</v>
      </c>
      <c r="B1598" s="3" t="s">
        <v>3306</v>
      </c>
      <c r="C1598" s="3" t="s">
        <v>3307</v>
      </c>
      <c r="D1598" s="6">
        <v>3250</v>
      </c>
      <c r="E1598" s="11">
        <v>75</v>
      </c>
      <c r="F1598" t="s">
        <v>366</v>
      </c>
      <c r="G1598" t="s">
        <v>31</v>
      </c>
      <c r="H1598" t="s">
        <v>32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3276</v>
      </c>
      <c r="O1598" s="9">
        <f t="shared" si="98"/>
        <v>2</v>
      </c>
      <c r="P1598" s="9">
        <f t="shared" si="99"/>
        <v>25</v>
      </c>
      <c r="Q1598" t="s">
        <v>2468</v>
      </c>
      <c r="R1598" t="s">
        <v>3277</v>
      </c>
      <c r="S1598" s="15">
        <f t="shared" si="100"/>
        <v>41941.430196759262</v>
      </c>
      <c r="T1598" s="16">
        <f t="shared" si="101"/>
        <v>41986.471863425926</v>
      </c>
    </row>
    <row r="1599" spans="1:20" ht="45" hidden="1">
      <c r="A1599">
        <v>1597</v>
      </c>
      <c r="B1599" s="3" t="s">
        <v>3308</v>
      </c>
      <c r="C1599" s="3" t="s">
        <v>3309</v>
      </c>
      <c r="D1599" s="6">
        <v>15000</v>
      </c>
      <c r="E1599" s="11">
        <v>0</v>
      </c>
      <c r="F1599" t="s">
        <v>366</v>
      </c>
      <c r="G1599" t="s">
        <v>22</v>
      </c>
      <c r="H1599" t="s">
        <v>23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3276</v>
      </c>
      <c r="O1599" s="9">
        <f t="shared" si="98"/>
        <v>0</v>
      </c>
      <c r="P1599" s="9">
        <f t="shared" si="99"/>
        <v>0</v>
      </c>
      <c r="Q1599" t="s">
        <v>2468</v>
      </c>
      <c r="R1599" t="s">
        <v>3277</v>
      </c>
      <c r="S1599" s="15">
        <f t="shared" si="100"/>
        <v>42603.354131944448</v>
      </c>
      <c r="T1599" s="16">
        <f t="shared" si="101"/>
        <v>42633.354131944448</v>
      </c>
    </row>
    <row r="1600" spans="1:20" ht="60" hidden="1">
      <c r="A1600">
        <v>1598</v>
      </c>
      <c r="B1600" s="3" t="s">
        <v>3310</v>
      </c>
      <c r="C1600" s="3" t="s">
        <v>3311</v>
      </c>
      <c r="D1600" s="6">
        <v>800</v>
      </c>
      <c r="E1600" s="11">
        <v>1</v>
      </c>
      <c r="F1600" t="s">
        <v>366</v>
      </c>
      <c r="G1600" t="s">
        <v>22</v>
      </c>
      <c r="H1600" t="s">
        <v>23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3276</v>
      </c>
      <c r="O1600" s="9">
        <f t="shared" si="98"/>
        <v>0</v>
      </c>
      <c r="P1600" s="9">
        <f t="shared" si="99"/>
        <v>1</v>
      </c>
      <c r="Q1600" t="s">
        <v>2468</v>
      </c>
      <c r="R1600" t="s">
        <v>3277</v>
      </c>
      <c r="S1600" s="15">
        <f t="shared" si="100"/>
        <v>42151.667337962965</v>
      </c>
      <c r="T1600" s="16">
        <f t="shared" si="101"/>
        <v>42211.667337962965</v>
      </c>
    </row>
    <row r="1601" spans="1:20" ht="45" hidden="1">
      <c r="A1601">
        <v>1599</v>
      </c>
      <c r="B1601" s="3" t="s">
        <v>3312</v>
      </c>
      <c r="C1601" s="3" t="s">
        <v>3313</v>
      </c>
      <c r="D1601" s="6">
        <v>500</v>
      </c>
      <c r="E1601" s="11">
        <v>0</v>
      </c>
      <c r="F1601" t="s">
        <v>366</v>
      </c>
      <c r="G1601" t="s">
        <v>31</v>
      </c>
      <c r="H1601" t="s">
        <v>32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3276</v>
      </c>
      <c r="O1601" s="9">
        <f t="shared" si="98"/>
        <v>0</v>
      </c>
      <c r="P1601" s="9">
        <f t="shared" si="99"/>
        <v>0</v>
      </c>
      <c r="Q1601" t="s">
        <v>2468</v>
      </c>
      <c r="R1601" t="s">
        <v>3277</v>
      </c>
      <c r="S1601" s="15">
        <f t="shared" si="100"/>
        <v>42438.53907407407</v>
      </c>
      <c r="T1601" s="16">
        <f t="shared" si="101"/>
        <v>42468.497407407413</v>
      </c>
    </row>
    <row r="1602" spans="1:20" ht="60" hidden="1">
      <c r="A1602">
        <v>1600</v>
      </c>
      <c r="B1602" s="3" t="s">
        <v>3314</v>
      </c>
      <c r="C1602" s="3" t="s">
        <v>3315</v>
      </c>
      <c r="D1602" s="6">
        <v>5000</v>
      </c>
      <c r="E1602" s="11">
        <v>367</v>
      </c>
      <c r="F1602" t="s">
        <v>366</v>
      </c>
      <c r="G1602" t="s">
        <v>22</v>
      </c>
      <c r="H1602" t="s">
        <v>23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3276</v>
      </c>
      <c r="O1602" s="9">
        <f t="shared" si="98"/>
        <v>7</v>
      </c>
      <c r="P1602" s="9">
        <f t="shared" si="99"/>
        <v>40.78</v>
      </c>
      <c r="Q1602" t="s">
        <v>2468</v>
      </c>
      <c r="R1602" t="s">
        <v>3277</v>
      </c>
      <c r="S1602" s="15">
        <f t="shared" si="100"/>
        <v>41791.057314814818</v>
      </c>
      <c r="T1602" s="16">
        <f t="shared" si="101"/>
        <v>41835.21597222222</v>
      </c>
    </row>
    <row r="1603" spans="1:20" ht="45" hidden="1">
      <c r="A1603">
        <v>1601</v>
      </c>
      <c r="B1603" s="3" t="s">
        <v>3316</v>
      </c>
      <c r="C1603" s="3" t="s">
        <v>3317</v>
      </c>
      <c r="D1603" s="6">
        <v>2500</v>
      </c>
      <c r="E1603" s="11">
        <v>2706.23</v>
      </c>
      <c r="F1603" t="s">
        <v>21</v>
      </c>
      <c r="G1603" t="s">
        <v>22</v>
      </c>
      <c r="H1603" t="s">
        <v>23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1634</v>
      </c>
      <c r="O1603" s="9">
        <f t="shared" ref="O1603:O1666" si="102">ROUND(E1603/D1603*100,0)</f>
        <v>108</v>
      </c>
      <c r="P1603" s="9">
        <f t="shared" ref="P1603:P1666" si="103">IFERROR(ROUND(E1603/L1603,2),0)</f>
        <v>48.33</v>
      </c>
      <c r="Q1603" t="s">
        <v>1635</v>
      </c>
      <c r="R1603" t="s">
        <v>1636</v>
      </c>
      <c r="S1603" s="15">
        <f t="shared" ref="S1603:S1666" si="104">(((J1603/60)/60)/24)+DATE(1970,1,1)</f>
        <v>40638.092974537038</v>
      </c>
      <c r="T1603" s="16">
        <f t="shared" ref="T1603:T1666" si="105">(((I1603/60)/60)/24)+DATE(1970,1,1)</f>
        <v>40668.092974537038</v>
      </c>
    </row>
    <row r="1604" spans="1:20" ht="45" hidden="1">
      <c r="A1604">
        <v>1602</v>
      </c>
      <c r="B1604" s="3" t="s">
        <v>3318</v>
      </c>
      <c r="C1604" s="3" t="s">
        <v>3319</v>
      </c>
      <c r="D1604" s="6">
        <v>1500</v>
      </c>
      <c r="E1604" s="11">
        <v>1502.5</v>
      </c>
      <c r="F1604" t="s">
        <v>21</v>
      </c>
      <c r="G1604" t="s">
        <v>22</v>
      </c>
      <c r="H1604" t="s">
        <v>23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1634</v>
      </c>
      <c r="O1604" s="9">
        <f t="shared" si="102"/>
        <v>100</v>
      </c>
      <c r="P1604" s="9">
        <f t="shared" si="103"/>
        <v>46.95</v>
      </c>
      <c r="Q1604" t="s">
        <v>1635</v>
      </c>
      <c r="R1604" t="s">
        <v>1636</v>
      </c>
      <c r="S1604" s="15">
        <f t="shared" si="104"/>
        <v>40788.297650462962</v>
      </c>
      <c r="T1604" s="16">
        <f t="shared" si="105"/>
        <v>40830.958333333336</v>
      </c>
    </row>
    <row r="1605" spans="1:20" ht="45" hidden="1">
      <c r="A1605">
        <v>1603</v>
      </c>
      <c r="B1605" s="3" t="s">
        <v>3320</v>
      </c>
      <c r="C1605" s="3" t="s">
        <v>3321</v>
      </c>
      <c r="D1605" s="6">
        <v>2000</v>
      </c>
      <c r="E1605" s="11">
        <v>2000.66</v>
      </c>
      <c r="F1605" t="s">
        <v>21</v>
      </c>
      <c r="G1605" t="s">
        <v>22</v>
      </c>
      <c r="H1605" t="s">
        <v>23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1634</v>
      </c>
      <c r="O1605" s="9">
        <f t="shared" si="102"/>
        <v>100</v>
      </c>
      <c r="P1605" s="9">
        <f t="shared" si="103"/>
        <v>66.69</v>
      </c>
      <c r="Q1605" t="s">
        <v>1635</v>
      </c>
      <c r="R1605" t="s">
        <v>1636</v>
      </c>
      <c r="S1605" s="15">
        <f t="shared" si="104"/>
        <v>40876.169664351852</v>
      </c>
      <c r="T1605" s="16">
        <f t="shared" si="105"/>
        <v>40936.169664351852</v>
      </c>
    </row>
    <row r="1606" spans="1:20" ht="60" hidden="1">
      <c r="A1606">
        <v>1604</v>
      </c>
      <c r="B1606" s="3" t="s">
        <v>3322</v>
      </c>
      <c r="C1606" s="3" t="s">
        <v>3323</v>
      </c>
      <c r="D1606" s="6">
        <v>2800</v>
      </c>
      <c r="E1606" s="11">
        <v>3419</v>
      </c>
      <c r="F1606" t="s">
        <v>21</v>
      </c>
      <c r="G1606" t="s">
        <v>22</v>
      </c>
      <c r="H1606" t="s">
        <v>23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1634</v>
      </c>
      <c r="O1606" s="9">
        <f t="shared" si="102"/>
        <v>122</v>
      </c>
      <c r="P1606" s="9">
        <f t="shared" si="103"/>
        <v>48.84</v>
      </c>
      <c r="Q1606" t="s">
        <v>1635</v>
      </c>
      <c r="R1606" t="s">
        <v>1636</v>
      </c>
      <c r="S1606" s="15">
        <f t="shared" si="104"/>
        <v>40945.845312500001</v>
      </c>
      <c r="T1606" s="16">
        <f t="shared" si="105"/>
        <v>40985.80364583333</v>
      </c>
    </row>
    <row r="1607" spans="1:20" ht="60" hidden="1">
      <c r="A1607">
        <v>1605</v>
      </c>
      <c r="B1607" s="3" t="s">
        <v>3324</v>
      </c>
      <c r="C1607" s="3" t="s">
        <v>3325</v>
      </c>
      <c r="D1607" s="6">
        <v>6000</v>
      </c>
      <c r="E1607" s="11">
        <v>6041.6</v>
      </c>
      <c r="F1607" t="s">
        <v>21</v>
      </c>
      <c r="G1607" t="s">
        <v>22</v>
      </c>
      <c r="H1607" t="s">
        <v>23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1634</v>
      </c>
      <c r="O1607" s="9">
        <f t="shared" si="102"/>
        <v>101</v>
      </c>
      <c r="P1607" s="9">
        <f t="shared" si="103"/>
        <v>137.31</v>
      </c>
      <c r="Q1607" t="s">
        <v>1635</v>
      </c>
      <c r="R1607" t="s">
        <v>1636</v>
      </c>
      <c r="S1607" s="15">
        <f t="shared" si="104"/>
        <v>40747.012881944444</v>
      </c>
      <c r="T1607" s="16">
        <f t="shared" si="105"/>
        <v>40756.291666666664</v>
      </c>
    </row>
    <row r="1608" spans="1:20" ht="60" hidden="1">
      <c r="A1608">
        <v>1606</v>
      </c>
      <c r="B1608" s="3" t="s">
        <v>3326</v>
      </c>
      <c r="C1608" s="3" t="s">
        <v>3327</v>
      </c>
      <c r="D1608" s="6">
        <v>8000</v>
      </c>
      <c r="E1608" s="11">
        <v>8080.33</v>
      </c>
      <c r="F1608" t="s">
        <v>21</v>
      </c>
      <c r="G1608" t="s">
        <v>22</v>
      </c>
      <c r="H1608" t="s">
        <v>23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1634</v>
      </c>
      <c r="O1608" s="9">
        <f t="shared" si="102"/>
        <v>101</v>
      </c>
      <c r="P1608" s="9">
        <f t="shared" si="103"/>
        <v>87.83</v>
      </c>
      <c r="Q1608" t="s">
        <v>1635</v>
      </c>
      <c r="R1608" t="s">
        <v>1636</v>
      </c>
      <c r="S1608" s="15">
        <f t="shared" si="104"/>
        <v>40536.111550925925</v>
      </c>
      <c r="T1608" s="16">
        <f t="shared" si="105"/>
        <v>40626.069884259261</v>
      </c>
    </row>
    <row r="1609" spans="1:20" ht="45" hidden="1">
      <c r="A1609">
        <v>1607</v>
      </c>
      <c r="B1609" s="3" t="s">
        <v>3328</v>
      </c>
      <c r="C1609" s="3" t="s">
        <v>3329</v>
      </c>
      <c r="D1609" s="6">
        <v>10000</v>
      </c>
      <c r="E1609" s="11">
        <v>14511</v>
      </c>
      <c r="F1609" t="s">
        <v>21</v>
      </c>
      <c r="G1609" t="s">
        <v>22</v>
      </c>
      <c r="H1609" t="s">
        <v>23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1634</v>
      </c>
      <c r="O1609" s="9">
        <f t="shared" si="102"/>
        <v>145</v>
      </c>
      <c r="P1609" s="9">
        <f t="shared" si="103"/>
        <v>70.790000000000006</v>
      </c>
      <c r="Q1609" t="s">
        <v>1635</v>
      </c>
      <c r="R1609" t="s">
        <v>1636</v>
      </c>
      <c r="S1609" s="15">
        <f t="shared" si="104"/>
        <v>41053.80846064815</v>
      </c>
      <c r="T1609" s="16">
        <f t="shared" si="105"/>
        <v>41074.80846064815</v>
      </c>
    </row>
    <row r="1610" spans="1:20" ht="45" hidden="1">
      <c r="A1610">
        <v>1608</v>
      </c>
      <c r="B1610" s="3" t="s">
        <v>3330</v>
      </c>
      <c r="C1610" s="3" t="s">
        <v>3331</v>
      </c>
      <c r="D1610" s="6">
        <v>1200</v>
      </c>
      <c r="E1610" s="11">
        <v>1215</v>
      </c>
      <c r="F1610" t="s">
        <v>21</v>
      </c>
      <c r="G1610" t="s">
        <v>22</v>
      </c>
      <c r="H1610" t="s">
        <v>23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1634</v>
      </c>
      <c r="O1610" s="9">
        <f t="shared" si="102"/>
        <v>101</v>
      </c>
      <c r="P1610" s="9">
        <f t="shared" si="103"/>
        <v>52.83</v>
      </c>
      <c r="Q1610" t="s">
        <v>1635</v>
      </c>
      <c r="R1610" t="s">
        <v>1636</v>
      </c>
      <c r="S1610" s="15">
        <f t="shared" si="104"/>
        <v>41607.83085648148</v>
      </c>
      <c r="T1610" s="16">
        <f t="shared" si="105"/>
        <v>41640.226388888892</v>
      </c>
    </row>
    <row r="1611" spans="1:20" ht="45" hidden="1">
      <c r="A1611">
        <v>1609</v>
      </c>
      <c r="B1611" s="3" t="s">
        <v>3332</v>
      </c>
      <c r="C1611" s="3" t="s">
        <v>3333</v>
      </c>
      <c r="D1611" s="6">
        <v>1500</v>
      </c>
      <c r="E1611" s="11">
        <v>1775</v>
      </c>
      <c r="F1611" t="s">
        <v>21</v>
      </c>
      <c r="G1611" t="s">
        <v>22</v>
      </c>
      <c r="H1611" t="s">
        <v>23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1634</v>
      </c>
      <c r="O1611" s="9">
        <f t="shared" si="102"/>
        <v>118</v>
      </c>
      <c r="P1611" s="9">
        <f t="shared" si="103"/>
        <v>443.75</v>
      </c>
      <c r="Q1611" t="s">
        <v>1635</v>
      </c>
      <c r="R1611" t="s">
        <v>1636</v>
      </c>
      <c r="S1611" s="15">
        <f t="shared" si="104"/>
        <v>40796.001261574071</v>
      </c>
      <c r="T1611" s="16">
        <f t="shared" si="105"/>
        <v>40849.333333333336</v>
      </c>
    </row>
    <row r="1612" spans="1:20" ht="30" hidden="1">
      <c r="A1612">
        <v>1610</v>
      </c>
      <c r="B1612" s="3" t="s">
        <v>3334</v>
      </c>
      <c r="C1612" s="3" t="s">
        <v>3335</v>
      </c>
      <c r="D1612" s="6">
        <v>2000</v>
      </c>
      <c r="E1612" s="11">
        <v>5437</v>
      </c>
      <c r="F1612" t="s">
        <v>21</v>
      </c>
      <c r="G1612" t="s">
        <v>22</v>
      </c>
      <c r="H1612" t="s">
        <v>23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1634</v>
      </c>
      <c r="O1612" s="9">
        <f t="shared" si="102"/>
        <v>272</v>
      </c>
      <c r="P1612" s="9">
        <f t="shared" si="103"/>
        <v>48.54</v>
      </c>
      <c r="Q1612" t="s">
        <v>1635</v>
      </c>
      <c r="R1612" t="s">
        <v>1636</v>
      </c>
      <c r="S1612" s="15">
        <f t="shared" si="104"/>
        <v>41228.924884259257</v>
      </c>
      <c r="T1612" s="16">
        <f t="shared" si="105"/>
        <v>41258.924884259257</v>
      </c>
    </row>
    <row r="1613" spans="1:20" ht="18.75" hidden="1">
      <c r="A1613">
        <v>1611</v>
      </c>
      <c r="B1613" s="3" t="s">
        <v>3336</v>
      </c>
      <c r="C1613" s="3" t="s">
        <v>3337</v>
      </c>
      <c r="D1613" s="6">
        <v>800</v>
      </c>
      <c r="E1613" s="11">
        <v>1001</v>
      </c>
      <c r="F1613" t="s">
        <v>21</v>
      </c>
      <c r="G1613" t="s">
        <v>22</v>
      </c>
      <c r="H1613" t="s">
        <v>23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1634</v>
      </c>
      <c r="O1613" s="9">
        <f t="shared" si="102"/>
        <v>125</v>
      </c>
      <c r="P1613" s="9">
        <f t="shared" si="103"/>
        <v>37.07</v>
      </c>
      <c r="Q1613" t="s">
        <v>1635</v>
      </c>
      <c r="R1613" t="s">
        <v>1636</v>
      </c>
      <c r="S1613" s="15">
        <f t="shared" si="104"/>
        <v>41409.00037037037</v>
      </c>
      <c r="T1613" s="16">
        <f t="shared" si="105"/>
        <v>41430.00037037037</v>
      </c>
    </row>
    <row r="1614" spans="1:20" ht="45" hidden="1">
      <c r="A1614">
        <v>1612</v>
      </c>
      <c r="B1614" s="3" t="s">
        <v>3338</v>
      </c>
      <c r="C1614" s="3" t="s">
        <v>3339</v>
      </c>
      <c r="D1614" s="6">
        <v>500</v>
      </c>
      <c r="E1614" s="11">
        <v>550</v>
      </c>
      <c r="F1614" t="s">
        <v>21</v>
      </c>
      <c r="G1614" t="s">
        <v>22</v>
      </c>
      <c r="H1614" t="s">
        <v>23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1634</v>
      </c>
      <c r="O1614" s="9">
        <f t="shared" si="102"/>
        <v>110</v>
      </c>
      <c r="P1614" s="9">
        <f t="shared" si="103"/>
        <v>50</v>
      </c>
      <c r="Q1614" t="s">
        <v>1635</v>
      </c>
      <c r="R1614" t="s">
        <v>1636</v>
      </c>
      <c r="S1614" s="15">
        <f t="shared" si="104"/>
        <v>41246.874814814815</v>
      </c>
      <c r="T1614" s="16">
        <f t="shared" si="105"/>
        <v>41276.874814814815</v>
      </c>
    </row>
    <row r="1615" spans="1:20" ht="60" hidden="1">
      <c r="A1615">
        <v>1613</v>
      </c>
      <c r="B1615" s="3" t="s">
        <v>3340</v>
      </c>
      <c r="C1615" s="3" t="s">
        <v>3341</v>
      </c>
      <c r="D1615" s="6">
        <v>1000</v>
      </c>
      <c r="E1615" s="11">
        <v>1015</v>
      </c>
      <c r="F1615" t="s">
        <v>21</v>
      </c>
      <c r="G1615" t="s">
        <v>22</v>
      </c>
      <c r="H1615" t="s">
        <v>23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1634</v>
      </c>
      <c r="O1615" s="9">
        <f t="shared" si="102"/>
        <v>102</v>
      </c>
      <c r="P1615" s="9">
        <f t="shared" si="103"/>
        <v>39.04</v>
      </c>
      <c r="Q1615" t="s">
        <v>1635</v>
      </c>
      <c r="R1615" t="s">
        <v>1636</v>
      </c>
      <c r="S1615" s="15">
        <f t="shared" si="104"/>
        <v>41082.069467592592</v>
      </c>
      <c r="T1615" s="16">
        <f t="shared" si="105"/>
        <v>41112.069467592592</v>
      </c>
    </row>
    <row r="1616" spans="1:20" ht="60" hidden="1">
      <c r="A1616">
        <v>1614</v>
      </c>
      <c r="B1616" s="3" t="s">
        <v>3342</v>
      </c>
      <c r="C1616" s="3" t="s">
        <v>3343</v>
      </c>
      <c r="D1616" s="6">
        <v>5000</v>
      </c>
      <c r="E1616" s="11">
        <v>5135</v>
      </c>
      <c r="F1616" t="s">
        <v>21</v>
      </c>
      <c r="G1616" t="s">
        <v>22</v>
      </c>
      <c r="H1616" t="s">
        <v>23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1634</v>
      </c>
      <c r="O1616" s="9">
        <f t="shared" si="102"/>
        <v>103</v>
      </c>
      <c r="P1616" s="9">
        <f t="shared" si="103"/>
        <v>66.69</v>
      </c>
      <c r="Q1616" t="s">
        <v>1635</v>
      </c>
      <c r="R1616" t="s">
        <v>1636</v>
      </c>
      <c r="S1616" s="15">
        <f t="shared" si="104"/>
        <v>41794.981122685182</v>
      </c>
      <c r="T1616" s="16">
        <f t="shared" si="105"/>
        <v>41854.708333333336</v>
      </c>
    </row>
    <row r="1617" spans="1:20" ht="45" hidden="1">
      <c r="A1617">
        <v>1615</v>
      </c>
      <c r="B1617" s="3" t="s">
        <v>3344</v>
      </c>
      <c r="C1617" s="3" t="s">
        <v>3345</v>
      </c>
      <c r="D1617" s="6">
        <v>8000</v>
      </c>
      <c r="E1617" s="11">
        <v>9130</v>
      </c>
      <c r="F1617" t="s">
        <v>21</v>
      </c>
      <c r="G1617" t="s">
        <v>22</v>
      </c>
      <c r="H1617" t="s">
        <v>23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1634</v>
      </c>
      <c r="O1617" s="9">
        <f t="shared" si="102"/>
        <v>114</v>
      </c>
      <c r="P1617" s="9">
        <f t="shared" si="103"/>
        <v>67.13</v>
      </c>
      <c r="Q1617" t="s">
        <v>1635</v>
      </c>
      <c r="R1617" t="s">
        <v>1636</v>
      </c>
      <c r="S1617" s="15">
        <f t="shared" si="104"/>
        <v>40845.050879629627</v>
      </c>
      <c r="T1617" s="16">
        <f t="shared" si="105"/>
        <v>40890.092546296299</v>
      </c>
    </row>
    <row r="1618" spans="1:20" ht="45" hidden="1">
      <c r="A1618">
        <v>1616</v>
      </c>
      <c r="B1618" s="3" t="s">
        <v>3346</v>
      </c>
      <c r="C1618" s="3" t="s">
        <v>3347</v>
      </c>
      <c r="D1618" s="6">
        <v>10000</v>
      </c>
      <c r="E1618" s="11">
        <v>10420</v>
      </c>
      <c r="F1618" t="s">
        <v>21</v>
      </c>
      <c r="G1618" t="s">
        <v>22</v>
      </c>
      <c r="H1618" t="s">
        <v>23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1634</v>
      </c>
      <c r="O1618" s="9">
        <f t="shared" si="102"/>
        <v>104</v>
      </c>
      <c r="P1618" s="9">
        <f t="shared" si="103"/>
        <v>66.37</v>
      </c>
      <c r="Q1618" t="s">
        <v>1635</v>
      </c>
      <c r="R1618" t="s">
        <v>1636</v>
      </c>
      <c r="S1618" s="15">
        <f t="shared" si="104"/>
        <v>41194.715520833335</v>
      </c>
      <c r="T1618" s="16">
        <f t="shared" si="105"/>
        <v>41235.916666666664</v>
      </c>
    </row>
    <row r="1619" spans="1:20" ht="45" hidden="1">
      <c r="A1619">
        <v>1617</v>
      </c>
      <c r="B1619" s="3" t="s">
        <v>3348</v>
      </c>
      <c r="C1619" s="3" t="s">
        <v>3349</v>
      </c>
      <c r="D1619" s="6">
        <v>7000</v>
      </c>
      <c r="E1619" s="11">
        <v>10210</v>
      </c>
      <c r="F1619" t="s">
        <v>21</v>
      </c>
      <c r="G1619" t="s">
        <v>22</v>
      </c>
      <c r="H1619" t="s">
        <v>23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1634</v>
      </c>
      <c r="O1619" s="9">
        <f t="shared" si="102"/>
        <v>146</v>
      </c>
      <c r="P1619" s="9">
        <f t="shared" si="103"/>
        <v>64.62</v>
      </c>
      <c r="Q1619" t="s">
        <v>1635</v>
      </c>
      <c r="R1619" t="s">
        <v>1636</v>
      </c>
      <c r="S1619" s="15">
        <f t="shared" si="104"/>
        <v>41546.664212962962</v>
      </c>
      <c r="T1619" s="16">
        <f t="shared" si="105"/>
        <v>41579.791666666664</v>
      </c>
    </row>
    <row r="1620" spans="1:20" ht="45" hidden="1">
      <c r="A1620">
        <v>1618</v>
      </c>
      <c r="B1620" s="3" t="s">
        <v>3350</v>
      </c>
      <c r="C1620" s="3" t="s">
        <v>3351</v>
      </c>
      <c r="D1620" s="6">
        <v>1500</v>
      </c>
      <c r="E1620" s="11">
        <v>1576</v>
      </c>
      <c r="F1620" t="s">
        <v>21</v>
      </c>
      <c r="G1620" t="s">
        <v>22</v>
      </c>
      <c r="H1620" t="s">
        <v>23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1634</v>
      </c>
      <c r="O1620" s="9">
        <f t="shared" si="102"/>
        <v>105</v>
      </c>
      <c r="P1620" s="9">
        <f t="shared" si="103"/>
        <v>58.37</v>
      </c>
      <c r="Q1620" t="s">
        <v>1635</v>
      </c>
      <c r="R1620" t="s">
        <v>1636</v>
      </c>
      <c r="S1620" s="15">
        <f t="shared" si="104"/>
        <v>41301.654340277775</v>
      </c>
      <c r="T1620" s="16">
        <f t="shared" si="105"/>
        <v>41341.654340277775</v>
      </c>
    </row>
    <row r="1621" spans="1:20" ht="60" hidden="1">
      <c r="A1621">
        <v>1619</v>
      </c>
      <c r="B1621" s="3" t="s">
        <v>3352</v>
      </c>
      <c r="C1621" s="3" t="s">
        <v>3353</v>
      </c>
      <c r="D1621" s="6">
        <v>1500</v>
      </c>
      <c r="E1621" s="11">
        <v>2000</v>
      </c>
      <c r="F1621" t="s">
        <v>21</v>
      </c>
      <c r="G1621" t="s">
        <v>22</v>
      </c>
      <c r="H1621" t="s">
        <v>23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1634</v>
      </c>
      <c r="O1621" s="9">
        <f t="shared" si="102"/>
        <v>133</v>
      </c>
      <c r="P1621" s="9">
        <f t="shared" si="103"/>
        <v>86.96</v>
      </c>
      <c r="Q1621" t="s">
        <v>1635</v>
      </c>
      <c r="R1621" t="s">
        <v>1636</v>
      </c>
      <c r="S1621" s="15">
        <f t="shared" si="104"/>
        <v>41876.18618055556</v>
      </c>
      <c r="T1621" s="16">
        <f t="shared" si="105"/>
        <v>41897.18618055556</v>
      </c>
    </row>
    <row r="1622" spans="1:20" ht="30" hidden="1">
      <c r="A1622">
        <v>1620</v>
      </c>
      <c r="B1622" s="3" t="s">
        <v>3354</v>
      </c>
      <c r="C1622" s="3" t="s">
        <v>3355</v>
      </c>
      <c r="D1622" s="6">
        <v>1000</v>
      </c>
      <c r="E1622" s="11">
        <v>1130</v>
      </c>
      <c r="F1622" t="s">
        <v>21</v>
      </c>
      <c r="G1622" t="s">
        <v>22</v>
      </c>
      <c r="H1622" t="s">
        <v>23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1634</v>
      </c>
      <c r="O1622" s="9">
        <f t="shared" si="102"/>
        <v>113</v>
      </c>
      <c r="P1622" s="9">
        <f t="shared" si="103"/>
        <v>66.47</v>
      </c>
      <c r="Q1622" t="s">
        <v>1635</v>
      </c>
      <c r="R1622" t="s">
        <v>1636</v>
      </c>
      <c r="S1622" s="15">
        <f t="shared" si="104"/>
        <v>41321.339583333334</v>
      </c>
      <c r="T1622" s="16">
        <f t="shared" si="105"/>
        <v>41328.339583333334</v>
      </c>
    </row>
    <row r="1623" spans="1:20" ht="45" hidden="1">
      <c r="A1623">
        <v>1621</v>
      </c>
      <c r="B1623" s="3" t="s">
        <v>3356</v>
      </c>
      <c r="C1623" s="3" t="s">
        <v>3357</v>
      </c>
      <c r="D1623" s="6">
        <v>5000</v>
      </c>
      <c r="E1623" s="11">
        <v>6060</v>
      </c>
      <c r="F1623" t="s">
        <v>21</v>
      </c>
      <c r="G1623" t="s">
        <v>22</v>
      </c>
      <c r="H1623" t="s">
        <v>23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1634</v>
      </c>
      <c r="O1623" s="9">
        <f t="shared" si="102"/>
        <v>121</v>
      </c>
      <c r="P1623" s="9">
        <f t="shared" si="103"/>
        <v>163.78</v>
      </c>
      <c r="Q1623" t="s">
        <v>1635</v>
      </c>
      <c r="R1623" t="s">
        <v>1636</v>
      </c>
      <c r="S1623" s="15">
        <f t="shared" si="104"/>
        <v>41003.60665509259</v>
      </c>
      <c r="T1623" s="16">
        <f t="shared" si="105"/>
        <v>41057.165972222225</v>
      </c>
    </row>
    <row r="1624" spans="1:20" ht="45" hidden="1">
      <c r="A1624">
        <v>1622</v>
      </c>
      <c r="B1624" s="3" t="s">
        <v>3358</v>
      </c>
      <c r="C1624" s="3" t="s">
        <v>3359</v>
      </c>
      <c r="D1624" s="6">
        <v>6900</v>
      </c>
      <c r="E1624" s="11">
        <v>7019</v>
      </c>
      <c r="F1624" t="s">
        <v>21</v>
      </c>
      <c r="G1624" t="s">
        <v>22</v>
      </c>
      <c r="H1624" t="s">
        <v>23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1634</v>
      </c>
      <c r="O1624" s="9">
        <f t="shared" si="102"/>
        <v>102</v>
      </c>
      <c r="P1624" s="9">
        <f t="shared" si="103"/>
        <v>107.98</v>
      </c>
      <c r="Q1624" t="s">
        <v>1635</v>
      </c>
      <c r="R1624" t="s">
        <v>1636</v>
      </c>
      <c r="S1624" s="15">
        <f t="shared" si="104"/>
        <v>41950.29483796296</v>
      </c>
      <c r="T1624" s="16">
        <f t="shared" si="105"/>
        <v>41990.332638888889</v>
      </c>
    </row>
    <row r="1625" spans="1:20" ht="60" hidden="1">
      <c r="A1625">
        <v>1623</v>
      </c>
      <c r="B1625" s="3" t="s">
        <v>3360</v>
      </c>
      <c r="C1625" s="3" t="s">
        <v>3361</v>
      </c>
      <c r="D1625" s="6">
        <v>750</v>
      </c>
      <c r="E1625" s="11">
        <v>758</v>
      </c>
      <c r="F1625" t="s">
        <v>21</v>
      </c>
      <c r="G1625" t="s">
        <v>31</v>
      </c>
      <c r="H1625" t="s">
        <v>32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1634</v>
      </c>
      <c r="O1625" s="9">
        <f t="shared" si="102"/>
        <v>101</v>
      </c>
      <c r="P1625" s="9">
        <f t="shared" si="103"/>
        <v>42.11</v>
      </c>
      <c r="Q1625" t="s">
        <v>1635</v>
      </c>
      <c r="R1625" t="s">
        <v>1636</v>
      </c>
      <c r="S1625" s="15">
        <f t="shared" si="104"/>
        <v>41453.688530092593</v>
      </c>
      <c r="T1625" s="16">
        <f t="shared" si="105"/>
        <v>41513.688530092593</v>
      </c>
    </row>
    <row r="1626" spans="1:20" ht="45" hidden="1">
      <c r="A1626">
        <v>1624</v>
      </c>
      <c r="B1626" s="3" t="s">
        <v>3362</v>
      </c>
      <c r="C1626" s="3" t="s">
        <v>3363</v>
      </c>
      <c r="D1626" s="6">
        <v>1000</v>
      </c>
      <c r="E1626" s="11">
        <v>1180</v>
      </c>
      <c r="F1626" t="s">
        <v>21</v>
      </c>
      <c r="G1626" t="s">
        <v>22</v>
      </c>
      <c r="H1626" t="s">
        <v>23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1634</v>
      </c>
      <c r="O1626" s="9">
        <f t="shared" si="102"/>
        <v>118</v>
      </c>
      <c r="P1626" s="9">
        <f t="shared" si="103"/>
        <v>47.2</v>
      </c>
      <c r="Q1626" t="s">
        <v>1635</v>
      </c>
      <c r="R1626" t="s">
        <v>1636</v>
      </c>
      <c r="S1626" s="15">
        <f t="shared" si="104"/>
        <v>41243.367303240739</v>
      </c>
      <c r="T1626" s="16">
        <f t="shared" si="105"/>
        <v>41283.367303240739</v>
      </c>
    </row>
    <row r="1627" spans="1:20" ht="60" hidden="1">
      <c r="A1627">
        <v>1625</v>
      </c>
      <c r="B1627" s="3" t="s">
        <v>3364</v>
      </c>
      <c r="C1627" s="3" t="s">
        <v>3365</v>
      </c>
      <c r="D1627" s="6">
        <v>7500</v>
      </c>
      <c r="E1627" s="11">
        <v>11650</v>
      </c>
      <c r="F1627" t="s">
        <v>21</v>
      </c>
      <c r="G1627" t="s">
        <v>22</v>
      </c>
      <c r="H1627" t="s">
        <v>23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1634</v>
      </c>
      <c r="O1627" s="9">
        <f t="shared" si="102"/>
        <v>155</v>
      </c>
      <c r="P1627" s="9">
        <f t="shared" si="103"/>
        <v>112.02</v>
      </c>
      <c r="Q1627" t="s">
        <v>1635</v>
      </c>
      <c r="R1627" t="s">
        <v>1636</v>
      </c>
      <c r="S1627" s="15">
        <f t="shared" si="104"/>
        <v>41135.699687500004</v>
      </c>
      <c r="T1627" s="16">
        <f t="shared" si="105"/>
        <v>41163.699687500004</v>
      </c>
    </row>
    <row r="1628" spans="1:20" ht="45" hidden="1">
      <c r="A1628">
        <v>1626</v>
      </c>
      <c r="B1628" s="3" t="s">
        <v>3366</v>
      </c>
      <c r="C1628" s="3" t="s">
        <v>3367</v>
      </c>
      <c r="D1628" s="6">
        <v>8000</v>
      </c>
      <c r="E1628" s="11">
        <v>8095</v>
      </c>
      <c r="F1628" t="s">
        <v>21</v>
      </c>
      <c r="G1628" t="s">
        <v>22</v>
      </c>
      <c r="H1628" t="s">
        <v>23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1634</v>
      </c>
      <c r="O1628" s="9">
        <f t="shared" si="102"/>
        <v>101</v>
      </c>
      <c r="P1628" s="9">
        <f t="shared" si="103"/>
        <v>74.95</v>
      </c>
      <c r="Q1628" t="s">
        <v>1635</v>
      </c>
      <c r="R1628" t="s">
        <v>1636</v>
      </c>
      <c r="S1628" s="15">
        <f t="shared" si="104"/>
        <v>41579.847997685189</v>
      </c>
      <c r="T1628" s="16">
        <f t="shared" si="105"/>
        <v>41609.889664351853</v>
      </c>
    </row>
    <row r="1629" spans="1:20" ht="60" hidden="1">
      <c r="A1629">
        <v>1627</v>
      </c>
      <c r="B1629" s="3" t="s">
        <v>3368</v>
      </c>
      <c r="C1629" s="3" t="s">
        <v>3369</v>
      </c>
      <c r="D1629" s="6">
        <v>2000</v>
      </c>
      <c r="E1629" s="11">
        <v>2340</v>
      </c>
      <c r="F1629" t="s">
        <v>21</v>
      </c>
      <c r="G1629" t="s">
        <v>22</v>
      </c>
      <c r="H1629" t="s">
        <v>23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1634</v>
      </c>
      <c r="O1629" s="9">
        <f t="shared" si="102"/>
        <v>117</v>
      </c>
      <c r="P1629" s="9">
        <f t="shared" si="103"/>
        <v>61.58</v>
      </c>
      <c r="Q1629" t="s">
        <v>1635</v>
      </c>
      <c r="R1629" t="s">
        <v>1636</v>
      </c>
      <c r="S1629" s="15">
        <f t="shared" si="104"/>
        <v>41205.707048611112</v>
      </c>
      <c r="T1629" s="16">
        <f t="shared" si="105"/>
        <v>41239.207638888889</v>
      </c>
    </row>
    <row r="1630" spans="1:20" ht="30" hidden="1">
      <c r="A1630">
        <v>1628</v>
      </c>
      <c r="B1630" s="3" t="s">
        <v>3370</v>
      </c>
      <c r="C1630" s="3" t="s">
        <v>3371</v>
      </c>
      <c r="D1630" s="6">
        <v>4000</v>
      </c>
      <c r="E1630" s="11">
        <v>4037</v>
      </c>
      <c r="F1630" t="s">
        <v>21</v>
      </c>
      <c r="G1630" t="s">
        <v>22</v>
      </c>
      <c r="H1630" t="s">
        <v>23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1634</v>
      </c>
      <c r="O1630" s="9">
        <f t="shared" si="102"/>
        <v>101</v>
      </c>
      <c r="P1630" s="9">
        <f t="shared" si="103"/>
        <v>45.88</v>
      </c>
      <c r="Q1630" t="s">
        <v>1635</v>
      </c>
      <c r="R1630" t="s">
        <v>1636</v>
      </c>
      <c r="S1630" s="15">
        <f t="shared" si="104"/>
        <v>41774.737060185187</v>
      </c>
      <c r="T1630" s="16">
        <f t="shared" si="105"/>
        <v>41807.737060185187</v>
      </c>
    </row>
    <row r="1631" spans="1:20" ht="30" hidden="1">
      <c r="A1631">
        <v>1629</v>
      </c>
      <c r="B1631" s="3" t="s">
        <v>3372</v>
      </c>
      <c r="C1631" s="3" t="s">
        <v>3373</v>
      </c>
      <c r="D1631" s="6">
        <v>6000</v>
      </c>
      <c r="E1631" s="11">
        <v>6220</v>
      </c>
      <c r="F1631" t="s">
        <v>21</v>
      </c>
      <c r="G1631" t="s">
        <v>22</v>
      </c>
      <c r="H1631" t="s">
        <v>23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1634</v>
      </c>
      <c r="O1631" s="9">
        <f t="shared" si="102"/>
        <v>104</v>
      </c>
      <c r="P1631" s="9">
        <f t="shared" si="103"/>
        <v>75.849999999999994</v>
      </c>
      <c r="Q1631" t="s">
        <v>1635</v>
      </c>
      <c r="R1631" t="s">
        <v>1636</v>
      </c>
      <c r="S1631" s="15">
        <f t="shared" si="104"/>
        <v>41645.867280092592</v>
      </c>
      <c r="T1631" s="16">
        <f t="shared" si="105"/>
        <v>41690.867280092592</v>
      </c>
    </row>
    <row r="1632" spans="1:20" ht="60" hidden="1">
      <c r="A1632">
        <v>1630</v>
      </c>
      <c r="B1632" s="3" t="s">
        <v>3374</v>
      </c>
      <c r="C1632" s="3" t="s">
        <v>3375</v>
      </c>
      <c r="D1632" s="6">
        <v>4000</v>
      </c>
      <c r="E1632" s="11">
        <v>10610</v>
      </c>
      <c r="F1632" t="s">
        <v>21</v>
      </c>
      <c r="G1632" t="s">
        <v>22</v>
      </c>
      <c r="H1632" t="s">
        <v>23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1634</v>
      </c>
      <c r="O1632" s="9">
        <f t="shared" si="102"/>
        <v>265</v>
      </c>
      <c r="P1632" s="9">
        <f t="shared" si="103"/>
        <v>84.21</v>
      </c>
      <c r="Q1632" t="s">
        <v>1635</v>
      </c>
      <c r="R1632" t="s">
        <v>1636</v>
      </c>
      <c r="S1632" s="15">
        <f t="shared" si="104"/>
        <v>40939.837673611109</v>
      </c>
      <c r="T1632" s="16">
        <f t="shared" si="105"/>
        <v>40970.290972222225</v>
      </c>
    </row>
    <row r="1633" spans="1:20" ht="60" hidden="1">
      <c r="A1633">
        <v>1631</v>
      </c>
      <c r="B1633" s="3" t="s">
        <v>3376</v>
      </c>
      <c r="C1633" s="3" t="s">
        <v>3377</v>
      </c>
      <c r="D1633" s="6">
        <v>10000</v>
      </c>
      <c r="E1633" s="11">
        <v>15591</v>
      </c>
      <c r="F1633" t="s">
        <v>21</v>
      </c>
      <c r="G1633" t="s">
        <v>22</v>
      </c>
      <c r="H1633" t="s">
        <v>23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1634</v>
      </c>
      <c r="O1633" s="9">
        <f t="shared" si="102"/>
        <v>156</v>
      </c>
      <c r="P1633" s="9">
        <f t="shared" si="103"/>
        <v>117.23</v>
      </c>
      <c r="Q1633" t="s">
        <v>1635</v>
      </c>
      <c r="R1633" t="s">
        <v>1636</v>
      </c>
      <c r="S1633" s="15">
        <f t="shared" si="104"/>
        <v>41164.859502314815</v>
      </c>
      <c r="T1633" s="16">
        <f t="shared" si="105"/>
        <v>41194.859502314815</v>
      </c>
    </row>
    <row r="1634" spans="1:20" ht="60" hidden="1">
      <c r="A1634">
        <v>1632</v>
      </c>
      <c r="B1634" s="3" t="s">
        <v>3378</v>
      </c>
      <c r="C1634" s="3" t="s">
        <v>3379</v>
      </c>
      <c r="D1634" s="6">
        <v>4000</v>
      </c>
      <c r="E1634" s="11">
        <v>4065</v>
      </c>
      <c r="F1634" t="s">
        <v>21</v>
      </c>
      <c r="G1634" t="s">
        <v>22</v>
      </c>
      <c r="H1634" t="s">
        <v>23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1634</v>
      </c>
      <c r="O1634" s="9">
        <f t="shared" si="102"/>
        <v>102</v>
      </c>
      <c r="P1634" s="9">
        <f t="shared" si="103"/>
        <v>86.49</v>
      </c>
      <c r="Q1634" t="s">
        <v>1635</v>
      </c>
      <c r="R1634" t="s">
        <v>1636</v>
      </c>
      <c r="S1634" s="15">
        <f t="shared" si="104"/>
        <v>40750.340902777774</v>
      </c>
      <c r="T1634" s="16">
        <f t="shared" si="105"/>
        <v>40810.340902777774</v>
      </c>
    </row>
    <row r="1635" spans="1:20" ht="60" hidden="1">
      <c r="A1635">
        <v>1633</v>
      </c>
      <c r="B1635" s="3" t="s">
        <v>3380</v>
      </c>
      <c r="C1635" s="3" t="s">
        <v>3381</v>
      </c>
      <c r="D1635" s="6">
        <v>10000</v>
      </c>
      <c r="E1635" s="11">
        <v>10000</v>
      </c>
      <c r="F1635" t="s">
        <v>21</v>
      </c>
      <c r="G1635" t="s">
        <v>22</v>
      </c>
      <c r="H1635" t="s">
        <v>23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1634</v>
      </c>
      <c r="O1635" s="9">
        <f t="shared" si="102"/>
        <v>100</v>
      </c>
      <c r="P1635" s="9">
        <f t="shared" si="103"/>
        <v>172.41</v>
      </c>
      <c r="Q1635" t="s">
        <v>1635</v>
      </c>
      <c r="R1635" t="s">
        <v>1636</v>
      </c>
      <c r="S1635" s="15">
        <f t="shared" si="104"/>
        <v>40896.883750000001</v>
      </c>
      <c r="T1635" s="16">
        <f t="shared" si="105"/>
        <v>40924.208333333336</v>
      </c>
    </row>
    <row r="1636" spans="1:20" ht="45" hidden="1">
      <c r="A1636">
        <v>1634</v>
      </c>
      <c r="B1636" s="3" t="s">
        <v>3382</v>
      </c>
      <c r="C1636" s="3" t="s">
        <v>3383</v>
      </c>
      <c r="D1636" s="6">
        <v>2000</v>
      </c>
      <c r="E1636" s="11">
        <v>2010</v>
      </c>
      <c r="F1636" t="s">
        <v>21</v>
      </c>
      <c r="G1636" t="s">
        <v>22</v>
      </c>
      <c r="H1636" t="s">
        <v>23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1634</v>
      </c>
      <c r="O1636" s="9">
        <f t="shared" si="102"/>
        <v>101</v>
      </c>
      <c r="P1636" s="9">
        <f t="shared" si="103"/>
        <v>62.81</v>
      </c>
      <c r="Q1636" t="s">
        <v>1635</v>
      </c>
      <c r="R1636" t="s">
        <v>1636</v>
      </c>
      <c r="S1636" s="15">
        <f t="shared" si="104"/>
        <v>40658.189826388887</v>
      </c>
      <c r="T1636" s="16">
        <f t="shared" si="105"/>
        <v>40696.249305555553</v>
      </c>
    </row>
    <row r="1637" spans="1:20" ht="60" hidden="1">
      <c r="A1637">
        <v>1635</v>
      </c>
      <c r="B1637" s="3" t="s">
        <v>3384</v>
      </c>
      <c r="C1637" s="3" t="s">
        <v>3385</v>
      </c>
      <c r="D1637" s="6">
        <v>2000</v>
      </c>
      <c r="E1637" s="11">
        <v>2506</v>
      </c>
      <c r="F1637" t="s">
        <v>21</v>
      </c>
      <c r="G1637" t="s">
        <v>22</v>
      </c>
      <c r="H1637" t="s">
        <v>23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1634</v>
      </c>
      <c r="O1637" s="9">
        <f t="shared" si="102"/>
        <v>125</v>
      </c>
      <c r="P1637" s="9">
        <f t="shared" si="103"/>
        <v>67.73</v>
      </c>
      <c r="Q1637" t="s">
        <v>1635</v>
      </c>
      <c r="R1637" t="s">
        <v>1636</v>
      </c>
      <c r="S1637" s="15">
        <f t="shared" si="104"/>
        <v>42502.868761574078</v>
      </c>
      <c r="T1637" s="16">
        <f t="shared" si="105"/>
        <v>42562.868761574078</v>
      </c>
    </row>
    <row r="1638" spans="1:20" ht="45" hidden="1">
      <c r="A1638">
        <v>1636</v>
      </c>
      <c r="B1638" s="3" t="s">
        <v>3386</v>
      </c>
      <c r="C1638" s="3" t="s">
        <v>3387</v>
      </c>
      <c r="D1638" s="6">
        <v>4500</v>
      </c>
      <c r="E1638" s="11">
        <v>4660</v>
      </c>
      <c r="F1638" t="s">
        <v>21</v>
      </c>
      <c r="G1638" t="s">
        <v>22</v>
      </c>
      <c r="H1638" t="s">
        <v>23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1634</v>
      </c>
      <c r="O1638" s="9">
        <f t="shared" si="102"/>
        <v>104</v>
      </c>
      <c r="P1638" s="9">
        <f t="shared" si="103"/>
        <v>53.56</v>
      </c>
      <c r="Q1638" t="s">
        <v>1635</v>
      </c>
      <c r="R1638" t="s">
        <v>1636</v>
      </c>
      <c r="S1638" s="15">
        <f t="shared" si="104"/>
        <v>40663.08666666667</v>
      </c>
      <c r="T1638" s="16">
        <f t="shared" si="105"/>
        <v>40706.166666666664</v>
      </c>
    </row>
    <row r="1639" spans="1:20" ht="45" hidden="1">
      <c r="A1639">
        <v>1637</v>
      </c>
      <c r="B1639" s="3" t="s">
        <v>3388</v>
      </c>
      <c r="C1639" s="3" t="s">
        <v>3389</v>
      </c>
      <c r="D1639" s="6">
        <v>500</v>
      </c>
      <c r="E1639" s="11">
        <v>519</v>
      </c>
      <c r="F1639" t="s">
        <v>21</v>
      </c>
      <c r="G1639" t="s">
        <v>22</v>
      </c>
      <c r="H1639" t="s">
        <v>23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1634</v>
      </c>
      <c r="O1639" s="9">
        <f t="shared" si="102"/>
        <v>104</v>
      </c>
      <c r="P1639" s="9">
        <f t="shared" si="103"/>
        <v>34.6</v>
      </c>
      <c r="Q1639" t="s">
        <v>1635</v>
      </c>
      <c r="R1639" t="s">
        <v>1636</v>
      </c>
      <c r="S1639" s="15">
        <f t="shared" si="104"/>
        <v>40122.751620370371</v>
      </c>
      <c r="T1639" s="16">
        <f t="shared" si="105"/>
        <v>40178.98541666667</v>
      </c>
    </row>
    <row r="1640" spans="1:20" ht="30" hidden="1">
      <c r="A1640">
        <v>1638</v>
      </c>
      <c r="B1640" s="3" t="s">
        <v>3390</v>
      </c>
      <c r="C1640" s="3" t="s">
        <v>3391</v>
      </c>
      <c r="D1640" s="6">
        <v>1000</v>
      </c>
      <c r="E1640" s="11">
        <v>1050</v>
      </c>
      <c r="F1640" t="s">
        <v>21</v>
      </c>
      <c r="G1640" t="s">
        <v>22</v>
      </c>
      <c r="H1640" t="s">
        <v>23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1634</v>
      </c>
      <c r="O1640" s="9">
        <f t="shared" si="102"/>
        <v>105</v>
      </c>
      <c r="P1640" s="9">
        <f t="shared" si="103"/>
        <v>38.89</v>
      </c>
      <c r="Q1640" t="s">
        <v>1635</v>
      </c>
      <c r="R1640" t="s">
        <v>1636</v>
      </c>
      <c r="S1640" s="15">
        <f t="shared" si="104"/>
        <v>41288.68712962963</v>
      </c>
      <c r="T1640" s="16">
        <f t="shared" si="105"/>
        <v>41333.892361111109</v>
      </c>
    </row>
    <row r="1641" spans="1:20" ht="60" hidden="1">
      <c r="A1641">
        <v>1639</v>
      </c>
      <c r="B1641" s="3" t="s">
        <v>3392</v>
      </c>
      <c r="C1641" s="3" t="s">
        <v>3393</v>
      </c>
      <c r="D1641" s="6">
        <v>1800</v>
      </c>
      <c r="E1641" s="11">
        <v>1800</v>
      </c>
      <c r="F1641" t="s">
        <v>21</v>
      </c>
      <c r="G1641" t="s">
        <v>22</v>
      </c>
      <c r="H1641" t="s">
        <v>23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1634</v>
      </c>
      <c r="O1641" s="9">
        <f t="shared" si="102"/>
        <v>100</v>
      </c>
      <c r="P1641" s="9">
        <f t="shared" si="103"/>
        <v>94.74</v>
      </c>
      <c r="Q1641" t="s">
        <v>1635</v>
      </c>
      <c r="R1641" t="s">
        <v>1636</v>
      </c>
      <c r="S1641" s="15">
        <f t="shared" si="104"/>
        <v>40941.652372685188</v>
      </c>
      <c r="T1641" s="16">
        <f t="shared" si="105"/>
        <v>40971.652372685188</v>
      </c>
    </row>
    <row r="1642" spans="1:20" ht="60" hidden="1">
      <c r="A1642">
        <v>1640</v>
      </c>
      <c r="B1642" s="3" t="s">
        <v>3394</v>
      </c>
      <c r="C1642" s="3" t="s">
        <v>3395</v>
      </c>
      <c r="D1642" s="6">
        <v>400</v>
      </c>
      <c r="E1642" s="11">
        <v>679.44</v>
      </c>
      <c r="F1642" t="s">
        <v>21</v>
      </c>
      <c r="G1642" t="s">
        <v>22</v>
      </c>
      <c r="H1642" t="s">
        <v>23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1634</v>
      </c>
      <c r="O1642" s="9">
        <f t="shared" si="102"/>
        <v>170</v>
      </c>
      <c r="P1642" s="9">
        <f t="shared" si="103"/>
        <v>39.97</v>
      </c>
      <c r="Q1642" t="s">
        <v>1635</v>
      </c>
      <c r="R1642" t="s">
        <v>1636</v>
      </c>
      <c r="S1642" s="15">
        <f t="shared" si="104"/>
        <v>40379.23096064815</v>
      </c>
      <c r="T1642" s="16">
        <f t="shared" si="105"/>
        <v>40393.082638888889</v>
      </c>
    </row>
    <row r="1643" spans="1:20" ht="30" hidden="1">
      <c r="A1643">
        <v>1641</v>
      </c>
      <c r="B1643" s="3" t="s">
        <v>3396</v>
      </c>
      <c r="C1643" s="3" t="s">
        <v>3397</v>
      </c>
      <c r="D1643" s="6">
        <v>2500</v>
      </c>
      <c r="E1643" s="11">
        <v>2535</v>
      </c>
      <c r="F1643" t="s">
        <v>21</v>
      </c>
      <c r="G1643" t="s">
        <v>22</v>
      </c>
      <c r="H1643" t="s">
        <v>23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3398</v>
      </c>
      <c r="O1643" s="9">
        <f t="shared" si="102"/>
        <v>101</v>
      </c>
      <c r="P1643" s="9">
        <f t="shared" si="103"/>
        <v>97.5</v>
      </c>
      <c r="Q1643" t="s">
        <v>1635</v>
      </c>
      <c r="R1643" t="s">
        <v>3399</v>
      </c>
      <c r="S1643" s="15">
        <f t="shared" si="104"/>
        <v>41962.596574074079</v>
      </c>
      <c r="T1643" s="16">
        <f t="shared" si="105"/>
        <v>41992.596574074079</v>
      </c>
    </row>
    <row r="1644" spans="1:20" ht="45" hidden="1">
      <c r="A1644">
        <v>1642</v>
      </c>
      <c r="B1644" s="3" t="s">
        <v>3400</v>
      </c>
      <c r="C1644" s="3" t="s">
        <v>3401</v>
      </c>
      <c r="D1644" s="6">
        <v>1200</v>
      </c>
      <c r="E1644" s="11">
        <v>1200</v>
      </c>
      <c r="F1644" t="s">
        <v>21</v>
      </c>
      <c r="G1644" t="s">
        <v>22</v>
      </c>
      <c r="H1644" t="s">
        <v>23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3398</v>
      </c>
      <c r="O1644" s="9">
        <f t="shared" si="102"/>
        <v>100</v>
      </c>
      <c r="P1644" s="9">
        <f t="shared" si="103"/>
        <v>42.86</v>
      </c>
      <c r="Q1644" t="s">
        <v>1635</v>
      </c>
      <c r="R1644" t="s">
        <v>3399</v>
      </c>
      <c r="S1644" s="15">
        <f t="shared" si="104"/>
        <v>40688.024618055555</v>
      </c>
      <c r="T1644" s="16">
        <f t="shared" si="105"/>
        <v>40708.024618055555</v>
      </c>
    </row>
    <row r="1645" spans="1:20" ht="30" hidden="1">
      <c r="A1645">
        <v>1643</v>
      </c>
      <c r="B1645" s="3" t="s">
        <v>3402</v>
      </c>
      <c r="C1645" s="3" t="s">
        <v>3403</v>
      </c>
      <c r="D1645" s="6">
        <v>5000</v>
      </c>
      <c r="E1645" s="11">
        <v>6235</v>
      </c>
      <c r="F1645" t="s">
        <v>21</v>
      </c>
      <c r="G1645" t="s">
        <v>22</v>
      </c>
      <c r="H1645" t="s">
        <v>23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3398</v>
      </c>
      <c r="O1645" s="9">
        <f t="shared" si="102"/>
        <v>125</v>
      </c>
      <c r="P1645" s="9">
        <f t="shared" si="103"/>
        <v>168.51</v>
      </c>
      <c r="Q1645" t="s">
        <v>1635</v>
      </c>
      <c r="R1645" t="s">
        <v>3399</v>
      </c>
      <c r="S1645" s="15">
        <f t="shared" si="104"/>
        <v>41146.824212962965</v>
      </c>
      <c r="T1645" s="16">
        <f t="shared" si="105"/>
        <v>41176.824212962965</v>
      </c>
    </row>
    <row r="1646" spans="1:20" ht="60" hidden="1">
      <c r="A1646">
        <v>1644</v>
      </c>
      <c r="B1646" s="3" t="s">
        <v>3404</v>
      </c>
      <c r="C1646" s="3" t="s">
        <v>3405</v>
      </c>
      <c r="D1646" s="6">
        <v>10000</v>
      </c>
      <c r="E1646" s="11">
        <v>10950</v>
      </c>
      <c r="F1646" t="s">
        <v>21</v>
      </c>
      <c r="G1646" t="s">
        <v>22</v>
      </c>
      <c r="H1646" t="s">
        <v>23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3398</v>
      </c>
      <c r="O1646" s="9">
        <f t="shared" si="102"/>
        <v>110</v>
      </c>
      <c r="P1646" s="9">
        <f t="shared" si="103"/>
        <v>85.55</v>
      </c>
      <c r="Q1646" t="s">
        <v>1635</v>
      </c>
      <c r="R1646" t="s">
        <v>3399</v>
      </c>
      <c r="S1646" s="15">
        <f t="shared" si="104"/>
        <v>41175.05972222222</v>
      </c>
      <c r="T1646" s="16">
        <f t="shared" si="105"/>
        <v>41235.101388888892</v>
      </c>
    </row>
    <row r="1647" spans="1:20" ht="45" hidden="1">
      <c r="A1647">
        <v>1645</v>
      </c>
      <c r="B1647" s="3" t="s">
        <v>3406</v>
      </c>
      <c r="C1647" s="3" t="s">
        <v>3407</v>
      </c>
      <c r="D1647" s="6">
        <v>5000</v>
      </c>
      <c r="E1647" s="11">
        <v>5540</v>
      </c>
      <c r="F1647" t="s">
        <v>21</v>
      </c>
      <c r="G1647" t="s">
        <v>22</v>
      </c>
      <c r="H1647" t="s">
        <v>23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3398</v>
      </c>
      <c r="O1647" s="9">
        <f t="shared" si="102"/>
        <v>111</v>
      </c>
      <c r="P1647" s="9">
        <f t="shared" si="103"/>
        <v>554</v>
      </c>
      <c r="Q1647" t="s">
        <v>1635</v>
      </c>
      <c r="R1647" t="s">
        <v>3399</v>
      </c>
      <c r="S1647" s="15">
        <f t="shared" si="104"/>
        <v>41521.617361111108</v>
      </c>
      <c r="T1647" s="16">
        <f t="shared" si="105"/>
        <v>41535.617361111108</v>
      </c>
    </row>
    <row r="1648" spans="1:20" ht="60" hidden="1">
      <c r="A1648">
        <v>1646</v>
      </c>
      <c r="B1648" s="3" t="s">
        <v>3408</v>
      </c>
      <c r="C1648" s="3" t="s">
        <v>3409</v>
      </c>
      <c r="D1648" s="6">
        <v>2000</v>
      </c>
      <c r="E1648" s="11">
        <v>2204</v>
      </c>
      <c r="F1648" t="s">
        <v>21</v>
      </c>
      <c r="G1648" t="s">
        <v>31</v>
      </c>
      <c r="H1648" t="s">
        <v>32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3398</v>
      </c>
      <c r="O1648" s="9">
        <f t="shared" si="102"/>
        <v>110</v>
      </c>
      <c r="P1648" s="9">
        <f t="shared" si="103"/>
        <v>26.55</v>
      </c>
      <c r="Q1648" t="s">
        <v>1635</v>
      </c>
      <c r="R1648" t="s">
        <v>3399</v>
      </c>
      <c r="S1648" s="15">
        <f t="shared" si="104"/>
        <v>41833.450266203705</v>
      </c>
      <c r="T1648" s="16">
        <f t="shared" si="105"/>
        <v>41865.757638888892</v>
      </c>
    </row>
    <row r="1649" spans="1:20" ht="45" hidden="1">
      <c r="A1649">
        <v>1647</v>
      </c>
      <c r="B1649" s="3" t="s">
        <v>3410</v>
      </c>
      <c r="C1649" s="3" t="s">
        <v>3411</v>
      </c>
      <c r="D1649" s="6">
        <v>5000</v>
      </c>
      <c r="E1649" s="11">
        <v>5236</v>
      </c>
      <c r="F1649" t="s">
        <v>21</v>
      </c>
      <c r="G1649" t="s">
        <v>22</v>
      </c>
      <c r="H1649" t="s">
        <v>23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3398</v>
      </c>
      <c r="O1649" s="9">
        <f t="shared" si="102"/>
        <v>105</v>
      </c>
      <c r="P1649" s="9">
        <f t="shared" si="103"/>
        <v>113.83</v>
      </c>
      <c r="Q1649" t="s">
        <v>1635</v>
      </c>
      <c r="R1649" t="s">
        <v>3399</v>
      </c>
      <c r="S1649" s="15">
        <f t="shared" si="104"/>
        <v>41039.409456018519</v>
      </c>
      <c r="T1649" s="16">
        <f t="shared" si="105"/>
        <v>41069.409456018519</v>
      </c>
    </row>
    <row r="1650" spans="1:20" ht="45" hidden="1">
      <c r="A1650">
        <v>1648</v>
      </c>
      <c r="B1650" s="3" t="s">
        <v>3412</v>
      </c>
      <c r="C1650" s="3" t="s">
        <v>3413</v>
      </c>
      <c r="D1650" s="6">
        <v>2300</v>
      </c>
      <c r="E1650" s="11">
        <v>2881</v>
      </c>
      <c r="F1650" t="s">
        <v>21</v>
      </c>
      <c r="G1650" t="s">
        <v>22</v>
      </c>
      <c r="H1650" t="s">
        <v>23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3398</v>
      </c>
      <c r="O1650" s="9">
        <f t="shared" si="102"/>
        <v>125</v>
      </c>
      <c r="P1650" s="9">
        <f t="shared" si="103"/>
        <v>32.01</v>
      </c>
      <c r="Q1650" t="s">
        <v>1635</v>
      </c>
      <c r="R1650" t="s">
        <v>3399</v>
      </c>
      <c r="S1650" s="15">
        <f t="shared" si="104"/>
        <v>40592.704652777778</v>
      </c>
      <c r="T1650" s="16">
        <f t="shared" si="105"/>
        <v>40622.662986111114</v>
      </c>
    </row>
    <row r="1651" spans="1:20" ht="60" hidden="1">
      <c r="A1651">
        <v>1649</v>
      </c>
      <c r="B1651" s="3" t="s">
        <v>3414</v>
      </c>
      <c r="C1651" s="3" t="s">
        <v>3415</v>
      </c>
      <c r="D1651" s="6">
        <v>3800</v>
      </c>
      <c r="E1651" s="11">
        <v>3822.33</v>
      </c>
      <c r="F1651" t="s">
        <v>21</v>
      </c>
      <c r="G1651" t="s">
        <v>22</v>
      </c>
      <c r="H1651" t="s">
        <v>23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3398</v>
      </c>
      <c r="O1651" s="9">
        <f t="shared" si="102"/>
        <v>101</v>
      </c>
      <c r="P1651" s="9">
        <f t="shared" si="103"/>
        <v>47.19</v>
      </c>
      <c r="Q1651" t="s">
        <v>1635</v>
      </c>
      <c r="R1651" t="s">
        <v>3399</v>
      </c>
      <c r="S1651" s="15">
        <f t="shared" si="104"/>
        <v>41737.684664351851</v>
      </c>
      <c r="T1651" s="16">
        <f t="shared" si="105"/>
        <v>41782.684664351851</v>
      </c>
    </row>
    <row r="1652" spans="1:20" ht="45" hidden="1">
      <c r="A1652">
        <v>1650</v>
      </c>
      <c r="B1652" s="3" t="s">
        <v>3416</v>
      </c>
      <c r="C1652" s="3" t="s">
        <v>3417</v>
      </c>
      <c r="D1652" s="6">
        <v>2000</v>
      </c>
      <c r="E1652" s="11">
        <v>2831</v>
      </c>
      <c r="F1652" t="s">
        <v>21</v>
      </c>
      <c r="G1652" t="s">
        <v>22</v>
      </c>
      <c r="H1652" t="s">
        <v>23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3398</v>
      </c>
      <c r="O1652" s="9">
        <f t="shared" si="102"/>
        <v>142</v>
      </c>
      <c r="P1652" s="9">
        <f t="shared" si="103"/>
        <v>88.47</v>
      </c>
      <c r="Q1652" t="s">
        <v>1635</v>
      </c>
      <c r="R1652" t="s">
        <v>3399</v>
      </c>
      <c r="S1652" s="15">
        <f t="shared" si="104"/>
        <v>41526.435613425929</v>
      </c>
      <c r="T1652" s="16">
        <f t="shared" si="105"/>
        <v>41556.435613425929</v>
      </c>
    </row>
    <row r="1653" spans="1:20" ht="60" hidden="1">
      <c r="A1653">
        <v>1651</v>
      </c>
      <c r="B1653" s="3" t="s">
        <v>3418</v>
      </c>
      <c r="C1653" s="3" t="s">
        <v>3419</v>
      </c>
      <c r="D1653" s="6">
        <v>2000</v>
      </c>
      <c r="E1653" s="11">
        <v>2015</v>
      </c>
      <c r="F1653" t="s">
        <v>21</v>
      </c>
      <c r="G1653" t="s">
        <v>22</v>
      </c>
      <c r="H1653" t="s">
        <v>23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3398</v>
      </c>
      <c r="O1653" s="9">
        <f t="shared" si="102"/>
        <v>101</v>
      </c>
      <c r="P1653" s="9">
        <f t="shared" si="103"/>
        <v>100.75</v>
      </c>
      <c r="Q1653" t="s">
        <v>1635</v>
      </c>
      <c r="R1653" t="s">
        <v>3399</v>
      </c>
      <c r="S1653" s="15">
        <f t="shared" si="104"/>
        <v>40625.900694444441</v>
      </c>
      <c r="T1653" s="16">
        <f t="shared" si="105"/>
        <v>40659.290972222225</v>
      </c>
    </row>
    <row r="1654" spans="1:20" ht="60" hidden="1">
      <c r="A1654">
        <v>1652</v>
      </c>
      <c r="B1654" s="3" t="s">
        <v>3420</v>
      </c>
      <c r="C1654" s="3" t="s">
        <v>3421</v>
      </c>
      <c r="D1654" s="6">
        <v>4500</v>
      </c>
      <c r="E1654" s="11">
        <v>4530</v>
      </c>
      <c r="F1654" t="s">
        <v>21</v>
      </c>
      <c r="G1654" t="s">
        <v>22</v>
      </c>
      <c r="H1654" t="s">
        <v>23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3398</v>
      </c>
      <c r="O1654" s="9">
        <f t="shared" si="102"/>
        <v>101</v>
      </c>
      <c r="P1654" s="9">
        <f t="shared" si="103"/>
        <v>64.709999999999994</v>
      </c>
      <c r="Q1654" t="s">
        <v>1635</v>
      </c>
      <c r="R1654" t="s">
        <v>3399</v>
      </c>
      <c r="S1654" s="15">
        <f t="shared" si="104"/>
        <v>41572.492974537039</v>
      </c>
      <c r="T1654" s="16">
        <f t="shared" si="105"/>
        <v>41602.534641203703</v>
      </c>
    </row>
    <row r="1655" spans="1:20" ht="45" hidden="1">
      <c r="A1655">
        <v>1653</v>
      </c>
      <c r="B1655" s="3" t="s">
        <v>3422</v>
      </c>
      <c r="C1655" s="3" t="s">
        <v>3423</v>
      </c>
      <c r="D1655" s="6">
        <v>5000</v>
      </c>
      <c r="E1655" s="11">
        <v>8711.52</v>
      </c>
      <c r="F1655" t="s">
        <v>21</v>
      </c>
      <c r="G1655" t="s">
        <v>22</v>
      </c>
      <c r="H1655" t="s">
        <v>23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3398</v>
      </c>
      <c r="O1655" s="9">
        <f t="shared" si="102"/>
        <v>174</v>
      </c>
      <c r="P1655" s="9">
        <f t="shared" si="103"/>
        <v>51.85</v>
      </c>
      <c r="Q1655" t="s">
        <v>1635</v>
      </c>
      <c r="R1655" t="s">
        <v>3399</v>
      </c>
      <c r="S1655" s="15">
        <f t="shared" si="104"/>
        <v>40626.834444444445</v>
      </c>
      <c r="T1655" s="16">
        <f t="shared" si="105"/>
        <v>40657.834444444445</v>
      </c>
    </row>
    <row r="1656" spans="1:20" ht="60" hidden="1">
      <c r="A1656">
        <v>1654</v>
      </c>
      <c r="B1656" s="3" t="s">
        <v>3424</v>
      </c>
      <c r="C1656" s="3" t="s">
        <v>3425</v>
      </c>
      <c r="D1656" s="6">
        <v>1100</v>
      </c>
      <c r="E1656" s="11">
        <v>1319</v>
      </c>
      <c r="F1656" t="s">
        <v>21</v>
      </c>
      <c r="G1656" t="s">
        <v>22</v>
      </c>
      <c r="H1656" t="s">
        <v>23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3398</v>
      </c>
      <c r="O1656" s="9">
        <f t="shared" si="102"/>
        <v>120</v>
      </c>
      <c r="P1656" s="9">
        <f t="shared" si="103"/>
        <v>38.79</v>
      </c>
      <c r="Q1656" t="s">
        <v>1635</v>
      </c>
      <c r="R1656" t="s">
        <v>3399</v>
      </c>
      <c r="S1656" s="15">
        <f t="shared" si="104"/>
        <v>40987.890740740739</v>
      </c>
      <c r="T1656" s="16">
        <f t="shared" si="105"/>
        <v>41017.890740740739</v>
      </c>
    </row>
    <row r="1657" spans="1:20" ht="45" hidden="1">
      <c r="A1657">
        <v>1655</v>
      </c>
      <c r="B1657" s="3" t="s">
        <v>3426</v>
      </c>
      <c r="C1657" s="3" t="s">
        <v>3427</v>
      </c>
      <c r="D1657" s="6">
        <v>1500</v>
      </c>
      <c r="E1657" s="11">
        <v>2143</v>
      </c>
      <c r="F1657" t="s">
        <v>21</v>
      </c>
      <c r="G1657" t="s">
        <v>22</v>
      </c>
      <c r="H1657" t="s">
        <v>23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3398</v>
      </c>
      <c r="O1657" s="9">
        <f t="shared" si="102"/>
        <v>143</v>
      </c>
      <c r="P1657" s="9">
        <f t="shared" si="103"/>
        <v>44.65</v>
      </c>
      <c r="Q1657" t="s">
        <v>1635</v>
      </c>
      <c r="R1657" t="s">
        <v>3399</v>
      </c>
      <c r="S1657" s="15">
        <f t="shared" si="104"/>
        <v>40974.791898148149</v>
      </c>
      <c r="T1657" s="16">
        <f t="shared" si="105"/>
        <v>41004.750231481477</v>
      </c>
    </row>
    <row r="1658" spans="1:20" ht="60" hidden="1">
      <c r="A1658">
        <v>1656</v>
      </c>
      <c r="B1658" s="3" t="s">
        <v>3428</v>
      </c>
      <c r="C1658" s="3" t="s">
        <v>3429</v>
      </c>
      <c r="D1658" s="6">
        <v>7500</v>
      </c>
      <c r="E1658" s="11">
        <v>7525.12</v>
      </c>
      <c r="F1658" t="s">
        <v>21</v>
      </c>
      <c r="G1658" t="s">
        <v>22</v>
      </c>
      <c r="H1658" t="s">
        <v>23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3398</v>
      </c>
      <c r="O1658" s="9">
        <f t="shared" si="102"/>
        <v>100</v>
      </c>
      <c r="P1658" s="9">
        <f t="shared" si="103"/>
        <v>156.77000000000001</v>
      </c>
      <c r="Q1658" t="s">
        <v>1635</v>
      </c>
      <c r="R1658" t="s">
        <v>3399</v>
      </c>
      <c r="S1658" s="15">
        <f t="shared" si="104"/>
        <v>41226.928842592592</v>
      </c>
      <c r="T1658" s="16">
        <f t="shared" si="105"/>
        <v>41256.928842592592</v>
      </c>
    </row>
    <row r="1659" spans="1:20" ht="60" hidden="1">
      <c r="A1659">
        <v>1657</v>
      </c>
      <c r="B1659" s="3" t="s">
        <v>3430</v>
      </c>
      <c r="C1659" s="3" t="s">
        <v>3431</v>
      </c>
      <c r="D1659" s="6">
        <v>25000</v>
      </c>
      <c r="E1659" s="11">
        <v>26233.45</v>
      </c>
      <c r="F1659" t="s">
        <v>21</v>
      </c>
      <c r="G1659" t="s">
        <v>22</v>
      </c>
      <c r="H1659" t="s">
        <v>23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3398</v>
      </c>
      <c r="O1659" s="9">
        <f t="shared" si="102"/>
        <v>105</v>
      </c>
      <c r="P1659" s="9">
        <f t="shared" si="103"/>
        <v>118.7</v>
      </c>
      <c r="Q1659" t="s">
        <v>1635</v>
      </c>
      <c r="R1659" t="s">
        <v>3399</v>
      </c>
      <c r="S1659" s="15">
        <f t="shared" si="104"/>
        <v>41023.782037037039</v>
      </c>
      <c r="T1659" s="16">
        <f t="shared" si="105"/>
        <v>41053.782037037039</v>
      </c>
    </row>
    <row r="1660" spans="1:20" ht="60" hidden="1">
      <c r="A1660">
        <v>1658</v>
      </c>
      <c r="B1660" s="3" t="s">
        <v>3432</v>
      </c>
      <c r="C1660" s="3" t="s">
        <v>3433</v>
      </c>
      <c r="D1660" s="6">
        <v>6000</v>
      </c>
      <c r="E1660" s="11">
        <v>7934</v>
      </c>
      <c r="F1660" t="s">
        <v>21</v>
      </c>
      <c r="G1660" t="s">
        <v>22</v>
      </c>
      <c r="H1660" t="s">
        <v>23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3398</v>
      </c>
      <c r="O1660" s="9">
        <f t="shared" si="102"/>
        <v>132</v>
      </c>
      <c r="P1660" s="9">
        <f t="shared" si="103"/>
        <v>74.150000000000006</v>
      </c>
      <c r="Q1660" t="s">
        <v>1635</v>
      </c>
      <c r="R1660" t="s">
        <v>3399</v>
      </c>
      <c r="S1660" s="15">
        <f t="shared" si="104"/>
        <v>41223.22184027778</v>
      </c>
      <c r="T1660" s="16">
        <f t="shared" si="105"/>
        <v>41261.597222222219</v>
      </c>
    </row>
    <row r="1661" spans="1:20" ht="60" hidden="1">
      <c r="A1661">
        <v>1659</v>
      </c>
      <c r="B1661" s="3" t="s">
        <v>3434</v>
      </c>
      <c r="C1661" s="3" t="s">
        <v>3435</v>
      </c>
      <c r="D1661" s="6">
        <v>500</v>
      </c>
      <c r="E1661" s="11">
        <v>564</v>
      </c>
      <c r="F1661" t="s">
        <v>21</v>
      </c>
      <c r="G1661" t="s">
        <v>31</v>
      </c>
      <c r="H1661" t="s">
        <v>32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3398</v>
      </c>
      <c r="O1661" s="9">
        <f t="shared" si="102"/>
        <v>113</v>
      </c>
      <c r="P1661" s="9">
        <f t="shared" si="103"/>
        <v>12.53</v>
      </c>
      <c r="Q1661" t="s">
        <v>1635</v>
      </c>
      <c r="R1661" t="s">
        <v>3399</v>
      </c>
      <c r="S1661" s="15">
        <f t="shared" si="104"/>
        <v>41596.913437499999</v>
      </c>
      <c r="T1661" s="16">
        <f t="shared" si="105"/>
        <v>41625.5</v>
      </c>
    </row>
    <row r="1662" spans="1:20" ht="60" hidden="1">
      <c r="A1662">
        <v>1660</v>
      </c>
      <c r="B1662" s="3" t="s">
        <v>3436</v>
      </c>
      <c r="C1662" s="3" t="s">
        <v>3437</v>
      </c>
      <c r="D1662" s="6">
        <v>80</v>
      </c>
      <c r="E1662" s="11">
        <v>1003</v>
      </c>
      <c r="F1662" t="s">
        <v>21</v>
      </c>
      <c r="G1662" t="s">
        <v>1240</v>
      </c>
      <c r="H1662" t="s">
        <v>62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3398</v>
      </c>
      <c r="O1662" s="9">
        <f t="shared" si="102"/>
        <v>1254</v>
      </c>
      <c r="P1662" s="9">
        <f t="shared" si="103"/>
        <v>27.86</v>
      </c>
      <c r="Q1662" t="s">
        <v>1635</v>
      </c>
      <c r="R1662" t="s">
        <v>3399</v>
      </c>
      <c r="S1662" s="15">
        <f t="shared" si="104"/>
        <v>42459.693865740745</v>
      </c>
      <c r="T1662" s="16">
        <f t="shared" si="105"/>
        <v>42490.915972222225</v>
      </c>
    </row>
    <row r="1663" spans="1:20" ht="75" hidden="1">
      <c r="A1663">
        <v>1661</v>
      </c>
      <c r="B1663" s="3" t="s">
        <v>3438</v>
      </c>
      <c r="C1663" s="3" t="s">
        <v>3439</v>
      </c>
      <c r="D1663" s="6">
        <v>7900</v>
      </c>
      <c r="E1663" s="11">
        <v>8098</v>
      </c>
      <c r="F1663" t="s">
        <v>21</v>
      </c>
      <c r="G1663" t="s">
        <v>2037</v>
      </c>
      <c r="H1663" t="s">
        <v>62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3398</v>
      </c>
      <c r="O1663" s="9">
        <f t="shared" si="102"/>
        <v>103</v>
      </c>
      <c r="P1663" s="9">
        <f t="shared" si="103"/>
        <v>80.180000000000007</v>
      </c>
      <c r="Q1663" t="s">
        <v>1635</v>
      </c>
      <c r="R1663" t="s">
        <v>3399</v>
      </c>
      <c r="S1663" s="15">
        <f t="shared" si="104"/>
        <v>42343.998043981483</v>
      </c>
      <c r="T1663" s="16">
        <f t="shared" si="105"/>
        <v>42386.875</v>
      </c>
    </row>
    <row r="1664" spans="1:20" ht="60" hidden="1">
      <c r="A1664">
        <v>1662</v>
      </c>
      <c r="B1664" s="3" t="s">
        <v>3440</v>
      </c>
      <c r="C1664" s="3" t="s">
        <v>3441</v>
      </c>
      <c r="D1664" s="6">
        <v>8000</v>
      </c>
      <c r="E1664" s="11">
        <v>8211</v>
      </c>
      <c r="F1664" t="s">
        <v>21</v>
      </c>
      <c r="G1664" t="s">
        <v>22</v>
      </c>
      <c r="H1664" t="s">
        <v>23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3398</v>
      </c>
      <c r="O1664" s="9">
        <f t="shared" si="102"/>
        <v>103</v>
      </c>
      <c r="P1664" s="9">
        <f t="shared" si="103"/>
        <v>132.44</v>
      </c>
      <c r="Q1664" t="s">
        <v>1635</v>
      </c>
      <c r="R1664" t="s">
        <v>3399</v>
      </c>
      <c r="S1664" s="15">
        <f t="shared" si="104"/>
        <v>40848.198333333334</v>
      </c>
      <c r="T1664" s="16">
        <f t="shared" si="105"/>
        <v>40908.239999999998</v>
      </c>
    </row>
    <row r="1665" spans="1:20" ht="45" hidden="1">
      <c r="A1665">
        <v>1663</v>
      </c>
      <c r="B1665" s="3" t="s">
        <v>3442</v>
      </c>
      <c r="C1665" s="3" t="s">
        <v>3443</v>
      </c>
      <c r="D1665" s="6">
        <v>1000</v>
      </c>
      <c r="E1665" s="11">
        <v>1080</v>
      </c>
      <c r="F1665" t="s">
        <v>21</v>
      </c>
      <c r="G1665" t="s">
        <v>22</v>
      </c>
      <c r="H1665" t="s">
        <v>23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3398</v>
      </c>
      <c r="O1665" s="9">
        <f t="shared" si="102"/>
        <v>108</v>
      </c>
      <c r="P1665" s="9">
        <f t="shared" si="103"/>
        <v>33.75</v>
      </c>
      <c r="Q1665" t="s">
        <v>1635</v>
      </c>
      <c r="R1665" t="s">
        <v>3399</v>
      </c>
      <c r="S1665" s="15">
        <f t="shared" si="104"/>
        <v>42006.02207175926</v>
      </c>
      <c r="T1665" s="16">
        <f t="shared" si="105"/>
        <v>42036.02207175926</v>
      </c>
    </row>
    <row r="1666" spans="1:20" ht="45" hidden="1">
      <c r="A1666">
        <v>1664</v>
      </c>
      <c r="B1666" s="3" t="s">
        <v>3444</v>
      </c>
      <c r="C1666" s="3" t="s">
        <v>3445</v>
      </c>
      <c r="D1666" s="6">
        <v>2500</v>
      </c>
      <c r="E1666" s="11">
        <v>3060.22</v>
      </c>
      <c r="F1666" t="s">
        <v>21</v>
      </c>
      <c r="G1666" t="s">
        <v>22</v>
      </c>
      <c r="H1666" t="s">
        <v>23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3398</v>
      </c>
      <c r="O1666" s="9">
        <f t="shared" si="102"/>
        <v>122</v>
      </c>
      <c r="P1666" s="9">
        <f t="shared" si="103"/>
        <v>34.380000000000003</v>
      </c>
      <c r="Q1666" t="s">
        <v>1635</v>
      </c>
      <c r="R1666" t="s">
        <v>3399</v>
      </c>
      <c r="S1666" s="15">
        <f t="shared" si="104"/>
        <v>40939.761782407404</v>
      </c>
      <c r="T1666" s="16">
        <f t="shared" si="105"/>
        <v>40984.165972222225</v>
      </c>
    </row>
    <row r="1667" spans="1:20" ht="60" hidden="1">
      <c r="A1667">
        <v>1665</v>
      </c>
      <c r="B1667" s="3" t="s">
        <v>3446</v>
      </c>
      <c r="C1667" s="3" t="s">
        <v>3447</v>
      </c>
      <c r="D1667" s="6">
        <v>3500</v>
      </c>
      <c r="E1667" s="11">
        <v>4181</v>
      </c>
      <c r="F1667" t="s">
        <v>21</v>
      </c>
      <c r="G1667" t="s">
        <v>22</v>
      </c>
      <c r="H1667" t="s">
        <v>23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3398</v>
      </c>
      <c r="O1667" s="9">
        <f t="shared" ref="O1667:O1730" si="106">ROUND(E1667/D1667*100,0)</f>
        <v>119</v>
      </c>
      <c r="P1667" s="9">
        <f t="shared" ref="P1667:P1730" si="107">IFERROR(ROUND(E1667/L1667,2),0)</f>
        <v>44.96</v>
      </c>
      <c r="Q1667" t="s">
        <v>1635</v>
      </c>
      <c r="R1667" t="s">
        <v>3399</v>
      </c>
      <c r="S1667" s="15">
        <f t="shared" ref="S1667:S1730" si="108">(((J1667/60)/60)/24)+DATE(1970,1,1)</f>
        <v>40564.649456018517</v>
      </c>
      <c r="T1667" s="16">
        <f t="shared" ref="T1667:T1730" si="109">(((I1667/60)/60)/24)+DATE(1970,1,1)</f>
        <v>40596.125</v>
      </c>
    </row>
    <row r="1668" spans="1:20" ht="45" hidden="1">
      <c r="A1668">
        <v>1666</v>
      </c>
      <c r="B1668" s="3" t="s">
        <v>3448</v>
      </c>
      <c r="C1668" s="3" t="s">
        <v>3449</v>
      </c>
      <c r="D1668" s="6">
        <v>2500</v>
      </c>
      <c r="E1668" s="11">
        <v>4022</v>
      </c>
      <c r="F1668" t="s">
        <v>21</v>
      </c>
      <c r="G1668" t="s">
        <v>22</v>
      </c>
      <c r="H1668" t="s">
        <v>23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3398</v>
      </c>
      <c r="O1668" s="9">
        <f t="shared" si="106"/>
        <v>161</v>
      </c>
      <c r="P1668" s="9">
        <f t="shared" si="107"/>
        <v>41.04</v>
      </c>
      <c r="Q1668" t="s">
        <v>1635</v>
      </c>
      <c r="R1668" t="s">
        <v>3399</v>
      </c>
      <c r="S1668" s="15">
        <f t="shared" si="108"/>
        <v>41331.253159722226</v>
      </c>
      <c r="T1668" s="16">
        <f t="shared" si="109"/>
        <v>41361.211493055554</v>
      </c>
    </row>
    <row r="1669" spans="1:20" ht="45" hidden="1">
      <c r="A1669">
        <v>1667</v>
      </c>
      <c r="B1669" s="3" t="s">
        <v>3450</v>
      </c>
      <c r="C1669" s="3" t="s">
        <v>3451</v>
      </c>
      <c r="D1669" s="6">
        <v>3400</v>
      </c>
      <c r="E1669" s="11">
        <v>4313</v>
      </c>
      <c r="F1669" t="s">
        <v>21</v>
      </c>
      <c r="G1669" t="s">
        <v>22</v>
      </c>
      <c r="H1669" t="s">
        <v>23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3398</v>
      </c>
      <c r="O1669" s="9">
        <f t="shared" si="106"/>
        <v>127</v>
      </c>
      <c r="P1669" s="9">
        <f t="shared" si="107"/>
        <v>52.6</v>
      </c>
      <c r="Q1669" t="s">
        <v>1635</v>
      </c>
      <c r="R1669" t="s">
        <v>3399</v>
      </c>
      <c r="S1669" s="15">
        <f t="shared" si="108"/>
        <v>41682.0705787037</v>
      </c>
      <c r="T1669" s="16">
        <f t="shared" si="109"/>
        <v>41709.290972222225</v>
      </c>
    </row>
    <row r="1670" spans="1:20" ht="60" hidden="1">
      <c r="A1670">
        <v>1668</v>
      </c>
      <c r="B1670" s="3" t="s">
        <v>3452</v>
      </c>
      <c r="C1670" s="3" t="s">
        <v>3453</v>
      </c>
      <c r="D1670" s="6">
        <v>8000</v>
      </c>
      <c r="E1670" s="11">
        <v>8211</v>
      </c>
      <c r="F1670" t="s">
        <v>21</v>
      </c>
      <c r="G1670" t="s">
        <v>22</v>
      </c>
      <c r="H1670" t="s">
        <v>23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3398</v>
      </c>
      <c r="O1670" s="9">
        <f t="shared" si="106"/>
        <v>103</v>
      </c>
      <c r="P1670" s="9">
        <f t="shared" si="107"/>
        <v>70.78</v>
      </c>
      <c r="Q1670" t="s">
        <v>1635</v>
      </c>
      <c r="R1670" t="s">
        <v>3399</v>
      </c>
      <c r="S1670" s="15">
        <f t="shared" si="108"/>
        <v>40845.14975694444</v>
      </c>
      <c r="T1670" s="16">
        <f t="shared" si="109"/>
        <v>40875.191423611112</v>
      </c>
    </row>
    <row r="1671" spans="1:20" ht="60" hidden="1">
      <c r="A1671">
        <v>1669</v>
      </c>
      <c r="B1671" s="3" t="s">
        <v>3454</v>
      </c>
      <c r="C1671" s="3" t="s">
        <v>3455</v>
      </c>
      <c r="D1671" s="6">
        <v>2000</v>
      </c>
      <c r="E1671" s="11">
        <v>2795</v>
      </c>
      <c r="F1671" t="s">
        <v>21</v>
      </c>
      <c r="G1671" t="s">
        <v>22</v>
      </c>
      <c r="H1671" t="s">
        <v>23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3398</v>
      </c>
      <c r="O1671" s="9">
        <f t="shared" si="106"/>
        <v>140</v>
      </c>
      <c r="P1671" s="9">
        <f t="shared" si="107"/>
        <v>53.75</v>
      </c>
      <c r="Q1671" t="s">
        <v>1635</v>
      </c>
      <c r="R1671" t="s">
        <v>3399</v>
      </c>
      <c r="S1671" s="15">
        <f t="shared" si="108"/>
        <v>42461.885138888887</v>
      </c>
      <c r="T1671" s="16">
        <f t="shared" si="109"/>
        <v>42521.885138888887</v>
      </c>
    </row>
    <row r="1672" spans="1:20" ht="60" hidden="1">
      <c r="A1672">
        <v>1670</v>
      </c>
      <c r="B1672" s="3" t="s">
        <v>3456</v>
      </c>
      <c r="C1672" s="3" t="s">
        <v>3457</v>
      </c>
      <c r="D1672" s="6">
        <v>1000</v>
      </c>
      <c r="E1672" s="11">
        <v>1026</v>
      </c>
      <c r="F1672" t="s">
        <v>21</v>
      </c>
      <c r="G1672" t="s">
        <v>22</v>
      </c>
      <c r="H1672" t="s">
        <v>23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3398</v>
      </c>
      <c r="O1672" s="9">
        <f t="shared" si="106"/>
        <v>103</v>
      </c>
      <c r="P1672" s="9">
        <f t="shared" si="107"/>
        <v>44.61</v>
      </c>
      <c r="Q1672" t="s">
        <v>1635</v>
      </c>
      <c r="R1672" t="s">
        <v>3399</v>
      </c>
      <c r="S1672" s="15">
        <f t="shared" si="108"/>
        <v>40313.930543981485</v>
      </c>
      <c r="T1672" s="16">
        <f t="shared" si="109"/>
        <v>40364.166666666664</v>
      </c>
    </row>
    <row r="1673" spans="1:20" ht="30" hidden="1">
      <c r="A1673">
        <v>1671</v>
      </c>
      <c r="B1673" s="3" t="s">
        <v>3458</v>
      </c>
      <c r="C1673" s="3" t="s">
        <v>3459</v>
      </c>
      <c r="D1673" s="6">
        <v>2000</v>
      </c>
      <c r="E1673" s="11">
        <v>2013.47</v>
      </c>
      <c r="F1673" t="s">
        <v>21</v>
      </c>
      <c r="G1673" t="s">
        <v>22</v>
      </c>
      <c r="H1673" t="s">
        <v>23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3398</v>
      </c>
      <c r="O1673" s="9">
        <f t="shared" si="106"/>
        <v>101</v>
      </c>
      <c r="P1673" s="9">
        <f t="shared" si="107"/>
        <v>26.15</v>
      </c>
      <c r="Q1673" t="s">
        <v>1635</v>
      </c>
      <c r="R1673" t="s">
        <v>3399</v>
      </c>
      <c r="S1673" s="15">
        <f t="shared" si="108"/>
        <v>42553.54414351852</v>
      </c>
      <c r="T1673" s="16">
        <f t="shared" si="109"/>
        <v>42583.54414351852</v>
      </c>
    </row>
    <row r="1674" spans="1:20" ht="45" hidden="1">
      <c r="A1674">
        <v>1672</v>
      </c>
      <c r="B1674" s="3" t="s">
        <v>3460</v>
      </c>
      <c r="C1674" s="3" t="s">
        <v>3461</v>
      </c>
      <c r="D1674" s="6">
        <v>1700</v>
      </c>
      <c r="E1674" s="11">
        <v>1920</v>
      </c>
      <c r="F1674" t="s">
        <v>21</v>
      </c>
      <c r="G1674" t="s">
        <v>22</v>
      </c>
      <c r="H1674" t="s">
        <v>23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3398</v>
      </c>
      <c r="O1674" s="9">
        <f t="shared" si="106"/>
        <v>113</v>
      </c>
      <c r="P1674" s="9">
        <f t="shared" si="107"/>
        <v>39.18</v>
      </c>
      <c r="Q1674" t="s">
        <v>1635</v>
      </c>
      <c r="R1674" t="s">
        <v>3399</v>
      </c>
      <c r="S1674" s="15">
        <f t="shared" si="108"/>
        <v>41034.656597222223</v>
      </c>
      <c r="T1674" s="16">
        <f t="shared" si="109"/>
        <v>41064.656597222223</v>
      </c>
    </row>
    <row r="1675" spans="1:20" ht="45" hidden="1">
      <c r="A1675">
        <v>1673</v>
      </c>
      <c r="B1675" s="3" t="s">
        <v>3462</v>
      </c>
      <c r="C1675" s="3" t="s">
        <v>3463</v>
      </c>
      <c r="D1675" s="6">
        <v>2100</v>
      </c>
      <c r="E1675" s="11">
        <v>2690</v>
      </c>
      <c r="F1675" t="s">
        <v>21</v>
      </c>
      <c r="G1675" t="s">
        <v>22</v>
      </c>
      <c r="H1675" t="s">
        <v>23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3398</v>
      </c>
      <c r="O1675" s="9">
        <f t="shared" si="106"/>
        <v>128</v>
      </c>
      <c r="P1675" s="9">
        <f t="shared" si="107"/>
        <v>45.59</v>
      </c>
      <c r="Q1675" t="s">
        <v>1635</v>
      </c>
      <c r="R1675" t="s">
        <v>3399</v>
      </c>
      <c r="S1675" s="15">
        <f t="shared" si="108"/>
        <v>42039.878379629634</v>
      </c>
      <c r="T1675" s="16">
        <f t="shared" si="109"/>
        <v>42069.878379629634</v>
      </c>
    </row>
    <row r="1676" spans="1:20" ht="60" hidden="1">
      <c r="A1676">
        <v>1674</v>
      </c>
      <c r="B1676" s="3" t="s">
        <v>3464</v>
      </c>
      <c r="C1676" s="3" t="s">
        <v>3465</v>
      </c>
      <c r="D1676" s="6">
        <v>5000</v>
      </c>
      <c r="E1676" s="11">
        <v>10085</v>
      </c>
      <c r="F1676" t="s">
        <v>21</v>
      </c>
      <c r="G1676" t="s">
        <v>22</v>
      </c>
      <c r="H1676" t="s">
        <v>23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3398</v>
      </c>
      <c r="O1676" s="9">
        <f t="shared" si="106"/>
        <v>202</v>
      </c>
      <c r="P1676" s="9">
        <f t="shared" si="107"/>
        <v>89.25</v>
      </c>
      <c r="Q1676" t="s">
        <v>1635</v>
      </c>
      <c r="R1676" t="s">
        <v>3399</v>
      </c>
      <c r="S1676" s="15">
        <f t="shared" si="108"/>
        <v>42569.605393518519</v>
      </c>
      <c r="T1676" s="16">
        <f t="shared" si="109"/>
        <v>42600.290972222225</v>
      </c>
    </row>
    <row r="1677" spans="1:20" ht="30" hidden="1">
      <c r="A1677">
        <v>1675</v>
      </c>
      <c r="B1677" s="3" t="s">
        <v>3466</v>
      </c>
      <c r="C1677" s="3" t="s">
        <v>3467</v>
      </c>
      <c r="D1677" s="6">
        <v>1000</v>
      </c>
      <c r="E1677" s="11">
        <v>1374.16</v>
      </c>
      <c r="F1677" t="s">
        <v>21</v>
      </c>
      <c r="G1677" t="s">
        <v>22</v>
      </c>
      <c r="H1677" t="s">
        <v>23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3398</v>
      </c>
      <c r="O1677" s="9">
        <f t="shared" si="106"/>
        <v>137</v>
      </c>
      <c r="P1677" s="9">
        <f t="shared" si="107"/>
        <v>40.42</v>
      </c>
      <c r="Q1677" t="s">
        <v>1635</v>
      </c>
      <c r="R1677" t="s">
        <v>3399</v>
      </c>
      <c r="S1677" s="15">
        <f t="shared" si="108"/>
        <v>40802.733101851853</v>
      </c>
      <c r="T1677" s="16">
        <f t="shared" si="109"/>
        <v>40832.918749999997</v>
      </c>
    </row>
    <row r="1678" spans="1:20" ht="45" hidden="1">
      <c r="A1678">
        <v>1676</v>
      </c>
      <c r="B1678" s="3" t="s">
        <v>3468</v>
      </c>
      <c r="C1678" s="3" t="s">
        <v>3469</v>
      </c>
      <c r="D1678" s="6">
        <v>3000</v>
      </c>
      <c r="E1678" s="11">
        <v>3460</v>
      </c>
      <c r="F1678" t="s">
        <v>21</v>
      </c>
      <c r="G1678" t="s">
        <v>22</v>
      </c>
      <c r="H1678" t="s">
        <v>23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3398</v>
      </c>
      <c r="O1678" s="9">
        <f t="shared" si="106"/>
        <v>115</v>
      </c>
      <c r="P1678" s="9">
        <f t="shared" si="107"/>
        <v>82.38</v>
      </c>
      <c r="Q1678" t="s">
        <v>1635</v>
      </c>
      <c r="R1678" t="s">
        <v>3399</v>
      </c>
      <c r="S1678" s="15">
        <f t="shared" si="108"/>
        <v>40973.72623842593</v>
      </c>
      <c r="T1678" s="16">
        <f t="shared" si="109"/>
        <v>41020.165972222225</v>
      </c>
    </row>
    <row r="1679" spans="1:20" ht="45" hidden="1">
      <c r="A1679">
        <v>1677</v>
      </c>
      <c r="B1679" s="3" t="s">
        <v>3470</v>
      </c>
      <c r="C1679" s="3" t="s">
        <v>3471</v>
      </c>
      <c r="D1679" s="6">
        <v>6000</v>
      </c>
      <c r="E1679" s="11">
        <v>6700</v>
      </c>
      <c r="F1679" t="s">
        <v>21</v>
      </c>
      <c r="G1679" t="s">
        <v>61</v>
      </c>
      <c r="H1679" t="s">
        <v>62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3398</v>
      </c>
      <c r="O1679" s="9">
        <f t="shared" si="106"/>
        <v>112</v>
      </c>
      <c r="P1679" s="9">
        <f t="shared" si="107"/>
        <v>159.52000000000001</v>
      </c>
      <c r="Q1679" t="s">
        <v>1635</v>
      </c>
      <c r="R1679" t="s">
        <v>3399</v>
      </c>
      <c r="S1679" s="15">
        <f t="shared" si="108"/>
        <v>42416.407129629632</v>
      </c>
      <c r="T1679" s="16">
        <f t="shared" si="109"/>
        <v>42476.249305555553</v>
      </c>
    </row>
    <row r="1680" spans="1:20" ht="45" hidden="1">
      <c r="A1680">
        <v>1678</v>
      </c>
      <c r="B1680" s="3" t="s">
        <v>3472</v>
      </c>
      <c r="C1680" s="3" t="s">
        <v>3473</v>
      </c>
      <c r="D1680" s="6">
        <v>1500</v>
      </c>
      <c r="E1680" s="11">
        <v>1776</v>
      </c>
      <c r="F1680" t="s">
        <v>21</v>
      </c>
      <c r="G1680" t="s">
        <v>22</v>
      </c>
      <c r="H1680" t="s">
        <v>23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3398</v>
      </c>
      <c r="O1680" s="9">
        <f t="shared" si="106"/>
        <v>118</v>
      </c>
      <c r="P1680" s="9">
        <f t="shared" si="107"/>
        <v>36.24</v>
      </c>
      <c r="Q1680" t="s">
        <v>1635</v>
      </c>
      <c r="R1680" t="s">
        <v>3399</v>
      </c>
      <c r="S1680" s="15">
        <f t="shared" si="108"/>
        <v>41662.854988425926</v>
      </c>
      <c r="T1680" s="16">
        <f t="shared" si="109"/>
        <v>41676.854988425926</v>
      </c>
    </row>
    <row r="1681" spans="1:20" ht="60" hidden="1">
      <c r="A1681">
        <v>1679</v>
      </c>
      <c r="B1681" s="3" t="s">
        <v>3474</v>
      </c>
      <c r="C1681" s="3" t="s">
        <v>3475</v>
      </c>
      <c r="D1681" s="6">
        <v>2000</v>
      </c>
      <c r="E1681" s="11">
        <v>3500</v>
      </c>
      <c r="F1681" t="s">
        <v>21</v>
      </c>
      <c r="G1681" t="s">
        <v>22</v>
      </c>
      <c r="H1681" t="s">
        <v>23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3398</v>
      </c>
      <c r="O1681" s="9">
        <f t="shared" si="106"/>
        <v>175</v>
      </c>
      <c r="P1681" s="9">
        <f t="shared" si="107"/>
        <v>62.5</v>
      </c>
      <c r="Q1681" t="s">
        <v>1635</v>
      </c>
      <c r="R1681" t="s">
        <v>3399</v>
      </c>
      <c r="S1681" s="15">
        <f t="shared" si="108"/>
        <v>40723.068807870368</v>
      </c>
      <c r="T1681" s="16">
        <f t="shared" si="109"/>
        <v>40746.068807870368</v>
      </c>
    </row>
    <row r="1682" spans="1:20" ht="30" hidden="1">
      <c r="A1682">
        <v>1680</v>
      </c>
      <c r="B1682" s="3" t="s">
        <v>3476</v>
      </c>
      <c r="C1682" s="3" t="s">
        <v>3477</v>
      </c>
      <c r="D1682" s="6">
        <v>1000</v>
      </c>
      <c r="E1682" s="11">
        <v>1175</v>
      </c>
      <c r="F1682" t="s">
        <v>21</v>
      </c>
      <c r="G1682" t="s">
        <v>22</v>
      </c>
      <c r="H1682" t="s">
        <v>23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3398</v>
      </c>
      <c r="O1682" s="9">
        <f t="shared" si="106"/>
        <v>118</v>
      </c>
      <c r="P1682" s="9">
        <f t="shared" si="107"/>
        <v>47</v>
      </c>
      <c r="Q1682" t="s">
        <v>1635</v>
      </c>
      <c r="R1682" t="s">
        <v>3399</v>
      </c>
      <c r="S1682" s="15">
        <f t="shared" si="108"/>
        <v>41802.757719907408</v>
      </c>
      <c r="T1682" s="16">
        <f t="shared" si="109"/>
        <v>41832.757719907408</v>
      </c>
    </row>
    <row r="1683" spans="1:20" ht="60" hidden="1">
      <c r="A1683">
        <v>1681</v>
      </c>
      <c r="B1683" s="3" t="s">
        <v>3478</v>
      </c>
      <c r="C1683" s="3" t="s">
        <v>3479</v>
      </c>
      <c r="D1683" s="6">
        <v>65000</v>
      </c>
      <c r="E1683" s="11">
        <v>65924.38</v>
      </c>
      <c r="F1683" t="s">
        <v>3480</v>
      </c>
      <c r="G1683" t="s">
        <v>22</v>
      </c>
      <c r="H1683" t="s">
        <v>23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3481</v>
      </c>
      <c r="O1683" s="9">
        <f t="shared" si="106"/>
        <v>101</v>
      </c>
      <c r="P1683" s="9">
        <f t="shared" si="107"/>
        <v>74.58</v>
      </c>
      <c r="Q1683" t="s">
        <v>1635</v>
      </c>
      <c r="R1683" t="s">
        <v>3482</v>
      </c>
      <c r="S1683" s="15">
        <f t="shared" si="108"/>
        <v>42774.121342592596</v>
      </c>
      <c r="T1683" s="16">
        <f t="shared" si="109"/>
        <v>42823.083333333328</v>
      </c>
    </row>
    <row r="1684" spans="1:20" ht="45" hidden="1">
      <c r="A1684">
        <v>1682</v>
      </c>
      <c r="B1684" s="3" t="s">
        <v>3483</v>
      </c>
      <c r="C1684" s="3" t="s">
        <v>3484</v>
      </c>
      <c r="D1684" s="6">
        <v>6000</v>
      </c>
      <c r="E1684" s="11">
        <v>0</v>
      </c>
      <c r="F1684" t="s">
        <v>3480</v>
      </c>
      <c r="G1684" t="s">
        <v>22</v>
      </c>
      <c r="H1684" t="s">
        <v>23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3481</v>
      </c>
      <c r="O1684" s="9">
        <f t="shared" si="106"/>
        <v>0</v>
      </c>
      <c r="P1684" s="9">
        <f t="shared" si="107"/>
        <v>0</v>
      </c>
      <c r="Q1684" t="s">
        <v>1635</v>
      </c>
      <c r="R1684" t="s">
        <v>3482</v>
      </c>
      <c r="S1684" s="15">
        <f t="shared" si="108"/>
        <v>42779.21365740741</v>
      </c>
      <c r="T1684" s="16">
        <f t="shared" si="109"/>
        <v>42839.171990740739</v>
      </c>
    </row>
    <row r="1685" spans="1:20" ht="45" hidden="1">
      <c r="A1685">
        <v>1683</v>
      </c>
      <c r="B1685" s="3" t="s">
        <v>3485</v>
      </c>
      <c r="C1685" s="3" t="s">
        <v>3486</v>
      </c>
      <c r="D1685" s="6">
        <v>3500</v>
      </c>
      <c r="E1685" s="11">
        <v>760</v>
      </c>
      <c r="F1685" t="s">
        <v>3480</v>
      </c>
      <c r="G1685" t="s">
        <v>187</v>
      </c>
      <c r="H1685" t="s">
        <v>62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3481</v>
      </c>
      <c r="O1685" s="9">
        <f t="shared" si="106"/>
        <v>22</v>
      </c>
      <c r="P1685" s="9">
        <f t="shared" si="107"/>
        <v>76</v>
      </c>
      <c r="Q1685" t="s">
        <v>1635</v>
      </c>
      <c r="R1685" t="s">
        <v>3482</v>
      </c>
      <c r="S1685" s="15">
        <f t="shared" si="108"/>
        <v>42808.781689814816</v>
      </c>
      <c r="T1685" s="16">
        <f t="shared" si="109"/>
        <v>42832.781689814816</v>
      </c>
    </row>
    <row r="1686" spans="1:20" ht="30" hidden="1">
      <c r="A1686">
        <v>1684</v>
      </c>
      <c r="B1686" s="3" t="s">
        <v>3487</v>
      </c>
      <c r="C1686" s="3" t="s">
        <v>3488</v>
      </c>
      <c r="D1686" s="6">
        <v>8000</v>
      </c>
      <c r="E1686" s="11">
        <v>8730</v>
      </c>
      <c r="F1686" t="s">
        <v>3480</v>
      </c>
      <c r="G1686" t="s">
        <v>22</v>
      </c>
      <c r="H1686" t="s">
        <v>23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3481</v>
      </c>
      <c r="O1686" s="9">
        <f t="shared" si="106"/>
        <v>109</v>
      </c>
      <c r="P1686" s="9">
        <f t="shared" si="107"/>
        <v>86.44</v>
      </c>
      <c r="Q1686" t="s">
        <v>1635</v>
      </c>
      <c r="R1686" t="s">
        <v>3482</v>
      </c>
      <c r="S1686" s="15">
        <f t="shared" si="108"/>
        <v>42783.815289351856</v>
      </c>
      <c r="T1686" s="16">
        <f t="shared" si="109"/>
        <v>42811.773622685185</v>
      </c>
    </row>
    <row r="1687" spans="1:20" ht="60" hidden="1">
      <c r="A1687">
        <v>1685</v>
      </c>
      <c r="B1687" s="3" t="s">
        <v>3489</v>
      </c>
      <c r="C1687" s="3" t="s">
        <v>3490</v>
      </c>
      <c r="D1687" s="6">
        <v>350</v>
      </c>
      <c r="E1687" s="11">
        <v>360</v>
      </c>
      <c r="F1687" t="s">
        <v>3480</v>
      </c>
      <c r="G1687" t="s">
        <v>22</v>
      </c>
      <c r="H1687" t="s">
        <v>23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3481</v>
      </c>
      <c r="O1687" s="9">
        <f t="shared" si="106"/>
        <v>103</v>
      </c>
      <c r="P1687" s="9">
        <f t="shared" si="107"/>
        <v>24</v>
      </c>
      <c r="Q1687" t="s">
        <v>1635</v>
      </c>
      <c r="R1687" t="s">
        <v>3482</v>
      </c>
      <c r="S1687" s="15">
        <f t="shared" si="108"/>
        <v>42788.2502662037</v>
      </c>
      <c r="T1687" s="16">
        <f t="shared" si="109"/>
        <v>42818.208599537036</v>
      </c>
    </row>
    <row r="1688" spans="1:20" ht="60" hidden="1">
      <c r="A1688">
        <v>1686</v>
      </c>
      <c r="B1688" s="3" t="s">
        <v>3491</v>
      </c>
      <c r="C1688" s="3" t="s">
        <v>3492</v>
      </c>
      <c r="D1688" s="6">
        <v>5000</v>
      </c>
      <c r="E1688" s="11">
        <v>18</v>
      </c>
      <c r="F1688" t="s">
        <v>3480</v>
      </c>
      <c r="G1688" t="s">
        <v>167</v>
      </c>
      <c r="H1688" t="s">
        <v>168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3481</v>
      </c>
      <c r="O1688" s="9">
        <f t="shared" si="106"/>
        <v>0</v>
      </c>
      <c r="P1688" s="9">
        <f t="shared" si="107"/>
        <v>18</v>
      </c>
      <c r="Q1688" t="s">
        <v>1635</v>
      </c>
      <c r="R1688" t="s">
        <v>3482</v>
      </c>
      <c r="S1688" s="15">
        <f t="shared" si="108"/>
        <v>42792.843969907408</v>
      </c>
      <c r="T1688" s="16">
        <f t="shared" si="109"/>
        <v>42852.802303240736</v>
      </c>
    </row>
    <row r="1689" spans="1:20" ht="60" hidden="1">
      <c r="A1689">
        <v>1687</v>
      </c>
      <c r="B1689" s="3" t="s">
        <v>3493</v>
      </c>
      <c r="C1689" s="3" t="s">
        <v>3494</v>
      </c>
      <c r="D1689" s="6">
        <v>10000</v>
      </c>
      <c r="E1689" s="11">
        <v>3125</v>
      </c>
      <c r="F1689" t="s">
        <v>3480</v>
      </c>
      <c r="G1689" t="s">
        <v>22</v>
      </c>
      <c r="H1689" t="s">
        <v>23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3481</v>
      </c>
      <c r="O1689" s="9">
        <f t="shared" si="106"/>
        <v>31</v>
      </c>
      <c r="P1689" s="9">
        <f t="shared" si="107"/>
        <v>80.13</v>
      </c>
      <c r="Q1689" t="s">
        <v>1635</v>
      </c>
      <c r="R1689" t="s">
        <v>3482</v>
      </c>
      <c r="S1689" s="15">
        <f t="shared" si="108"/>
        <v>42802.046817129631</v>
      </c>
      <c r="T1689" s="16">
        <f t="shared" si="109"/>
        <v>42835.84375</v>
      </c>
    </row>
    <row r="1690" spans="1:20" ht="60" hidden="1">
      <c r="A1690">
        <v>1688</v>
      </c>
      <c r="B1690" s="3" t="s">
        <v>3495</v>
      </c>
      <c r="C1690" s="3" t="s">
        <v>3496</v>
      </c>
      <c r="D1690" s="6">
        <v>4000</v>
      </c>
      <c r="E1690" s="11">
        <v>1772</v>
      </c>
      <c r="F1690" t="s">
        <v>3480</v>
      </c>
      <c r="G1690" t="s">
        <v>22</v>
      </c>
      <c r="H1690" t="s">
        <v>23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3481</v>
      </c>
      <c r="O1690" s="9">
        <f t="shared" si="106"/>
        <v>44</v>
      </c>
      <c r="P1690" s="9">
        <f t="shared" si="107"/>
        <v>253.14</v>
      </c>
      <c r="Q1690" t="s">
        <v>1635</v>
      </c>
      <c r="R1690" t="s">
        <v>3482</v>
      </c>
      <c r="S1690" s="15">
        <f t="shared" si="108"/>
        <v>42804.534652777773</v>
      </c>
      <c r="T1690" s="16">
        <f t="shared" si="109"/>
        <v>42834.492986111116</v>
      </c>
    </row>
    <row r="1691" spans="1:20" ht="30" hidden="1">
      <c r="A1691">
        <v>1689</v>
      </c>
      <c r="B1691" s="3" t="s">
        <v>3497</v>
      </c>
      <c r="C1691" s="3" t="s">
        <v>3498</v>
      </c>
      <c r="D1691" s="6">
        <v>2400</v>
      </c>
      <c r="E1691" s="11">
        <v>2400</v>
      </c>
      <c r="F1691" t="s">
        <v>3480</v>
      </c>
      <c r="G1691" t="s">
        <v>22</v>
      </c>
      <c r="H1691" t="s">
        <v>23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3481</v>
      </c>
      <c r="O1691" s="9">
        <f t="shared" si="106"/>
        <v>100</v>
      </c>
      <c r="P1691" s="9">
        <f t="shared" si="107"/>
        <v>171.43</v>
      </c>
      <c r="Q1691" t="s">
        <v>1635</v>
      </c>
      <c r="R1691" t="s">
        <v>3482</v>
      </c>
      <c r="S1691" s="15">
        <f t="shared" si="108"/>
        <v>42780.942476851851</v>
      </c>
      <c r="T1691" s="16">
        <f t="shared" si="109"/>
        <v>42810.900810185187</v>
      </c>
    </row>
    <row r="1692" spans="1:20" ht="45" hidden="1">
      <c r="A1692">
        <v>1690</v>
      </c>
      <c r="B1692" s="3" t="s">
        <v>3499</v>
      </c>
      <c r="C1692" s="3" t="s">
        <v>3500</v>
      </c>
      <c r="D1692" s="6">
        <v>2500</v>
      </c>
      <c r="E1692" s="11">
        <v>635</v>
      </c>
      <c r="F1692" t="s">
        <v>3480</v>
      </c>
      <c r="G1692" t="s">
        <v>22</v>
      </c>
      <c r="H1692" t="s">
        <v>23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3481</v>
      </c>
      <c r="O1692" s="9">
        <f t="shared" si="106"/>
        <v>25</v>
      </c>
      <c r="P1692" s="9">
        <f t="shared" si="107"/>
        <v>57.73</v>
      </c>
      <c r="Q1692" t="s">
        <v>1635</v>
      </c>
      <c r="R1692" t="s">
        <v>3482</v>
      </c>
      <c r="S1692" s="15">
        <f t="shared" si="108"/>
        <v>42801.43104166667</v>
      </c>
      <c r="T1692" s="16">
        <f t="shared" si="109"/>
        <v>42831.389374999999</v>
      </c>
    </row>
    <row r="1693" spans="1:20" ht="60" hidden="1">
      <c r="A1693">
        <v>1691</v>
      </c>
      <c r="B1693" s="3" t="s">
        <v>3501</v>
      </c>
      <c r="C1693" s="3" t="s">
        <v>3502</v>
      </c>
      <c r="D1693" s="6">
        <v>30000</v>
      </c>
      <c r="E1693" s="11">
        <v>10042</v>
      </c>
      <c r="F1693" t="s">
        <v>3480</v>
      </c>
      <c r="G1693" t="s">
        <v>22</v>
      </c>
      <c r="H1693" t="s">
        <v>23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3481</v>
      </c>
      <c r="O1693" s="9">
        <f t="shared" si="106"/>
        <v>33</v>
      </c>
      <c r="P1693" s="9">
        <f t="shared" si="107"/>
        <v>264.26</v>
      </c>
      <c r="Q1693" t="s">
        <v>1635</v>
      </c>
      <c r="R1693" t="s">
        <v>3482</v>
      </c>
      <c r="S1693" s="15">
        <f t="shared" si="108"/>
        <v>42795.701481481476</v>
      </c>
      <c r="T1693" s="16">
        <f t="shared" si="109"/>
        <v>42828.041666666672</v>
      </c>
    </row>
    <row r="1694" spans="1:20" ht="45" hidden="1">
      <c r="A1694">
        <v>1692</v>
      </c>
      <c r="B1694" s="3" t="s">
        <v>3503</v>
      </c>
      <c r="C1694" s="3" t="s">
        <v>3504</v>
      </c>
      <c r="D1694" s="6">
        <v>5000</v>
      </c>
      <c r="E1694" s="11">
        <v>2390</v>
      </c>
      <c r="F1694" t="s">
        <v>3480</v>
      </c>
      <c r="G1694" t="s">
        <v>22</v>
      </c>
      <c r="H1694" t="s">
        <v>23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3481</v>
      </c>
      <c r="O1694" s="9">
        <f t="shared" si="106"/>
        <v>48</v>
      </c>
      <c r="P1694" s="9">
        <f t="shared" si="107"/>
        <v>159.33000000000001</v>
      </c>
      <c r="Q1694" t="s">
        <v>1635</v>
      </c>
      <c r="R1694" t="s">
        <v>3482</v>
      </c>
      <c r="S1694" s="15">
        <f t="shared" si="108"/>
        <v>42788.151238425926</v>
      </c>
      <c r="T1694" s="16">
        <f t="shared" si="109"/>
        <v>42820.999305555553</v>
      </c>
    </row>
    <row r="1695" spans="1:20" ht="60" hidden="1">
      <c r="A1695">
        <v>1693</v>
      </c>
      <c r="B1695" s="3" t="s">
        <v>3505</v>
      </c>
      <c r="C1695" s="3" t="s">
        <v>3506</v>
      </c>
      <c r="D1695" s="6">
        <v>3000</v>
      </c>
      <c r="E1695" s="11">
        <v>280</v>
      </c>
      <c r="F1695" t="s">
        <v>3480</v>
      </c>
      <c r="G1695" t="s">
        <v>31</v>
      </c>
      <c r="H1695" t="s">
        <v>32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3481</v>
      </c>
      <c r="O1695" s="9">
        <f t="shared" si="106"/>
        <v>9</v>
      </c>
      <c r="P1695" s="9">
        <f t="shared" si="107"/>
        <v>35</v>
      </c>
      <c r="Q1695" t="s">
        <v>1635</v>
      </c>
      <c r="R1695" t="s">
        <v>3482</v>
      </c>
      <c r="S1695" s="15">
        <f t="shared" si="108"/>
        <v>42803.920277777783</v>
      </c>
      <c r="T1695" s="16">
        <f t="shared" si="109"/>
        <v>42834.833333333328</v>
      </c>
    </row>
    <row r="1696" spans="1:20" ht="60" hidden="1">
      <c r="A1696">
        <v>1694</v>
      </c>
      <c r="B1696" s="3" t="s">
        <v>3507</v>
      </c>
      <c r="C1696" s="3" t="s">
        <v>3508</v>
      </c>
      <c r="D1696" s="6">
        <v>10000</v>
      </c>
      <c r="E1696" s="11">
        <v>5</v>
      </c>
      <c r="F1696" t="s">
        <v>3480</v>
      </c>
      <c r="G1696" t="s">
        <v>22</v>
      </c>
      <c r="H1696" t="s">
        <v>23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3481</v>
      </c>
      <c r="O1696" s="9">
        <f t="shared" si="106"/>
        <v>0</v>
      </c>
      <c r="P1696" s="9">
        <f t="shared" si="107"/>
        <v>5</v>
      </c>
      <c r="Q1696" t="s">
        <v>1635</v>
      </c>
      <c r="R1696" t="s">
        <v>3482</v>
      </c>
      <c r="S1696" s="15">
        <f t="shared" si="108"/>
        <v>42791.669837962967</v>
      </c>
      <c r="T1696" s="16">
        <f t="shared" si="109"/>
        <v>42821.191666666666</v>
      </c>
    </row>
    <row r="1697" spans="1:20" ht="60" hidden="1">
      <c r="A1697">
        <v>1695</v>
      </c>
      <c r="B1697" s="3" t="s">
        <v>3509</v>
      </c>
      <c r="C1697" s="3" t="s">
        <v>3510</v>
      </c>
      <c r="D1697" s="6">
        <v>12000</v>
      </c>
      <c r="E1697" s="11">
        <v>1405</v>
      </c>
      <c r="F1697" t="s">
        <v>3480</v>
      </c>
      <c r="G1697" t="s">
        <v>22</v>
      </c>
      <c r="H1697" t="s">
        <v>23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3481</v>
      </c>
      <c r="O1697" s="9">
        <f t="shared" si="106"/>
        <v>12</v>
      </c>
      <c r="P1697" s="9">
        <f t="shared" si="107"/>
        <v>61.09</v>
      </c>
      <c r="Q1697" t="s">
        <v>1635</v>
      </c>
      <c r="R1697" t="s">
        <v>3482</v>
      </c>
      <c r="S1697" s="15">
        <f t="shared" si="108"/>
        <v>42801.031412037039</v>
      </c>
      <c r="T1697" s="16">
        <f t="shared" si="109"/>
        <v>42835.041666666672</v>
      </c>
    </row>
    <row r="1698" spans="1:20" ht="60" hidden="1">
      <c r="A1698">
        <v>1696</v>
      </c>
      <c r="B1698" s="3" t="s">
        <v>3511</v>
      </c>
      <c r="C1698" s="3" t="s">
        <v>3512</v>
      </c>
      <c r="D1698" s="6">
        <v>300000</v>
      </c>
      <c r="E1698" s="11">
        <v>0</v>
      </c>
      <c r="F1698" t="s">
        <v>3480</v>
      </c>
      <c r="G1698" t="s">
        <v>22</v>
      </c>
      <c r="H1698" t="s">
        <v>23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3481</v>
      </c>
      <c r="O1698" s="9">
        <f t="shared" si="106"/>
        <v>0</v>
      </c>
      <c r="P1698" s="9">
        <f t="shared" si="107"/>
        <v>0</v>
      </c>
      <c r="Q1698" t="s">
        <v>1635</v>
      </c>
      <c r="R1698" t="s">
        <v>3482</v>
      </c>
      <c r="S1698" s="15">
        <f t="shared" si="108"/>
        <v>42796.069571759261</v>
      </c>
      <c r="T1698" s="16">
        <f t="shared" si="109"/>
        <v>42826.027905092589</v>
      </c>
    </row>
    <row r="1699" spans="1:20" ht="45" hidden="1">
      <c r="A1699">
        <v>1697</v>
      </c>
      <c r="B1699" s="3" t="s">
        <v>3513</v>
      </c>
      <c r="C1699" s="3" t="s">
        <v>3514</v>
      </c>
      <c r="D1699" s="6">
        <v>12500</v>
      </c>
      <c r="E1699" s="11">
        <v>2526</v>
      </c>
      <c r="F1699" t="s">
        <v>3480</v>
      </c>
      <c r="G1699" t="s">
        <v>22</v>
      </c>
      <c r="H1699" t="s">
        <v>23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3481</v>
      </c>
      <c r="O1699" s="9">
        <f t="shared" si="106"/>
        <v>20</v>
      </c>
      <c r="P1699" s="9">
        <f t="shared" si="107"/>
        <v>114.82</v>
      </c>
      <c r="Q1699" t="s">
        <v>1635</v>
      </c>
      <c r="R1699" t="s">
        <v>3482</v>
      </c>
      <c r="S1699" s="15">
        <f t="shared" si="108"/>
        <v>42805.032962962956</v>
      </c>
      <c r="T1699" s="16">
        <f t="shared" si="109"/>
        <v>42834.991296296299</v>
      </c>
    </row>
    <row r="1700" spans="1:20" ht="75" hidden="1">
      <c r="A1700">
        <v>1698</v>
      </c>
      <c r="B1700" s="3" t="s">
        <v>3515</v>
      </c>
      <c r="C1700" s="3" t="s">
        <v>3516</v>
      </c>
      <c r="D1700" s="6">
        <v>125000</v>
      </c>
      <c r="E1700" s="11">
        <v>0</v>
      </c>
      <c r="F1700" t="s">
        <v>3480</v>
      </c>
      <c r="G1700" t="s">
        <v>22</v>
      </c>
      <c r="H1700" t="s">
        <v>23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3481</v>
      </c>
      <c r="O1700" s="9">
        <f t="shared" si="106"/>
        <v>0</v>
      </c>
      <c r="P1700" s="9">
        <f t="shared" si="107"/>
        <v>0</v>
      </c>
      <c r="Q1700" t="s">
        <v>1635</v>
      </c>
      <c r="R1700" t="s">
        <v>3482</v>
      </c>
      <c r="S1700" s="15">
        <f t="shared" si="108"/>
        <v>42796.207870370374</v>
      </c>
      <c r="T1700" s="16">
        <f t="shared" si="109"/>
        <v>42820.147916666669</v>
      </c>
    </row>
    <row r="1701" spans="1:20" ht="60" hidden="1">
      <c r="A1701">
        <v>1699</v>
      </c>
      <c r="B1701" s="3" t="s">
        <v>3517</v>
      </c>
      <c r="C1701" s="3" t="s">
        <v>3518</v>
      </c>
      <c r="D1701" s="6">
        <v>5105</v>
      </c>
      <c r="E1701" s="11">
        <v>216</v>
      </c>
      <c r="F1701" t="s">
        <v>3480</v>
      </c>
      <c r="G1701" t="s">
        <v>22</v>
      </c>
      <c r="H1701" t="s">
        <v>23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3481</v>
      </c>
      <c r="O1701" s="9">
        <f t="shared" si="106"/>
        <v>4</v>
      </c>
      <c r="P1701" s="9">
        <f t="shared" si="107"/>
        <v>54</v>
      </c>
      <c r="Q1701" t="s">
        <v>1635</v>
      </c>
      <c r="R1701" t="s">
        <v>3482</v>
      </c>
      <c r="S1701" s="15">
        <f t="shared" si="108"/>
        <v>42806.863946759258</v>
      </c>
      <c r="T1701" s="16">
        <f t="shared" si="109"/>
        <v>42836.863946759258</v>
      </c>
    </row>
    <row r="1702" spans="1:20" ht="60" hidden="1">
      <c r="A1702">
        <v>1700</v>
      </c>
      <c r="B1702" s="3" t="s">
        <v>3519</v>
      </c>
      <c r="C1702" s="3" t="s">
        <v>3520</v>
      </c>
      <c r="D1702" s="6">
        <v>20000</v>
      </c>
      <c r="E1702" s="11">
        <v>5212</v>
      </c>
      <c r="F1702" t="s">
        <v>3480</v>
      </c>
      <c r="G1702" t="s">
        <v>22</v>
      </c>
      <c r="H1702" t="s">
        <v>23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3481</v>
      </c>
      <c r="O1702" s="9">
        <f t="shared" si="106"/>
        <v>26</v>
      </c>
      <c r="P1702" s="9">
        <f t="shared" si="107"/>
        <v>65.97</v>
      </c>
      <c r="Q1702" t="s">
        <v>1635</v>
      </c>
      <c r="R1702" t="s">
        <v>3482</v>
      </c>
      <c r="S1702" s="15">
        <f t="shared" si="108"/>
        <v>42796.071643518517</v>
      </c>
      <c r="T1702" s="16">
        <f t="shared" si="109"/>
        <v>42826.166666666672</v>
      </c>
    </row>
    <row r="1703" spans="1:20" ht="60" hidden="1">
      <c r="A1703">
        <v>1701</v>
      </c>
      <c r="B1703" s="3" t="s">
        <v>3521</v>
      </c>
      <c r="C1703" s="3" t="s">
        <v>3522</v>
      </c>
      <c r="D1703" s="6">
        <v>5050</v>
      </c>
      <c r="E1703" s="11">
        <v>10</v>
      </c>
      <c r="F1703" t="s">
        <v>366</v>
      </c>
      <c r="G1703" t="s">
        <v>22</v>
      </c>
      <c r="H1703" t="s">
        <v>23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3481</v>
      </c>
      <c r="O1703" s="9">
        <f t="shared" si="106"/>
        <v>0</v>
      </c>
      <c r="P1703" s="9">
        <f t="shared" si="107"/>
        <v>5</v>
      </c>
      <c r="Q1703" t="s">
        <v>1635</v>
      </c>
      <c r="R1703" t="s">
        <v>3482</v>
      </c>
      <c r="S1703" s="15">
        <f t="shared" si="108"/>
        <v>41989.664409722223</v>
      </c>
      <c r="T1703" s="16">
        <f t="shared" si="109"/>
        <v>42019.664409722223</v>
      </c>
    </row>
    <row r="1704" spans="1:20" ht="30" hidden="1">
      <c r="A1704">
        <v>1702</v>
      </c>
      <c r="B1704" s="3" t="s">
        <v>3523</v>
      </c>
      <c r="C1704" s="3" t="s">
        <v>3524</v>
      </c>
      <c r="D1704" s="6">
        <v>16500</v>
      </c>
      <c r="E1704" s="11">
        <v>1</v>
      </c>
      <c r="F1704" t="s">
        <v>366</v>
      </c>
      <c r="G1704" t="s">
        <v>22</v>
      </c>
      <c r="H1704" t="s">
        <v>23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3481</v>
      </c>
      <c r="O1704" s="9">
        <f t="shared" si="106"/>
        <v>0</v>
      </c>
      <c r="P1704" s="9">
        <f t="shared" si="107"/>
        <v>1</v>
      </c>
      <c r="Q1704" t="s">
        <v>1635</v>
      </c>
      <c r="R1704" t="s">
        <v>3482</v>
      </c>
      <c r="S1704" s="15">
        <f t="shared" si="108"/>
        <v>42063.869791666672</v>
      </c>
      <c r="T1704" s="16">
        <f t="shared" si="109"/>
        <v>42093.828125</v>
      </c>
    </row>
    <row r="1705" spans="1:20" ht="60" hidden="1">
      <c r="A1705">
        <v>1703</v>
      </c>
      <c r="B1705" s="3" t="s">
        <v>3525</v>
      </c>
      <c r="C1705" s="3" t="s">
        <v>3526</v>
      </c>
      <c r="D1705" s="6">
        <v>5000</v>
      </c>
      <c r="E1705" s="11">
        <v>51</v>
      </c>
      <c r="F1705" t="s">
        <v>366</v>
      </c>
      <c r="G1705" t="s">
        <v>22</v>
      </c>
      <c r="H1705" t="s">
        <v>23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3481</v>
      </c>
      <c r="O1705" s="9">
        <f t="shared" si="106"/>
        <v>1</v>
      </c>
      <c r="P1705" s="9">
        <f t="shared" si="107"/>
        <v>25.5</v>
      </c>
      <c r="Q1705" t="s">
        <v>1635</v>
      </c>
      <c r="R1705" t="s">
        <v>3482</v>
      </c>
      <c r="S1705" s="15">
        <f t="shared" si="108"/>
        <v>42187.281678240746</v>
      </c>
      <c r="T1705" s="16">
        <f t="shared" si="109"/>
        <v>42247.281678240746</v>
      </c>
    </row>
    <row r="1706" spans="1:20" ht="45" hidden="1">
      <c r="A1706">
        <v>1704</v>
      </c>
      <c r="B1706" s="3" t="s">
        <v>3527</v>
      </c>
      <c r="C1706" s="3" t="s">
        <v>3528</v>
      </c>
      <c r="D1706" s="6">
        <v>2000</v>
      </c>
      <c r="E1706" s="11">
        <v>1302</v>
      </c>
      <c r="F1706" t="s">
        <v>366</v>
      </c>
      <c r="G1706" t="s">
        <v>22</v>
      </c>
      <c r="H1706" t="s">
        <v>23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3481</v>
      </c>
      <c r="O1706" s="9">
        <f t="shared" si="106"/>
        <v>65</v>
      </c>
      <c r="P1706" s="9">
        <f t="shared" si="107"/>
        <v>118.36</v>
      </c>
      <c r="Q1706" t="s">
        <v>1635</v>
      </c>
      <c r="R1706" t="s">
        <v>3482</v>
      </c>
      <c r="S1706" s="15">
        <f t="shared" si="108"/>
        <v>42021.139733796299</v>
      </c>
      <c r="T1706" s="16">
        <f t="shared" si="109"/>
        <v>42051.139733796299</v>
      </c>
    </row>
    <row r="1707" spans="1:20" ht="45" hidden="1">
      <c r="A1707">
        <v>1705</v>
      </c>
      <c r="B1707" s="3" t="s">
        <v>3529</v>
      </c>
      <c r="C1707" s="3" t="s">
        <v>3530</v>
      </c>
      <c r="D1707" s="6">
        <v>2000</v>
      </c>
      <c r="E1707" s="11">
        <v>0</v>
      </c>
      <c r="F1707" t="s">
        <v>366</v>
      </c>
      <c r="G1707" t="s">
        <v>22</v>
      </c>
      <c r="H1707" t="s">
        <v>23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3481</v>
      </c>
      <c r="O1707" s="9">
        <f t="shared" si="106"/>
        <v>0</v>
      </c>
      <c r="P1707" s="9">
        <f t="shared" si="107"/>
        <v>0</v>
      </c>
      <c r="Q1707" t="s">
        <v>1635</v>
      </c>
      <c r="R1707" t="s">
        <v>3482</v>
      </c>
      <c r="S1707" s="15">
        <f t="shared" si="108"/>
        <v>42245.016736111109</v>
      </c>
      <c r="T1707" s="16">
        <f t="shared" si="109"/>
        <v>42256.666666666672</v>
      </c>
    </row>
    <row r="1708" spans="1:20" ht="45" hidden="1">
      <c r="A1708">
        <v>1706</v>
      </c>
      <c r="B1708" s="3" t="s">
        <v>3531</v>
      </c>
      <c r="C1708" s="3" t="s">
        <v>3532</v>
      </c>
      <c r="D1708" s="6">
        <v>5500</v>
      </c>
      <c r="E1708" s="11">
        <v>0</v>
      </c>
      <c r="F1708" t="s">
        <v>366</v>
      </c>
      <c r="G1708" t="s">
        <v>512</v>
      </c>
      <c r="H1708" t="s">
        <v>62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3481</v>
      </c>
      <c r="O1708" s="9">
        <f t="shared" si="106"/>
        <v>0</v>
      </c>
      <c r="P1708" s="9">
        <f t="shared" si="107"/>
        <v>0</v>
      </c>
      <c r="Q1708" t="s">
        <v>1635</v>
      </c>
      <c r="R1708" t="s">
        <v>3482</v>
      </c>
      <c r="S1708" s="15">
        <f t="shared" si="108"/>
        <v>42179.306388888886</v>
      </c>
      <c r="T1708" s="16">
        <f t="shared" si="109"/>
        <v>42239.306388888886</v>
      </c>
    </row>
    <row r="1709" spans="1:20" ht="60" hidden="1">
      <c r="A1709">
        <v>1707</v>
      </c>
      <c r="B1709" s="3" t="s">
        <v>3533</v>
      </c>
      <c r="C1709" s="3" t="s">
        <v>3534</v>
      </c>
      <c r="D1709" s="6">
        <v>5000</v>
      </c>
      <c r="E1709" s="11">
        <v>487</v>
      </c>
      <c r="F1709" t="s">
        <v>366</v>
      </c>
      <c r="G1709" t="s">
        <v>22</v>
      </c>
      <c r="H1709" t="s">
        <v>23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3481</v>
      </c>
      <c r="O1709" s="9">
        <f t="shared" si="106"/>
        <v>10</v>
      </c>
      <c r="P1709" s="9">
        <f t="shared" si="107"/>
        <v>54.11</v>
      </c>
      <c r="Q1709" t="s">
        <v>1635</v>
      </c>
      <c r="R1709" t="s">
        <v>3482</v>
      </c>
      <c r="S1709" s="15">
        <f t="shared" si="108"/>
        <v>42427.721006944441</v>
      </c>
      <c r="T1709" s="16">
        <f t="shared" si="109"/>
        <v>42457.679340277777</v>
      </c>
    </row>
    <row r="1710" spans="1:20" ht="60" hidden="1">
      <c r="A1710">
        <v>1708</v>
      </c>
      <c r="B1710" s="3" t="s">
        <v>3535</v>
      </c>
      <c r="C1710" s="3" t="s">
        <v>3536</v>
      </c>
      <c r="D1710" s="6">
        <v>7000</v>
      </c>
      <c r="E1710" s="11">
        <v>0</v>
      </c>
      <c r="F1710" t="s">
        <v>366</v>
      </c>
      <c r="G1710" t="s">
        <v>22</v>
      </c>
      <c r="H1710" t="s">
        <v>23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3481</v>
      </c>
      <c r="O1710" s="9">
        <f t="shared" si="106"/>
        <v>0</v>
      </c>
      <c r="P1710" s="9">
        <f t="shared" si="107"/>
        <v>0</v>
      </c>
      <c r="Q1710" t="s">
        <v>1635</v>
      </c>
      <c r="R1710" t="s">
        <v>3482</v>
      </c>
      <c r="S1710" s="15">
        <f t="shared" si="108"/>
        <v>42451.866967592592</v>
      </c>
      <c r="T1710" s="16">
        <f t="shared" si="109"/>
        <v>42491.866967592592</v>
      </c>
    </row>
    <row r="1711" spans="1:20" ht="45" hidden="1">
      <c r="A1711">
        <v>1709</v>
      </c>
      <c r="B1711" s="3" t="s">
        <v>3537</v>
      </c>
      <c r="C1711" s="3" t="s">
        <v>3538</v>
      </c>
      <c r="D1711" s="6">
        <v>1750</v>
      </c>
      <c r="E1711" s="11">
        <v>85</v>
      </c>
      <c r="F1711" t="s">
        <v>366</v>
      </c>
      <c r="G1711" t="s">
        <v>22</v>
      </c>
      <c r="H1711" t="s">
        <v>23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3481</v>
      </c>
      <c r="O1711" s="9">
        <f t="shared" si="106"/>
        <v>5</v>
      </c>
      <c r="P1711" s="9">
        <f t="shared" si="107"/>
        <v>21.25</v>
      </c>
      <c r="Q1711" t="s">
        <v>1635</v>
      </c>
      <c r="R1711" t="s">
        <v>3482</v>
      </c>
      <c r="S1711" s="15">
        <f t="shared" si="108"/>
        <v>41841.56381944444</v>
      </c>
      <c r="T1711" s="16">
        <f t="shared" si="109"/>
        <v>41882.818749999999</v>
      </c>
    </row>
    <row r="1712" spans="1:20" ht="30" hidden="1">
      <c r="A1712">
        <v>1710</v>
      </c>
      <c r="B1712" s="3" t="s">
        <v>3539</v>
      </c>
      <c r="C1712" s="3" t="s">
        <v>3540</v>
      </c>
      <c r="D1712" s="6">
        <v>5000</v>
      </c>
      <c r="E1712" s="11">
        <v>34</v>
      </c>
      <c r="F1712" t="s">
        <v>366</v>
      </c>
      <c r="G1712" t="s">
        <v>512</v>
      </c>
      <c r="H1712" t="s">
        <v>62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3481</v>
      </c>
      <c r="O1712" s="9">
        <f t="shared" si="106"/>
        <v>1</v>
      </c>
      <c r="P1712" s="9">
        <f t="shared" si="107"/>
        <v>34</v>
      </c>
      <c r="Q1712" t="s">
        <v>1635</v>
      </c>
      <c r="R1712" t="s">
        <v>3482</v>
      </c>
      <c r="S1712" s="15">
        <f t="shared" si="108"/>
        <v>42341.59129629629</v>
      </c>
      <c r="T1712" s="16">
        <f t="shared" si="109"/>
        <v>42387.541666666672</v>
      </c>
    </row>
    <row r="1713" spans="1:20" ht="60" hidden="1">
      <c r="A1713">
        <v>1711</v>
      </c>
      <c r="B1713" s="3" t="s">
        <v>3541</v>
      </c>
      <c r="C1713" s="3" t="s">
        <v>3542</v>
      </c>
      <c r="D1713" s="6">
        <v>10000</v>
      </c>
      <c r="E1713" s="11">
        <v>1050</v>
      </c>
      <c r="F1713" t="s">
        <v>366</v>
      </c>
      <c r="G1713" t="s">
        <v>22</v>
      </c>
      <c r="H1713" t="s">
        <v>23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3481</v>
      </c>
      <c r="O1713" s="9">
        <f t="shared" si="106"/>
        <v>11</v>
      </c>
      <c r="P1713" s="9">
        <f t="shared" si="107"/>
        <v>525</v>
      </c>
      <c r="Q1713" t="s">
        <v>1635</v>
      </c>
      <c r="R1713" t="s">
        <v>3482</v>
      </c>
      <c r="S1713" s="15">
        <f t="shared" si="108"/>
        <v>41852.646226851852</v>
      </c>
      <c r="T1713" s="16">
        <f t="shared" si="109"/>
        <v>41883.646226851852</v>
      </c>
    </row>
    <row r="1714" spans="1:20" ht="60" hidden="1">
      <c r="A1714">
        <v>1712</v>
      </c>
      <c r="B1714" s="3" t="s">
        <v>3543</v>
      </c>
      <c r="C1714" s="3" t="s">
        <v>3544</v>
      </c>
      <c r="D1714" s="6">
        <v>5000</v>
      </c>
      <c r="E1714" s="11">
        <v>0</v>
      </c>
      <c r="F1714" t="s">
        <v>366</v>
      </c>
      <c r="G1714" t="s">
        <v>22</v>
      </c>
      <c r="H1714" t="s">
        <v>23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3481</v>
      </c>
      <c r="O1714" s="9">
        <f t="shared" si="106"/>
        <v>0</v>
      </c>
      <c r="P1714" s="9">
        <f t="shared" si="107"/>
        <v>0</v>
      </c>
      <c r="Q1714" t="s">
        <v>1635</v>
      </c>
      <c r="R1714" t="s">
        <v>3482</v>
      </c>
      <c r="S1714" s="15">
        <f t="shared" si="108"/>
        <v>42125.913807870369</v>
      </c>
      <c r="T1714" s="16">
        <f t="shared" si="109"/>
        <v>42185.913807870369</v>
      </c>
    </row>
    <row r="1715" spans="1:20" ht="60" hidden="1">
      <c r="A1715">
        <v>1713</v>
      </c>
      <c r="B1715" s="3" t="s">
        <v>3545</v>
      </c>
      <c r="C1715" s="3" t="s">
        <v>3546</v>
      </c>
      <c r="D1715" s="6">
        <v>3000</v>
      </c>
      <c r="E1715" s="11">
        <v>50</v>
      </c>
      <c r="F1715" t="s">
        <v>366</v>
      </c>
      <c r="G1715" t="s">
        <v>22</v>
      </c>
      <c r="H1715" t="s">
        <v>23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3481</v>
      </c>
      <c r="O1715" s="9">
        <f t="shared" si="106"/>
        <v>2</v>
      </c>
      <c r="P1715" s="9">
        <f t="shared" si="107"/>
        <v>50</v>
      </c>
      <c r="Q1715" t="s">
        <v>1635</v>
      </c>
      <c r="R1715" t="s">
        <v>3482</v>
      </c>
      <c r="S1715" s="15">
        <f t="shared" si="108"/>
        <v>41887.801064814819</v>
      </c>
      <c r="T1715" s="16">
        <f t="shared" si="109"/>
        <v>41917.801064814819</v>
      </c>
    </row>
    <row r="1716" spans="1:20" ht="60" hidden="1">
      <c r="A1716">
        <v>1714</v>
      </c>
      <c r="B1716" s="3" t="s">
        <v>3547</v>
      </c>
      <c r="C1716" s="3" t="s">
        <v>3548</v>
      </c>
      <c r="D1716" s="6">
        <v>25000</v>
      </c>
      <c r="E1716" s="11">
        <v>1967</v>
      </c>
      <c r="F1716" t="s">
        <v>366</v>
      </c>
      <c r="G1716" t="s">
        <v>22</v>
      </c>
      <c r="H1716" t="s">
        <v>23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3481</v>
      </c>
      <c r="O1716" s="9">
        <f t="shared" si="106"/>
        <v>8</v>
      </c>
      <c r="P1716" s="9">
        <f t="shared" si="107"/>
        <v>115.71</v>
      </c>
      <c r="Q1716" t="s">
        <v>1635</v>
      </c>
      <c r="R1716" t="s">
        <v>3482</v>
      </c>
      <c r="S1716" s="15">
        <f t="shared" si="108"/>
        <v>42095.918530092589</v>
      </c>
      <c r="T1716" s="16">
        <f t="shared" si="109"/>
        <v>42125.918530092589</v>
      </c>
    </row>
    <row r="1717" spans="1:20" ht="45" hidden="1">
      <c r="A1717">
        <v>1715</v>
      </c>
      <c r="B1717" s="3" t="s">
        <v>3549</v>
      </c>
      <c r="C1717" s="3" t="s">
        <v>3550</v>
      </c>
      <c r="D1717" s="6">
        <v>5000</v>
      </c>
      <c r="E1717" s="11">
        <v>11</v>
      </c>
      <c r="F1717" t="s">
        <v>366</v>
      </c>
      <c r="G1717" t="s">
        <v>22</v>
      </c>
      <c r="H1717" t="s">
        <v>23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3481</v>
      </c>
      <c r="O1717" s="9">
        <f t="shared" si="106"/>
        <v>0</v>
      </c>
      <c r="P1717" s="9">
        <f t="shared" si="107"/>
        <v>5.5</v>
      </c>
      <c r="Q1717" t="s">
        <v>1635</v>
      </c>
      <c r="R1717" t="s">
        <v>3482</v>
      </c>
      <c r="S1717" s="15">
        <f t="shared" si="108"/>
        <v>42064.217418981483</v>
      </c>
      <c r="T1717" s="16">
        <f t="shared" si="109"/>
        <v>42094.140277777777</v>
      </c>
    </row>
    <row r="1718" spans="1:20" ht="60" hidden="1">
      <c r="A1718">
        <v>1716</v>
      </c>
      <c r="B1718" s="3" t="s">
        <v>3551</v>
      </c>
      <c r="C1718" s="3" t="s">
        <v>3552</v>
      </c>
      <c r="D1718" s="6">
        <v>2000</v>
      </c>
      <c r="E1718" s="11">
        <v>150</v>
      </c>
      <c r="F1718" t="s">
        <v>366</v>
      </c>
      <c r="G1718" t="s">
        <v>22</v>
      </c>
      <c r="H1718" t="s">
        <v>23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3481</v>
      </c>
      <c r="O1718" s="9">
        <f t="shared" si="106"/>
        <v>8</v>
      </c>
      <c r="P1718" s="9">
        <f t="shared" si="107"/>
        <v>50</v>
      </c>
      <c r="Q1718" t="s">
        <v>1635</v>
      </c>
      <c r="R1718" t="s">
        <v>3482</v>
      </c>
      <c r="S1718" s="15">
        <f t="shared" si="108"/>
        <v>42673.577534722222</v>
      </c>
      <c r="T1718" s="16">
        <f t="shared" si="109"/>
        <v>42713.619201388887</v>
      </c>
    </row>
    <row r="1719" spans="1:20" ht="45" hidden="1">
      <c r="A1719">
        <v>1717</v>
      </c>
      <c r="B1719" s="3" t="s">
        <v>3553</v>
      </c>
      <c r="C1719" s="3" t="s">
        <v>3554</v>
      </c>
      <c r="D1719" s="6">
        <v>3265</v>
      </c>
      <c r="E1719" s="11">
        <v>1395</v>
      </c>
      <c r="F1719" t="s">
        <v>366</v>
      </c>
      <c r="G1719" t="s">
        <v>22</v>
      </c>
      <c r="H1719" t="s">
        <v>23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3481</v>
      </c>
      <c r="O1719" s="9">
        <f t="shared" si="106"/>
        <v>43</v>
      </c>
      <c r="P1719" s="9">
        <f t="shared" si="107"/>
        <v>34.020000000000003</v>
      </c>
      <c r="Q1719" t="s">
        <v>1635</v>
      </c>
      <c r="R1719" t="s">
        <v>3482</v>
      </c>
      <c r="S1719" s="15">
        <f t="shared" si="108"/>
        <v>42460.98192129629</v>
      </c>
      <c r="T1719" s="16">
        <f t="shared" si="109"/>
        <v>42481.166666666672</v>
      </c>
    </row>
    <row r="1720" spans="1:20" ht="18.75" hidden="1">
      <c r="A1720">
        <v>1718</v>
      </c>
      <c r="B1720" s="3" t="s">
        <v>3555</v>
      </c>
      <c r="C1720" s="3" t="s">
        <v>3556</v>
      </c>
      <c r="D1720" s="6">
        <v>35000</v>
      </c>
      <c r="E1720" s="11">
        <v>75</v>
      </c>
      <c r="F1720" t="s">
        <v>366</v>
      </c>
      <c r="G1720" t="s">
        <v>22</v>
      </c>
      <c r="H1720" t="s">
        <v>23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3481</v>
      </c>
      <c r="O1720" s="9">
        <f t="shared" si="106"/>
        <v>0</v>
      </c>
      <c r="P1720" s="9">
        <f t="shared" si="107"/>
        <v>37.5</v>
      </c>
      <c r="Q1720" t="s">
        <v>1635</v>
      </c>
      <c r="R1720" t="s">
        <v>3482</v>
      </c>
      <c r="S1720" s="15">
        <f t="shared" si="108"/>
        <v>42460.610520833332</v>
      </c>
      <c r="T1720" s="16">
        <f t="shared" si="109"/>
        <v>42504.207638888889</v>
      </c>
    </row>
    <row r="1721" spans="1:20" ht="60" hidden="1">
      <c r="A1721">
        <v>1719</v>
      </c>
      <c r="B1721" s="3" t="s">
        <v>3557</v>
      </c>
      <c r="C1721" s="3" t="s">
        <v>3558</v>
      </c>
      <c r="D1721" s="6">
        <v>4000</v>
      </c>
      <c r="E1721" s="11">
        <v>35</v>
      </c>
      <c r="F1721" t="s">
        <v>366</v>
      </c>
      <c r="G1721" t="s">
        <v>22</v>
      </c>
      <c r="H1721" t="s">
        <v>23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3481</v>
      </c>
      <c r="O1721" s="9">
        <f t="shared" si="106"/>
        <v>1</v>
      </c>
      <c r="P1721" s="9">
        <f t="shared" si="107"/>
        <v>11.67</v>
      </c>
      <c r="Q1721" t="s">
        <v>1635</v>
      </c>
      <c r="R1721" t="s">
        <v>3482</v>
      </c>
      <c r="S1721" s="15">
        <f t="shared" si="108"/>
        <v>41869.534618055557</v>
      </c>
      <c r="T1721" s="16">
        <f t="shared" si="109"/>
        <v>41899.534618055557</v>
      </c>
    </row>
    <row r="1722" spans="1:20" ht="60" hidden="1">
      <c r="A1722">
        <v>1720</v>
      </c>
      <c r="B1722" s="3" t="s">
        <v>3559</v>
      </c>
      <c r="C1722" s="3" t="s">
        <v>3560</v>
      </c>
      <c r="D1722" s="6">
        <v>4000</v>
      </c>
      <c r="E1722" s="11">
        <v>225</v>
      </c>
      <c r="F1722" t="s">
        <v>366</v>
      </c>
      <c r="G1722" t="s">
        <v>22</v>
      </c>
      <c r="H1722" t="s">
        <v>23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3481</v>
      </c>
      <c r="O1722" s="9">
        <f t="shared" si="106"/>
        <v>6</v>
      </c>
      <c r="P1722" s="9">
        <f t="shared" si="107"/>
        <v>28.13</v>
      </c>
      <c r="Q1722" t="s">
        <v>1635</v>
      </c>
      <c r="R1722" t="s">
        <v>3482</v>
      </c>
      <c r="S1722" s="15">
        <f t="shared" si="108"/>
        <v>41922.783229166671</v>
      </c>
      <c r="T1722" s="16">
        <f t="shared" si="109"/>
        <v>41952.824895833335</v>
      </c>
    </row>
    <row r="1723" spans="1:20" ht="45" hidden="1">
      <c r="A1723">
        <v>1721</v>
      </c>
      <c r="B1723" s="3" t="s">
        <v>3561</v>
      </c>
      <c r="C1723" s="3" t="s">
        <v>3562</v>
      </c>
      <c r="D1723" s="6">
        <v>5000</v>
      </c>
      <c r="E1723" s="11">
        <v>0</v>
      </c>
      <c r="F1723" t="s">
        <v>366</v>
      </c>
      <c r="G1723" t="s">
        <v>22</v>
      </c>
      <c r="H1723" t="s">
        <v>23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3481</v>
      </c>
      <c r="O1723" s="9">
        <f t="shared" si="106"/>
        <v>0</v>
      </c>
      <c r="P1723" s="9">
        <f t="shared" si="107"/>
        <v>0</v>
      </c>
      <c r="Q1723" t="s">
        <v>1635</v>
      </c>
      <c r="R1723" t="s">
        <v>3482</v>
      </c>
      <c r="S1723" s="15">
        <f t="shared" si="108"/>
        <v>42319.461377314816</v>
      </c>
      <c r="T1723" s="16">
        <f t="shared" si="109"/>
        <v>42349.461377314816</v>
      </c>
    </row>
    <row r="1724" spans="1:20" ht="45" hidden="1">
      <c r="A1724">
        <v>1722</v>
      </c>
      <c r="B1724" s="3" t="s">
        <v>3563</v>
      </c>
      <c r="C1724" s="3" t="s">
        <v>3564</v>
      </c>
      <c r="D1724" s="6">
        <v>2880</v>
      </c>
      <c r="E1724" s="11">
        <v>1</v>
      </c>
      <c r="F1724" t="s">
        <v>366</v>
      </c>
      <c r="G1724" t="s">
        <v>22</v>
      </c>
      <c r="H1724" t="s">
        <v>23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3481</v>
      </c>
      <c r="O1724" s="9">
        <f t="shared" si="106"/>
        <v>0</v>
      </c>
      <c r="P1724" s="9">
        <f t="shared" si="107"/>
        <v>1</v>
      </c>
      <c r="Q1724" t="s">
        <v>1635</v>
      </c>
      <c r="R1724" t="s">
        <v>3482</v>
      </c>
      <c r="S1724" s="15">
        <f t="shared" si="108"/>
        <v>42425.960983796293</v>
      </c>
      <c r="T1724" s="16">
        <f t="shared" si="109"/>
        <v>42463.006944444445</v>
      </c>
    </row>
    <row r="1725" spans="1:20" ht="60" hidden="1">
      <c r="A1725">
        <v>1723</v>
      </c>
      <c r="B1725" s="3" t="s">
        <v>3565</v>
      </c>
      <c r="C1725" s="3" t="s">
        <v>3566</v>
      </c>
      <c r="D1725" s="6">
        <v>10000</v>
      </c>
      <c r="E1725" s="11">
        <v>650</v>
      </c>
      <c r="F1725" t="s">
        <v>366</v>
      </c>
      <c r="G1725" t="s">
        <v>22</v>
      </c>
      <c r="H1725" t="s">
        <v>23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3481</v>
      </c>
      <c r="O1725" s="9">
        <f t="shared" si="106"/>
        <v>7</v>
      </c>
      <c r="P1725" s="9">
        <f t="shared" si="107"/>
        <v>216.67</v>
      </c>
      <c r="Q1725" t="s">
        <v>1635</v>
      </c>
      <c r="R1725" t="s">
        <v>3482</v>
      </c>
      <c r="S1725" s="15">
        <f t="shared" si="108"/>
        <v>42129.82540509259</v>
      </c>
      <c r="T1725" s="16">
        <f t="shared" si="109"/>
        <v>42186.25</v>
      </c>
    </row>
    <row r="1726" spans="1:20" ht="60" hidden="1">
      <c r="A1726">
        <v>1724</v>
      </c>
      <c r="B1726" s="3" t="s">
        <v>3567</v>
      </c>
      <c r="C1726" s="3" t="s">
        <v>3568</v>
      </c>
      <c r="D1726" s="6">
        <v>6000</v>
      </c>
      <c r="E1726" s="11">
        <v>35</v>
      </c>
      <c r="F1726" t="s">
        <v>366</v>
      </c>
      <c r="G1726" t="s">
        <v>22</v>
      </c>
      <c r="H1726" t="s">
        <v>23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3481</v>
      </c>
      <c r="O1726" s="9">
        <f t="shared" si="106"/>
        <v>1</v>
      </c>
      <c r="P1726" s="9">
        <f t="shared" si="107"/>
        <v>8.75</v>
      </c>
      <c r="Q1726" t="s">
        <v>1635</v>
      </c>
      <c r="R1726" t="s">
        <v>3482</v>
      </c>
      <c r="S1726" s="15">
        <f t="shared" si="108"/>
        <v>41912.932430555556</v>
      </c>
      <c r="T1726" s="16">
        <f t="shared" si="109"/>
        <v>41942.932430555556</v>
      </c>
    </row>
    <row r="1727" spans="1:20" ht="60" hidden="1">
      <c r="A1727">
        <v>1725</v>
      </c>
      <c r="B1727" s="3" t="s">
        <v>3569</v>
      </c>
      <c r="C1727" s="3" t="s">
        <v>3570</v>
      </c>
      <c r="D1727" s="6">
        <v>5500</v>
      </c>
      <c r="E1727" s="11">
        <v>560</v>
      </c>
      <c r="F1727" t="s">
        <v>366</v>
      </c>
      <c r="G1727" t="s">
        <v>22</v>
      </c>
      <c r="H1727" t="s">
        <v>23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3481</v>
      </c>
      <c r="O1727" s="9">
        <f t="shared" si="106"/>
        <v>10</v>
      </c>
      <c r="P1727" s="9">
        <f t="shared" si="107"/>
        <v>62.22</v>
      </c>
      <c r="Q1727" t="s">
        <v>1635</v>
      </c>
      <c r="R1727" t="s">
        <v>3482</v>
      </c>
      <c r="S1727" s="15">
        <f t="shared" si="108"/>
        <v>41845.968159722222</v>
      </c>
      <c r="T1727" s="16">
        <f t="shared" si="109"/>
        <v>41875.968159722222</v>
      </c>
    </row>
    <row r="1728" spans="1:20" ht="30" hidden="1">
      <c r="A1728">
        <v>1726</v>
      </c>
      <c r="B1728" s="3" t="s">
        <v>3571</v>
      </c>
      <c r="C1728" s="3" t="s">
        <v>3572</v>
      </c>
      <c r="D1728" s="6">
        <v>6500</v>
      </c>
      <c r="E1728" s="11">
        <v>2196</v>
      </c>
      <c r="F1728" t="s">
        <v>366</v>
      </c>
      <c r="G1728" t="s">
        <v>22</v>
      </c>
      <c r="H1728" t="s">
        <v>23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3481</v>
      </c>
      <c r="O1728" s="9">
        <f t="shared" si="106"/>
        <v>34</v>
      </c>
      <c r="P1728" s="9">
        <f t="shared" si="107"/>
        <v>137.25</v>
      </c>
      <c r="Q1728" t="s">
        <v>1635</v>
      </c>
      <c r="R1728" t="s">
        <v>3482</v>
      </c>
      <c r="S1728" s="15">
        <f t="shared" si="108"/>
        <v>41788.919722222221</v>
      </c>
      <c r="T1728" s="16">
        <f t="shared" si="109"/>
        <v>41817.919722222221</v>
      </c>
    </row>
    <row r="1729" spans="1:20" ht="60" hidden="1">
      <c r="A1729">
        <v>1727</v>
      </c>
      <c r="B1729" s="3" t="s">
        <v>3573</v>
      </c>
      <c r="C1729" s="3" t="s">
        <v>3574</v>
      </c>
      <c r="D1729" s="6">
        <v>3000</v>
      </c>
      <c r="E1729" s="11">
        <v>1</v>
      </c>
      <c r="F1729" t="s">
        <v>366</v>
      </c>
      <c r="G1729" t="s">
        <v>31</v>
      </c>
      <c r="H1729" t="s">
        <v>32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3481</v>
      </c>
      <c r="O1729" s="9">
        <f t="shared" si="106"/>
        <v>0</v>
      </c>
      <c r="P1729" s="9">
        <f t="shared" si="107"/>
        <v>1</v>
      </c>
      <c r="Q1729" t="s">
        <v>1635</v>
      </c>
      <c r="R1729" t="s">
        <v>3482</v>
      </c>
      <c r="S1729" s="15">
        <f t="shared" si="108"/>
        <v>42044.927974537044</v>
      </c>
      <c r="T1729" s="16">
        <f t="shared" si="109"/>
        <v>42099.458333333328</v>
      </c>
    </row>
    <row r="1730" spans="1:20" ht="45" hidden="1">
      <c r="A1730">
        <v>1728</v>
      </c>
      <c r="B1730" s="3" t="s">
        <v>3575</v>
      </c>
      <c r="C1730" s="3" t="s">
        <v>3576</v>
      </c>
      <c r="D1730" s="6">
        <v>1250</v>
      </c>
      <c r="E1730" s="11">
        <v>855</v>
      </c>
      <c r="F1730" t="s">
        <v>366</v>
      </c>
      <c r="G1730" t="s">
        <v>22</v>
      </c>
      <c r="H1730" t="s">
        <v>23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3481</v>
      </c>
      <c r="O1730" s="9">
        <f t="shared" si="106"/>
        <v>68</v>
      </c>
      <c r="P1730" s="9">
        <f t="shared" si="107"/>
        <v>122.14</v>
      </c>
      <c r="Q1730" t="s">
        <v>1635</v>
      </c>
      <c r="R1730" t="s">
        <v>3482</v>
      </c>
      <c r="S1730" s="15">
        <f t="shared" si="108"/>
        <v>42268.625856481478</v>
      </c>
      <c r="T1730" s="16">
        <f t="shared" si="109"/>
        <v>42298.625856481478</v>
      </c>
    </row>
    <row r="1731" spans="1:20" ht="60" hidden="1">
      <c r="A1731">
        <v>1729</v>
      </c>
      <c r="B1731" s="3" t="s">
        <v>3577</v>
      </c>
      <c r="C1731" s="3" t="s">
        <v>3578</v>
      </c>
      <c r="D1731" s="6">
        <v>10000</v>
      </c>
      <c r="E1731" s="11">
        <v>0</v>
      </c>
      <c r="F1731" t="s">
        <v>366</v>
      </c>
      <c r="G1731" t="s">
        <v>22</v>
      </c>
      <c r="H1731" t="s">
        <v>23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3481</v>
      </c>
      <c r="O1731" s="9">
        <f t="shared" ref="O1731:O1794" si="110">ROUND(E1731/D1731*100,0)</f>
        <v>0</v>
      </c>
      <c r="P1731" s="9">
        <f t="shared" ref="P1731:P1794" si="111">IFERROR(ROUND(E1731/L1731,2),0)</f>
        <v>0</v>
      </c>
      <c r="Q1731" t="s">
        <v>1635</v>
      </c>
      <c r="R1731" t="s">
        <v>3482</v>
      </c>
      <c r="S1731" s="15">
        <f t="shared" ref="S1731:S1794" si="112">(((J1731/60)/60)/24)+DATE(1970,1,1)</f>
        <v>42471.052152777775</v>
      </c>
      <c r="T1731" s="16">
        <f t="shared" ref="T1731:T1794" si="113">(((I1731/60)/60)/24)+DATE(1970,1,1)</f>
        <v>42531.052152777775</v>
      </c>
    </row>
    <row r="1732" spans="1:20" ht="45" hidden="1">
      <c r="A1732">
        <v>1730</v>
      </c>
      <c r="B1732" s="3" t="s">
        <v>3579</v>
      </c>
      <c r="C1732" s="3" t="s">
        <v>3580</v>
      </c>
      <c r="D1732" s="6">
        <v>3000</v>
      </c>
      <c r="E1732" s="11">
        <v>0</v>
      </c>
      <c r="F1732" t="s">
        <v>366</v>
      </c>
      <c r="G1732" t="s">
        <v>22</v>
      </c>
      <c r="H1732" t="s">
        <v>23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3481</v>
      </c>
      <c r="O1732" s="9">
        <f t="shared" si="110"/>
        <v>0</v>
      </c>
      <c r="P1732" s="9">
        <f t="shared" si="111"/>
        <v>0</v>
      </c>
      <c r="Q1732" t="s">
        <v>1635</v>
      </c>
      <c r="R1732" t="s">
        <v>3482</v>
      </c>
      <c r="S1732" s="15">
        <f t="shared" si="112"/>
        <v>42272.087766203709</v>
      </c>
      <c r="T1732" s="16">
        <f t="shared" si="113"/>
        <v>42302.087766203709</v>
      </c>
    </row>
    <row r="1733" spans="1:20" ht="30" hidden="1">
      <c r="A1733">
        <v>1731</v>
      </c>
      <c r="B1733" s="3" t="s">
        <v>3581</v>
      </c>
      <c r="C1733" s="3" t="s">
        <v>3582</v>
      </c>
      <c r="D1733" s="6">
        <v>1000</v>
      </c>
      <c r="E1733" s="11">
        <v>0</v>
      </c>
      <c r="F1733" t="s">
        <v>366</v>
      </c>
      <c r="G1733" t="s">
        <v>22</v>
      </c>
      <c r="H1733" t="s">
        <v>23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3481</v>
      </c>
      <c r="O1733" s="9">
        <f t="shared" si="110"/>
        <v>0</v>
      </c>
      <c r="P1733" s="9">
        <f t="shared" si="111"/>
        <v>0</v>
      </c>
      <c r="Q1733" t="s">
        <v>1635</v>
      </c>
      <c r="R1733" t="s">
        <v>3482</v>
      </c>
      <c r="S1733" s="15">
        <f t="shared" si="112"/>
        <v>42152.906851851847</v>
      </c>
      <c r="T1733" s="16">
        <f t="shared" si="113"/>
        <v>42166.625</v>
      </c>
    </row>
    <row r="1734" spans="1:20" ht="60" hidden="1">
      <c r="A1734">
        <v>1732</v>
      </c>
      <c r="B1734" s="3" t="s">
        <v>3583</v>
      </c>
      <c r="C1734" s="3" t="s">
        <v>3584</v>
      </c>
      <c r="D1734" s="6">
        <v>4000</v>
      </c>
      <c r="E1734" s="11">
        <v>0</v>
      </c>
      <c r="F1734" t="s">
        <v>366</v>
      </c>
      <c r="G1734" t="s">
        <v>22</v>
      </c>
      <c r="H1734" t="s">
        <v>23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3481</v>
      </c>
      <c r="O1734" s="9">
        <f t="shared" si="110"/>
        <v>0</v>
      </c>
      <c r="P1734" s="9">
        <f t="shared" si="111"/>
        <v>0</v>
      </c>
      <c r="Q1734" t="s">
        <v>1635</v>
      </c>
      <c r="R1734" t="s">
        <v>3482</v>
      </c>
      <c r="S1734" s="15">
        <f t="shared" si="112"/>
        <v>42325.683807870373</v>
      </c>
      <c r="T1734" s="16">
        <f t="shared" si="113"/>
        <v>42385.208333333328</v>
      </c>
    </row>
    <row r="1735" spans="1:20" ht="60" hidden="1">
      <c r="A1735">
        <v>1733</v>
      </c>
      <c r="B1735" s="3" t="s">
        <v>3585</v>
      </c>
      <c r="C1735" s="3" t="s">
        <v>3586</v>
      </c>
      <c r="D1735" s="6">
        <v>10000</v>
      </c>
      <c r="E1735" s="11">
        <v>0</v>
      </c>
      <c r="F1735" t="s">
        <v>366</v>
      </c>
      <c r="G1735" t="s">
        <v>22</v>
      </c>
      <c r="H1735" t="s">
        <v>23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3481</v>
      </c>
      <c r="O1735" s="9">
        <f t="shared" si="110"/>
        <v>0</v>
      </c>
      <c r="P1735" s="9">
        <f t="shared" si="111"/>
        <v>0</v>
      </c>
      <c r="Q1735" t="s">
        <v>1635</v>
      </c>
      <c r="R1735" t="s">
        <v>3482</v>
      </c>
      <c r="S1735" s="15">
        <f t="shared" si="112"/>
        <v>42614.675625000003</v>
      </c>
      <c r="T1735" s="16">
        <f t="shared" si="113"/>
        <v>42626.895833333328</v>
      </c>
    </row>
    <row r="1736" spans="1:20" ht="45" hidden="1">
      <c r="A1736">
        <v>1734</v>
      </c>
      <c r="B1736" s="3" t="s">
        <v>3587</v>
      </c>
      <c r="C1736" s="3" t="s">
        <v>3588</v>
      </c>
      <c r="D1736" s="6">
        <v>4500</v>
      </c>
      <c r="E1736" s="11">
        <v>1</v>
      </c>
      <c r="F1736" t="s">
        <v>366</v>
      </c>
      <c r="G1736" t="s">
        <v>22</v>
      </c>
      <c r="H1736" t="s">
        <v>23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3481</v>
      </c>
      <c r="O1736" s="9">
        <f t="shared" si="110"/>
        <v>0</v>
      </c>
      <c r="P1736" s="9">
        <f t="shared" si="111"/>
        <v>1</v>
      </c>
      <c r="Q1736" t="s">
        <v>1635</v>
      </c>
      <c r="R1736" t="s">
        <v>3482</v>
      </c>
      <c r="S1736" s="15">
        <f t="shared" si="112"/>
        <v>42102.036527777775</v>
      </c>
      <c r="T1736" s="16">
        <f t="shared" si="113"/>
        <v>42132.036527777775</v>
      </c>
    </row>
    <row r="1737" spans="1:20" ht="45" hidden="1">
      <c r="A1737">
        <v>1735</v>
      </c>
      <c r="B1737" s="3" t="s">
        <v>3589</v>
      </c>
      <c r="C1737" s="3" t="s">
        <v>3590</v>
      </c>
      <c r="D1737" s="6">
        <v>1000</v>
      </c>
      <c r="E1737" s="11">
        <v>110</v>
      </c>
      <c r="F1737" t="s">
        <v>366</v>
      </c>
      <c r="G1737" t="s">
        <v>22</v>
      </c>
      <c r="H1737" t="s">
        <v>23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3481</v>
      </c>
      <c r="O1737" s="9">
        <f t="shared" si="110"/>
        <v>11</v>
      </c>
      <c r="P1737" s="9">
        <f t="shared" si="111"/>
        <v>55</v>
      </c>
      <c r="Q1737" t="s">
        <v>1635</v>
      </c>
      <c r="R1737" t="s">
        <v>3482</v>
      </c>
      <c r="S1737" s="15">
        <f t="shared" si="112"/>
        <v>42559.814178240747</v>
      </c>
      <c r="T1737" s="16">
        <f t="shared" si="113"/>
        <v>42589.814178240747</v>
      </c>
    </row>
    <row r="1738" spans="1:20" ht="45" hidden="1">
      <c r="A1738">
        <v>1736</v>
      </c>
      <c r="B1738" s="3" t="s">
        <v>3591</v>
      </c>
      <c r="C1738" s="3" t="s">
        <v>3592</v>
      </c>
      <c r="D1738" s="6">
        <v>3000</v>
      </c>
      <c r="E1738" s="11">
        <v>22</v>
      </c>
      <c r="F1738" t="s">
        <v>366</v>
      </c>
      <c r="G1738" t="s">
        <v>22</v>
      </c>
      <c r="H1738" t="s">
        <v>23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3481</v>
      </c>
      <c r="O1738" s="9">
        <f t="shared" si="110"/>
        <v>1</v>
      </c>
      <c r="P1738" s="9">
        <f t="shared" si="111"/>
        <v>22</v>
      </c>
      <c r="Q1738" t="s">
        <v>1635</v>
      </c>
      <c r="R1738" t="s">
        <v>3482</v>
      </c>
      <c r="S1738" s="15">
        <f t="shared" si="112"/>
        <v>42286.861493055556</v>
      </c>
      <c r="T1738" s="16">
        <f t="shared" si="113"/>
        <v>42316.90315972222</v>
      </c>
    </row>
    <row r="1739" spans="1:20" ht="60" hidden="1">
      <c r="A1739">
        <v>1737</v>
      </c>
      <c r="B1739" s="3" t="s">
        <v>3593</v>
      </c>
      <c r="C1739" s="3" t="s">
        <v>3594</v>
      </c>
      <c r="D1739" s="6">
        <v>4000</v>
      </c>
      <c r="E1739" s="11">
        <v>850</v>
      </c>
      <c r="F1739" t="s">
        <v>366</v>
      </c>
      <c r="G1739" t="s">
        <v>22</v>
      </c>
      <c r="H1739" t="s">
        <v>23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3481</v>
      </c>
      <c r="O1739" s="9">
        <f t="shared" si="110"/>
        <v>21</v>
      </c>
      <c r="P1739" s="9">
        <f t="shared" si="111"/>
        <v>56.67</v>
      </c>
      <c r="Q1739" t="s">
        <v>1635</v>
      </c>
      <c r="R1739" t="s">
        <v>3482</v>
      </c>
      <c r="S1739" s="15">
        <f t="shared" si="112"/>
        <v>42175.948981481488</v>
      </c>
      <c r="T1739" s="16">
        <f t="shared" si="113"/>
        <v>42205.948981481488</v>
      </c>
    </row>
    <row r="1740" spans="1:20" ht="45" hidden="1">
      <c r="A1740">
        <v>1738</v>
      </c>
      <c r="B1740" s="3" t="s">
        <v>3595</v>
      </c>
      <c r="C1740" s="3" t="s">
        <v>3596</v>
      </c>
      <c r="D1740" s="6">
        <v>5000</v>
      </c>
      <c r="E1740" s="11">
        <v>20</v>
      </c>
      <c r="F1740" t="s">
        <v>366</v>
      </c>
      <c r="G1740" t="s">
        <v>22</v>
      </c>
      <c r="H1740" t="s">
        <v>23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3481</v>
      </c>
      <c r="O1740" s="9">
        <f t="shared" si="110"/>
        <v>0</v>
      </c>
      <c r="P1740" s="9">
        <f t="shared" si="111"/>
        <v>20</v>
      </c>
      <c r="Q1740" t="s">
        <v>1635</v>
      </c>
      <c r="R1740" t="s">
        <v>3482</v>
      </c>
      <c r="S1740" s="15">
        <f t="shared" si="112"/>
        <v>41884.874328703707</v>
      </c>
      <c r="T1740" s="16">
        <f t="shared" si="113"/>
        <v>41914.874328703707</v>
      </c>
    </row>
    <row r="1741" spans="1:20" ht="45" hidden="1">
      <c r="A1741">
        <v>1739</v>
      </c>
      <c r="B1741" s="3" t="s">
        <v>3597</v>
      </c>
      <c r="C1741" s="3" t="s">
        <v>3598</v>
      </c>
      <c r="D1741" s="6">
        <v>1000</v>
      </c>
      <c r="E1741" s="11">
        <v>1</v>
      </c>
      <c r="F1741" t="s">
        <v>366</v>
      </c>
      <c r="G1741" t="s">
        <v>22</v>
      </c>
      <c r="H1741" t="s">
        <v>23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3481</v>
      </c>
      <c r="O1741" s="9">
        <f t="shared" si="110"/>
        <v>0</v>
      </c>
      <c r="P1741" s="9">
        <f t="shared" si="111"/>
        <v>1</v>
      </c>
      <c r="Q1741" t="s">
        <v>1635</v>
      </c>
      <c r="R1741" t="s">
        <v>3482</v>
      </c>
      <c r="S1741" s="15">
        <f t="shared" si="112"/>
        <v>42435.874212962968</v>
      </c>
      <c r="T1741" s="16">
        <f t="shared" si="113"/>
        <v>42494.832546296297</v>
      </c>
    </row>
    <row r="1742" spans="1:20" ht="45" hidden="1">
      <c r="A1742">
        <v>1740</v>
      </c>
      <c r="B1742" s="3" t="s">
        <v>3599</v>
      </c>
      <c r="C1742" s="3" t="s">
        <v>3600</v>
      </c>
      <c r="D1742" s="6">
        <v>3000</v>
      </c>
      <c r="E1742" s="11">
        <v>0</v>
      </c>
      <c r="F1742" t="s">
        <v>366</v>
      </c>
      <c r="G1742" t="s">
        <v>22</v>
      </c>
      <c r="H1742" t="s">
        <v>23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3481</v>
      </c>
      <c r="O1742" s="9">
        <f t="shared" si="110"/>
        <v>0</v>
      </c>
      <c r="P1742" s="9">
        <f t="shared" si="111"/>
        <v>0</v>
      </c>
      <c r="Q1742" t="s">
        <v>1635</v>
      </c>
      <c r="R1742" t="s">
        <v>3482</v>
      </c>
      <c r="S1742" s="15">
        <f t="shared" si="112"/>
        <v>42171.817384259266</v>
      </c>
      <c r="T1742" s="16">
        <f t="shared" si="113"/>
        <v>42201.817384259266</v>
      </c>
    </row>
    <row r="1743" spans="1:20" ht="45" hidden="1">
      <c r="A1743">
        <v>1741</v>
      </c>
      <c r="B1743" s="3" t="s">
        <v>3601</v>
      </c>
      <c r="C1743" s="3" t="s">
        <v>3602</v>
      </c>
      <c r="D1743" s="6">
        <v>1200</v>
      </c>
      <c r="E1743" s="11">
        <v>1330</v>
      </c>
      <c r="F1743" t="s">
        <v>21</v>
      </c>
      <c r="G1743" t="s">
        <v>31</v>
      </c>
      <c r="H1743" t="s">
        <v>32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2467</v>
      </c>
      <c r="O1743" s="9">
        <f t="shared" si="110"/>
        <v>111</v>
      </c>
      <c r="P1743" s="9">
        <f t="shared" si="111"/>
        <v>25.58</v>
      </c>
      <c r="Q1743" t="s">
        <v>2468</v>
      </c>
      <c r="R1743" t="s">
        <v>2469</v>
      </c>
      <c r="S1743" s="15">
        <f t="shared" si="112"/>
        <v>42120.628136574072</v>
      </c>
      <c r="T1743" s="16">
        <f t="shared" si="113"/>
        <v>42165.628136574072</v>
      </c>
    </row>
    <row r="1744" spans="1:20" ht="60" hidden="1">
      <c r="A1744">
        <v>1742</v>
      </c>
      <c r="B1744" s="3" t="s">
        <v>3603</v>
      </c>
      <c r="C1744" s="3" t="s">
        <v>3604</v>
      </c>
      <c r="D1744" s="6">
        <v>2000</v>
      </c>
      <c r="E1744" s="11">
        <v>2175</v>
      </c>
      <c r="F1744" t="s">
        <v>21</v>
      </c>
      <c r="G1744" t="s">
        <v>22</v>
      </c>
      <c r="H1744" t="s">
        <v>23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2467</v>
      </c>
      <c r="O1744" s="9">
        <f t="shared" si="110"/>
        <v>109</v>
      </c>
      <c r="P1744" s="9">
        <f t="shared" si="111"/>
        <v>63.97</v>
      </c>
      <c r="Q1744" t="s">
        <v>2468</v>
      </c>
      <c r="R1744" t="s">
        <v>2469</v>
      </c>
      <c r="S1744" s="15">
        <f t="shared" si="112"/>
        <v>42710.876967592587</v>
      </c>
      <c r="T1744" s="16">
        <f t="shared" si="113"/>
        <v>42742.875</v>
      </c>
    </row>
    <row r="1745" spans="1:20" ht="45" hidden="1">
      <c r="A1745">
        <v>1743</v>
      </c>
      <c r="B1745" s="3" t="s">
        <v>3605</v>
      </c>
      <c r="C1745" s="3" t="s">
        <v>3606</v>
      </c>
      <c r="D1745" s="6">
        <v>6000</v>
      </c>
      <c r="E1745" s="11">
        <v>6025</v>
      </c>
      <c r="F1745" t="s">
        <v>21</v>
      </c>
      <c r="G1745" t="s">
        <v>22</v>
      </c>
      <c r="H1745" t="s">
        <v>23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2467</v>
      </c>
      <c r="O1745" s="9">
        <f t="shared" si="110"/>
        <v>100</v>
      </c>
      <c r="P1745" s="9">
        <f t="shared" si="111"/>
        <v>89.93</v>
      </c>
      <c r="Q1745" t="s">
        <v>2468</v>
      </c>
      <c r="R1745" t="s">
        <v>2469</v>
      </c>
      <c r="S1745" s="15">
        <f t="shared" si="112"/>
        <v>42586.925636574073</v>
      </c>
      <c r="T1745" s="16">
        <f t="shared" si="113"/>
        <v>42609.165972222225</v>
      </c>
    </row>
    <row r="1746" spans="1:20" ht="60" hidden="1">
      <c r="A1746">
        <v>1744</v>
      </c>
      <c r="B1746" s="3" t="s">
        <v>3607</v>
      </c>
      <c r="C1746" s="3" t="s">
        <v>3608</v>
      </c>
      <c r="D1746" s="6">
        <v>5500</v>
      </c>
      <c r="E1746" s="11">
        <v>6515</v>
      </c>
      <c r="F1746" t="s">
        <v>21</v>
      </c>
      <c r="G1746" t="s">
        <v>31</v>
      </c>
      <c r="H1746" t="s">
        <v>32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2467</v>
      </c>
      <c r="O1746" s="9">
        <f t="shared" si="110"/>
        <v>118</v>
      </c>
      <c r="P1746" s="9">
        <f t="shared" si="111"/>
        <v>93.07</v>
      </c>
      <c r="Q1746" t="s">
        <v>2468</v>
      </c>
      <c r="R1746" t="s">
        <v>2469</v>
      </c>
      <c r="S1746" s="15">
        <f t="shared" si="112"/>
        <v>42026.605057870373</v>
      </c>
      <c r="T1746" s="16">
        <f t="shared" si="113"/>
        <v>42071.563391203701</v>
      </c>
    </row>
    <row r="1747" spans="1:20" ht="60" hidden="1">
      <c r="A1747">
        <v>1745</v>
      </c>
      <c r="B1747" s="3" t="s">
        <v>3609</v>
      </c>
      <c r="C1747" s="3" t="s">
        <v>3610</v>
      </c>
      <c r="D1747" s="6">
        <v>7000</v>
      </c>
      <c r="E1747" s="11">
        <v>7981</v>
      </c>
      <c r="F1747" t="s">
        <v>21</v>
      </c>
      <c r="G1747" t="s">
        <v>22</v>
      </c>
      <c r="H1747" t="s">
        <v>23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2467</v>
      </c>
      <c r="O1747" s="9">
        <f t="shared" si="110"/>
        <v>114</v>
      </c>
      <c r="P1747" s="9">
        <f t="shared" si="111"/>
        <v>89.67</v>
      </c>
      <c r="Q1747" t="s">
        <v>2468</v>
      </c>
      <c r="R1747" t="s">
        <v>2469</v>
      </c>
      <c r="S1747" s="15">
        <f t="shared" si="112"/>
        <v>42690.259699074071</v>
      </c>
      <c r="T1747" s="16">
        <f t="shared" si="113"/>
        <v>42726.083333333328</v>
      </c>
    </row>
    <row r="1748" spans="1:20" ht="60" hidden="1">
      <c r="A1748">
        <v>1746</v>
      </c>
      <c r="B1748" s="3" t="s">
        <v>3611</v>
      </c>
      <c r="C1748" s="3" t="s">
        <v>3612</v>
      </c>
      <c r="D1748" s="6">
        <v>15000</v>
      </c>
      <c r="E1748" s="11">
        <v>22215</v>
      </c>
      <c r="F1748" t="s">
        <v>21</v>
      </c>
      <c r="G1748" t="s">
        <v>22</v>
      </c>
      <c r="H1748" t="s">
        <v>23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2467</v>
      </c>
      <c r="O1748" s="9">
        <f t="shared" si="110"/>
        <v>148</v>
      </c>
      <c r="P1748" s="9">
        <f t="shared" si="111"/>
        <v>207.62</v>
      </c>
      <c r="Q1748" t="s">
        <v>2468</v>
      </c>
      <c r="R1748" t="s">
        <v>2469</v>
      </c>
      <c r="S1748" s="15">
        <f t="shared" si="112"/>
        <v>42668.176701388889</v>
      </c>
      <c r="T1748" s="16">
        <f t="shared" si="113"/>
        <v>42698.083333333328</v>
      </c>
    </row>
    <row r="1749" spans="1:20" ht="60" hidden="1">
      <c r="A1749">
        <v>1747</v>
      </c>
      <c r="B1749" s="3" t="s">
        <v>3613</v>
      </c>
      <c r="C1749" s="3" t="s">
        <v>3614</v>
      </c>
      <c r="D1749" s="6">
        <v>9000</v>
      </c>
      <c r="E1749" s="11">
        <v>9446</v>
      </c>
      <c r="F1749" t="s">
        <v>21</v>
      </c>
      <c r="G1749" t="s">
        <v>31</v>
      </c>
      <c r="H1749" t="s">
        <v>32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2467</v>
      </c>
      <c r="O1749" s="9">
        <f t="shared" si="110"/>
        <v>105</v>
      </c>
      <c r="P1749" s="9">
        <f t="shared" si="111"/>
        <v>59.41</v>
      </c>
      <c r="Q1749" t="s">
        <v>2468</v>
      </c>
      <c r="R1749" t="s">
        <v>2469</v>
      </c>
      <c r="S1749" s="15">
        <f t="shared" si="112"/>
        <v>42292.435532407413</v>
      </c>
      <c r="T1749" s="16">
        <f t="shared" si="113"/>
        <v>42321.625</v>
      </c>
    </row>
    <row r="1750" spans="1:20" ht="45" hidden="1">
      <c r="A1750">
        <v>1748</v>
      </c>
      <c r="B1750" s="3" t="s">
        <v>3615</v>
      </c>
      <c r="C1750" s="3" t="s">
        <v>3616</v>
      </c>
      <c r="D1750" s="6">
        <v>50000</v>
      </c>
      <c r="E1750" s="11">
        <v>64974</v>
      </c>
      <c r="F1750" t="s">
        <v>21</v>
      </c>
      <c r="G1750" t="s">
        <v>167</v>
      </c>
      <c r="H1750" t="s">
        <v>168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2467</v>
      </c>
      <c r="O1750" s="9">
        <f t="shared" si="110"/>
        <v>130</v>
      </c>
      <c r="P1750" s="9">
        <f t="shared" si="111"/>
        <v>358.97</v>
      </c>
      <c r="Q1750" t="s">
        <v>2468</v>
      </c>
      <c r="R1750" t="s">
        <v>2469</v>
      </c>
      <c r="S1750" s="15">
        <f t="shared" si="112"/>
        <v>42219.950729166667</v>
      </c>
      <c r="T1750" s="16">
        <f t="shared" si="113"/>
        <v>42249.950729166667</v>
      </c>
    </row>
    <row r="1751" spans="1:20" ht="45" hidden="1">
      <c r="A1751">
        <v>1749</v>
      </c>
      <c r="B1751" s="3" t="s">
        <v>3617</v>
      </c>
      <c r="C1751" s="3" t="s">
        <v>3618</v>
      </c>
      <c r="D1751" s="6">
        <v>10050</v>
      </c>
      <c r="E1751" s="11">
        <v>12410.5</v>
      </c>
      <c r="F1751" t="s">
        <v>21</v>
      </c>
      <c r="G1751" t="s">
        <v>3619</v>
      </c>
      <c r="H1751" t="s">
        <v>62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2467</v>
      </c>
      <c r="O1751" s="9">
        <f t="shared" si="110"/>
        <v>123</v>
      </c>
      <c r="P1751" s="9">
        <f t="shared" si="111"/>
        <v>94.74</v>
      </c>
      <c r="Q1751" t="s">
        <v>2468</v>
      </c>
      <c r="R1751" t="s">
        <v>2469</v>
      </c>
      <c r="S1751" s="15">
        <f t="shared" si="112"/>
        <v>42758.975937499999</v>
      </c>
      <c r="T1751" s="16">
        <f t="shared" si="113"/>
        <v>42795.791666666672</v>
      </c>
    </row>
    <row r="1752" spans="1:20" ht="60" hidden="1">
      <c r="A1752">
        <v>1750</v>
      </c>
      <c r="B1752" s="3" t="s">
        <v>3620</v>
      </c>
      <c r="C1752" s="3" t="s">
        <v>3621</v>
      </c>
      <c r="D1752" s="6">
        <v>5000</v>
      </c>
      <c r="E1752" s="11">
        <v>10081</v>
      </c>
      <c r="F1752" t="s">
        <v>21</v>
      </c>
      <c r="G1752" t="s">
        <v>22</v>
      </c>
      <c r="H1752" t="s">
        <v>23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2467</v>
      </c>
      <c r="O1752" s="9">
        <f t="shared" si="110"/>
        <v>202</v>
      </c>
      <c r="P1752" s="9">
        <f t="shared" si="111"/>
        <v>80.650000000000006</v>
      </c>
      <c r="Q1752" t="s">
        <v>2468</v>
      </c>
      <c r="R1752" t="s">
        <v>2469</v>
      </c>
      <c r="S1752" s="15">
        <f t="shared" si="112"/>
        <v>42454.836851851855</v>
      </c>
      <c r="T1752" s="16">
        <f t="shared" si="113"/>
        <v>42479.836851851855</v>
      </c>
    </row>
    <row r="1753" spans="1:20" ht="30" hidden="1">
      <c r="A1753">
        <v>1751</v>
      </c>
      <c r="B1753" s="3" t="s">
        <v>3622</v>
      </c>
      <c r="C1753" s="3" t="s">
        <v>3623</v>
      </c>
      <c r="D1753" s="6">
        <v>10000</v>
      </c>
      <c r="E1753" s="11">
        <v>10290</v>
      </c>
      <c r="F1753" t="s">
        <v>21</v>
      </c>
      <c r="G1753" t="s">
        <v>22</v>
      </c>
      <c r="H1753" t="s">
        <v>23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2467</v>
      </c>
      <c r="O1753" s="9">
        <f t="shared" si="110"/>
        <v>103</v>
      </c>
      <c r="P1753" s="9">
        <f t="shared" si="111"/>
        <v>168.69</v>
      </c>
      <c r="Q1753" t="s">
        <v>2468</v>
      </c>
      <c r="R1753" t="s">
        <v>2469</v>
      </c>
      <c r="S1753" s="15">
        <f t="shared" si="112"/>
        <v>42052.7815162037</v>
      </c>
      <c r="T1753" s="16">
        <f t="shared" si="113"/>
        <v>42082.739849537036</v>
      </c>
    </row>
    <row r="1754" spans="1:20" ht="45" hidden="1">
      <c r="A1754">
        <v>1752</v>
      </c>
      <c r="B1754" s="3" t="s">
        <v>3624</v>
      </c>
      <c r="C1754" s="3" t="s">
        <v>3625</v>
      </c>
      <c r="D1754" s="6">
        <v>1200</v>
      </c>
      <c r="E1754" s="11">
        <v>3122</v>
      </c>
      <c r="F1754" t="s">
        <v>21</v>
      </c>
      <c r="G1754" t="s">
        <v>31</v>
      </c>
      <c r="H1754" t="s">
        <v>32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2467</v>
      </c>
      <c r="O1754" s="9">
        <f t="shared" si="110"/>
        <v>260</v>
      </c>
      <c r="P1754" s="9">
        <f t="shared" si="111"/>
        <v>34.69</v>
      </c>
      <c r="Q1754" t="s">
        <v>2468</v>
      </c>
      <c r="R1754" t="s">
        <v>2469</v>
      </c>
      <c r="S1754" s="15">
        <f t="shared" si="112"/>
        <v>42627.253263888888</v>
      </c>
      <c r="T1754" s="16">
        <f t="shared" si="113"/>
        <v>42657.253263888888</v>
      </c>
    </row>
    <row r="1755" spans="1:20" ht="45" hidden="1">
      <c r="A1755">
        <v>1753</v>
      </c>
      <c r="B1755" s="3" t="s">
        <v>3626</v>
      </c>
      <c r="C1755" s="3" t="s">
        <v>3627</v>
      </c>
      <c r="D1755" s="6">
        <v>15000</v>
      </c>
      <c r="E1755" s="11">
        <v>16200</v>
      </c>
      <c r="F1755" t="s">
        <v>21</v>
      </c>
      <c r="G1755" t="s">
        <v>318</v>
      </c>
      <c r="H1755" t="s">
        <v>319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2467</v>
      </c>
      <c r="O1755" s="9">
        <f t="shared" si="110"/>
        <v>108</v>
      </c>
      <c r="P1755" s="9">
        <f t="shared" si="111"/>
        <v>462.86</v>
      </c>
      <c r="Q1755" t="s">
        <v>2468</v>
      </c>
      <c r="R1755" t="s">
        <v>2469</v>
      </c>
      <c r="S1755" s="15">
        <f t="shared" si="112"/>
        <v>42420.74962962963</v>
      </c>
      <c r="T1755" s="16">
        <f t="shared" si="113"/>
        <v>42450.707962962959</v>
      </c>
    </row>
    <row r="1756" spans="1:20" ht="60" hidden="1">
      <c r="A1756">
        <v>1754</v>
      </c>
      <c r="B1756" s="3" t="s">
        <v>3628</v>
      </c>
      <c r="C1756" s="3" t="s">
        <v>3629</v>
      </c>
      <c r="D1756" s="6">
        <v>8500</v>
      </c>
      <c r="E1756" s="11">
        <v>9395</v>
      </c>
      <c r="F1756" t="s">
        <v>21</v>
      </c>
      <c r="G1756" t="s">
        <v>167</v>
      </c>
      <c r="H1756" t="s">
        <v>168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2467</v>
      </c>
      <c r="O1756" s="9">
        <f t="shared" si="110"/>
        <v>111</v>
      </c>
      <c r="P1756" s="9">
        <f t="shared" si="111"/>
        <v>104.39</v>
      </c>
      <c r="Q1756" t="s">
        <v>2468</v>
      </c>
      <c r="R1756" t="s">
        <v>2469</v>
      </c>
      <c r="S1756" s="15">
        <f t="shared" si="112"/>
        <v>42067.876770833333</v>
      </c>
      <c r="T1756" s="16">
        <f t="shared" si="113"/>
        <v>42097.835104166668</v>
      </c>
    </row>
    <row r="1757" spans="1:20" ht="60" hidden="1">
      <c r="A1757">
        <v>1755</v>
      </c>
      <c r="B1757" s="3" t="s">
        <v>3630</v>
      </c>
      <c r="C1757" s="3" t="s">
        <v>3631</v>
      </c>
      <c r="D1757" s="6">
        <v>25</v>
      </c>
      <c r="E1757" s="11">
        <v>30</v>
      </c>
      <c r="F1757" t="s">
        <v>21</v>
      </c>
      <c r="G1757" t="s">
        <v>22</v>
      </c>
      <c r="H1757" t="s">
        <v>23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2467</v>
      </c>
      <c r="O1757" s="9">
        <f t="shared" si="110"/>
        <v>120</v>
      </c>
      <c r="P1757" s="9">
        <f t="shared" si="111"/>
        <v>7.5</v>
      </c>
      <c r="Q1757" t="s">
        <v>2468</v>
      </c>
      <c r="R1757" t="s">
        <v>2469</v>
      </c>
      <c r="S1757" s="15">
        <f t="shared" si="112"/>
        <v>42252.788900462961</v>
      </c>
      <c r="T1757" s="16">
        <f t="shared" si="113"/>
        <v>42282.788900462961</v>
      </c>
    </row>
    <row r="1758" spans="1:20" ht="45" hidden="1">
      <c r="A1758">
        <v>1756</v>
      </c>
      <c r="B1758" s="3" t="s">
        <v>3632</v>
      </c>
      <c r="C1758" s="3" t="s">
        <v>3633</v>
      </c>
      <c r="D1758" s="6">
        <v>5500</v>
      </c>
      <c r="E1758" s="11">
        <v>5655.6</v>
      </c>
      <c r="F1758" t="s">
        <v>21</v>
      </c>
      <c r="G1758" t="s">
        <v>22</v>
      </c>
      <c r="H1758" t="s">
        <v>23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2467</v>
      </c>
      <c r="O1758" s="9">
        <f t="shared" si="110"/>
        <v>103</v>
      </c>
      <c r="P1758" s="9">
        <f t="shared" si="111"/>
        <v>47.13</v>
      </c>
      <c r="Q1758" t="s">
        <v>2468</v>
      </c>
      <c r="R1758" t="s">
        <v>2469</v>
      </c>
      <c r="S1758" s="15">
        <f t="shared" si="112"/>
        <v>42571.167465277773</v>
      </c>
      <c r="T1758" s="16">
        <f t="shared" si="113"/>
        <v>42611.167465277773</v>
      </c>
    </row>
    <row r="1759" spans="1:20" ht="45" hidden="1">
      <c r="A1759">
        <v>1757</v>
      </c>
      <c r="B1759" s="3" t="s">
        <v>3634</v>
      </c>
      <c r="C1759" s="3" t="s">
        <v>3635</v>
      </c>
      <c r="D1759" s="6">
        <v>5000</v>
      </c>
      <c r="E1759" s="11">
        <v>5800</v>
      </c>
      <c r="F1759" t="s">
        <v>21</v>
      </c>
      <c r="G1759" t="s">
        <v>22</v>
      </c>
      <c r="H1759" t="s">
        <v>23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2467</v>
      </c>
      <c r="O1759" s="9">
        <f t="shared" si="110"/>
        <v>116</v>
      </c>
      <c r="P1759" s="9">
        <f t="shared" si="111"/>
        <v>414.29</v>
      </c>
      <c r="Q1759" t="s">
        <v>2468</v>
      </c>
      <c r="R1759" t="s">
        <v>2469</v>
      </c>
      <c r="S1759" s="15">
        <f t="shared" si="112"/>
        <v>42733.827349537038</v>
      </c>
      <c r="T1759" s="16">
        <f t="shared" si="113"/>
        <v>42763.811805555553</v>
      </c>
    </row>
    <row r="1760" spans="1:20" ht="60" hidden="1">
      <c r="A1760">
        <v>1758</v>
      </c>
      <c r="B1760" s="3" t="s">
        <v>3636</v>
      </c>
      <c r="C1760" s="3" t="s">
        <v>3637</v>
      </c>
      <c r="D1760" s="6">
        <v>1000</v>
      </c>
      <c r="E1760" s="11">
        <v>1147</v>
      </c>
      <c r="F1760" t="s">
        <v>21</v>
      </c>
      <c r="G1760" t="s">
        <v>22</v>
      </c>
      <c r="H1760" t="s">
        <v>23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2467</v>
      </c>
      <c r="O1760" s="9">
        <f t="shared" si="110"/>
        <v>115</v>
      </c>
      <c r="P1760" s="9">
        <f t="shared" si="111"/>
        <v>42.48</v>
      </c>
      <c r="Q1760" t="s">
        <v>2468</v>
      </c>
      <c r="R1760" t="s">
        <v>2469</v>
      </c>
      <c r="S1760" s="15">
        <f t="shared" si="112"/>
        <v>42505.955925925926</v>
      </c>
      <c r="T1760" s="16">
        <f t="shared" si="113"/>
        <v>42565.955925925926</v>
      </c>
    </row>
    <row r="1761" spans="1:20" ht="30" hidden="1">
      <c r="A1761">
        <v>1759</v>
      </c>
      <c r="B1761" s="3" t="s">
        <v>3638</v>
      </c>
      <c r="C1761" s="3" t="s">
        <v>3639</v>
      </c>
      <c r="D1761" s="6">
        <v>5000</v>
      </c>
      <c r="E1761" s="11">
        <v>5330</v>
      </c>
      <c r="F1761" t="s">
        <v>21</v>
      </c>
      <c r="G1761" t="s">
        <v>22</v>
      </c>
      <c r="H1761" t="s">
        <v>23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2467</v>
      </c>
      <c r="O1761" s="9">
        <f t="shared" si="110"/>
        <v>107</v>
      </c>
      <c r="P1761" s="9">
        <f t="shared" si="111"/>
        <v>108.78</v>
      </c>
      <c r="Q1761" t="s">
        <v>2468</v>
      </c>
      <c r="R1761" t="s">
        <v>2469</v>
      </c>
      <c r="S1761" s="15">
        <f t="shared" si="112"/>
        <v>42068.829039351855</v>
      </c>
      <c r="T1761" s="16">
        <f t="shared" si="113"/>
        <v>42088.787372685183</v>
      </c>
    </row>
    <row r="1762" spans="1:20" ht="60" hidden="1">
      <c r="A1762">
        <v>1760</v>
      </c>
      <c r="B1762" s="3" t="s">
        <v>3640</v>
      </c>
      <c r="C1762" s="3" t="s">
        <v>3641</v>
      </c>
      <c r="D1762" s="6">
        <v>5000</v>
      </c>
      <c r="E1762" s="11">
        <v>8272</v>
      </c>
      <c r="F1762" t="s">
        <v>21</v>
      </c>
      <c r="G1762" t="s">
        <v>22</v>
      </c>
      <c r="H1762" t="s">
        <v>23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2467</v>
      </c>
      <c r="O1762" s="9">
        <f t="shared" si="110"/>
        <v>165</v>
      </c>
      <c r="P1762" s="9">
        <f t="shared" si="111"/>
        <v>81.099999999999994</v>
      </c>
      <c r="Q1762" t="s">
        <v>2468</v>
      </c>
      <c r="R1762" t="s">
        <v>2469</v>
      </c>
      <c r="S1762" s="15">
        <f t="shared" si="112"/>
        <v>42405.67260416667</v>
      </c>
      <c r="T1762" s="16">
        <f t="shared" si="113"/>
        <v>42425.67260416667</v>
      </c>
    </row>
    <row r="1763" spans="1:20" ht="30" hidden="1">
      <c r="A1763">
        <v>1761</v>
      </c>
      <c r="B1763" s="3" t="s">
        <v>3642</v>
      </c>
      <c r="C1763" s="3" t="s">
        <v>3643</v>
      </c>
      <c r="D1763" s="6">
        <v>100</v>
      </c>
      <c r="E1763" s="11">
        <v>155</v>
      </c>
      <c r="F1763" t="s">
        <v>21</v>
      </c>
      <c r="G1763" t="s">
        <v>31</v>
      </c>
      <c r="H1763" t="s">
        <v>32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2467</v>
      </c>
      <c r="O1763" s="9">
        <f t="shared" si="110"/>
        <v>155</v>
      </c>
      <c r="P1763" s="9">
        <f t="shared" si="111"/>
        <v>51.67</v>
      </c>
      <c r="Q1763" t="s">
        <v>2468</v>
      </c>
      <c r="R1763" t="s">
        <v>2469</v>
      </c>
      <c r="S1763" s="15">
        <f t="shared" si="112"/>
        <v>42209.567824074074</v>
      </c>
      <c r="T1763" s="16">
        <f t="shared" si="113"/>
        <v>42259.567824074074</v>
      </c>
    </row>
    <row r="1764" spans="1:20" ht="30" hidden="1">
      <c r="A1764">
        <v>1762</v>
      </c>
      <c r="B1764" s="3" t="s">
        <v>3644</v>
      </c>
      <c r="C1764" s="3" t="s">
        <v>3645</v>
      </c>
      <c r="D1764" s="6">
        <v>100</v>
      </c>
      <c r="E1764" s="11">
        <v>885</v>
      </c>
      <c r="F1764" t="s">
        <v>21</v>
      </c>
      <c r="G1764" t="s">
        <v>22</v>
      </c>
      <c r="H1764" t="s">
        <v>23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2467</v>
      </c>
      <c r="O1764" s="9">
        <f t="shared" si="110"/>
        <v>885</v>
      </c>
      <c r="P1764" s="9">
        <f t="shared" si="111"/>
        <v>35.4</v>
      </c>
      <c r="Q1764" t="s">
        <v>2468</v>
      </c>
      <c r="R1764" t="s">
        <v>2469</v>
      </c>
      <c r="S1764" s="15">
        <f t="shared" si="112"/>
        <v>42410.982002314813</v>
      </c>
      <c r="T1764" s="16">
        <f t="shared" si="113"/>
        <v>42440.982002314813</v>
      </c>
    </row>
    <row r="1765" spans="1:20" ht="60" hidden="1">
      <c r="A1765">
        <v>1763</v>
      </c>
      <c r="B1765" s="3" t="s">
        <v>3646</v>
      </c>
      <c r="C1765" s="3" t="s">
        <v>3647</v>
      </c>
      <c r="D1765" s="6">
        <v>12000</v>
      </c>
      <c r="E1765" s="11">
        <v>12229</v>
      </c>
      <c r="F1765" t="s">
        <v>21</v>
      </c>
      <c r="G1765" t="s">
        <v>22</v>
      </c>
      <c r="H1765" t="s">
        <v>23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2467</v>
      </c>
      <c r="O1765" s="9">
        <f t="shared" si="110"/>
        <v>102</v>
      </c>
      <c r="P1765" s="9">
        <f t="shared" si="111"/>
        <v>103.64</v>
      </c>
      <c r="Q1765" t="s">
        <v>2468</v>
      </c>
      <c r="R1765" t="s">
        <v>2469</v>
      </c>
      <c r="S1765" s="15">
        <f t="shared" si="112"/>
        <v>42636.868518518517</v>
      </c>
      <c r="T1765" s="16">
        <f t="shared" si="113"/>
        <v>42666.868518518517</v>
      </c>
    </row>
    <row r="1766" spans="1:20" ht="60" hidden="1">
      <c r="A1766">
        <v>1764</v>
      </c>
      <c r="B1766" s="3" t="s">
        <v>3648</v>
      </c>
      <c r="C1766" s="3" t="s">
        <v>3649</v>
      </c>
      <c r="D1766" s="6">
        <v>11000</v>
      </c>
      <c r="E1766" s="11">
        <v>2156</v>
      </c>
      <c r="F1766" t="s">
        <v>366</v>
      </c>
      <c r="G1766" t="s">
        <v>31</v>
      </c>
      <c r="H1766" t="s">
        <v>32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2467</v>
      </c>
      <c r="O1766" s="9">
        <f t="shared" si="110"/>
        <v>20</v>
      </c>
      <c r="P1766" s="9">
        <f t="shared" si="111"/>
        <v>55.28</v>
      </c>
      <c r="Q1766" t="s">
        <v>2468</v>
      </c>
      <c r="R1766" t="s">
        <v>2469</v>
      </c>
      <c r="S1766" s="15">
        <f t="shared" si="112"/>
        <v>41825.485868055555</v>
      </c>
      <c r="T1766" s="16">
        <f t="shared" si="113"/>
        <v>41854.485868055555</v>
      </c>
    </row>
    <row r="1767" spans="1:20" ht="60" hidden="1">
      <c r="A1767">
        <v>1765</v>
      </c>
      <c r="B1767" s="3" t="s">
        <v>3650</v>
      </c>
      <c r="C1767" s="3" t="s">
        <v>3651</v>
      </c>
      <c r="D1767" s="6">
        <v>12500</v>
      </c>
      <c r="E1767" s="11">
        <v>7433.48</v>
      </c>
      <c r="F1767" t="s">
        <v>366</v>
      </c>
      <c r="G1767" t="s">
        <v>22</v>
      </c>
      <c r="H1767" t="s">
        <v>23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2467</v>
      </c>
      <c r="O1767" s="9">
        <f t="shared" si="110"/>
        <v>59</v>
      </c>
      <c r="P1767" s="9">
        <f t="shared" si="111"/>
        <v>72.17</v>
      </c>
      <c r="Q1767" t="s">
        <v>2468</v>
      </c>
      <c r="R1767" t="s">
        <v>2469</v>
      </c>
      <c r="S1767" s="15">
        <f t="shared" si="112"/>
        <v>41834.980462962965</v>
      </c>
      <c r="T1767" s="16">
        <f t="shared" si="113"/>
        <v>41864.980462962965</v>
      </c>
    </row>
    <row r="1768" spans="1:20" ht="30" hidden="1">
      <c r="A1768">
        <v>1766</v>
      </c>
      <c r="B1768" s="3" t="s">
        <v>3652</v>
      </c>
      <c r="C1768" s="3" t="s">
        <v>3653</v>
      </c>
      <c r="D1768" s="6">
        <v>1500</v>
      </c>
      <c r="E1768" s="11">
        <v>0</v>
      </c>
      <c r="F1768" t="s">
        <v>366</v>
      </c>
      <c r="G1768" t="s">
        <v>57</v>
      </c>
      <c r="H1768" t="s">
        <v>58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2467</v>
      </c>
      <c r="O1768" s="9">
        <f t="shared" si="110"/>
        <v>0</v>
      </c>
      <c r="P1768" s="9">
        <f t="shared" si="111"/>
        <v>0</v>
      </c>
      <c r="Q1768" t="s">
        <v>2468</v>
      </c>
      <c r="R1768" t="s">
        <v>2469</v>
      </c>
      <c r="S1768" s="15">
        <f t="shared" si="112"/>
        <v>41855.859814814816</v>
      </c>
      <c r="T1768" s="16">
        <f t="shared" si="113"/>
        <v>41876.859814814816</v>
      </c>
    </row>
    <row r="1769" spans="1:20" ht="45" hidden="1">
      <c r="A1769">
        <v>1767</v>
      </c>
      <c r="B1769" s="3" t="s">
        <v>3654</v>
      </c>
      <c r="C1769" s="3" t="s">
        <v>3655</v>
      </c>
      <c r="D1769" s="6">
        <v>5000</v>
      </c>
      <c r="E1769" s="11">
        <v>2286</v>
      </c>
      <c r="F1769" t="s">
        <v>366</v>
      </c>
      <c r="G1769" t="s">
        <v>22</v>
      </c>
      <c r="H1769" t="s">
        <v>23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2467</v>
      </c>
      <c r="O1769" s="9">
        <f t="shared" si="110"/>
        <v>46</v>
      </c>
      <c r="P1769" s="9">
        <f t="shared" si="111"/>
        <v>58.62</v>
      </c>
      <c r="Q1769" t="s">
        <v>2468</v>
      </c>
      <c r="R1769" t="s">
        <v>2469</v>
      </c>
      <c r="S1769" s="15">
        <f t="shared" si="112"/>
        <v>41824.658379629633</v>
      </c>
      <c r="T1769" s="16">
        <f t="shared" si="113"/>
        <v>41854.658379629633</v>
      </c>
    </row>
    <row r="1770" spans="1:20" ht="45" hidden="1">
      <c r="A1770">
        <v>1768</v>
      </c>
      <c r="B1770" s="3" t="s">
        <v>3656</v>
      </c>
      <c r="C1770" s="3" t="s">
        <v>3657</v>
      </c>
      <c r="D1770" s="6">
        <v>5000</v>
      </c>
      <c r="E1770" s="11">
        <v>187</v>
      </c>
      <c r="F1770" t="s">
        <v>366</v>
      </c>
      <c r="G1770" t="s">
        <v>22</v>
      </c>
      <c r="H1770" t="s">
        <v>23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2467</v>
      </c>
      <c r="O1770" s="9">
        <f t="shared" si="110"/>
        <v>4</v>
      </c>
      <c r="P1770" s="9">
        <f t="shared" si="111"/>
        <v>12.47</v>
      </c>
      <c r="Q1770" t="s">
        <v>2468</v>
      </c>
      <c r="R1770" t="s">
        <v>2469</v>
      </c>
      <c r="S1770" s="15">
        <f t="shared" si="112"/>
        <v>41849.560694444444</v>
      </c>
      <c r="T1770" s="16">
        <f t="shared" si="113"/>
        <v>41909.560694444444</v>
      </c>
    </row>
    <row r="1771" spans="1:20" ht="45" hidden="1">
      <c r="A1771">
        <v>1769</v>
      </c>
      <c r="B1771" s="3" t="s">
        <v>3658</v>
      </c>
      <c r="C1771" s="3" t="s">
        <v>3659</v>
      </c>
      <c r="D1771" s="6">
        <v>40000</v>
      </c>
      <c r="E1771" s="11">
        <v>1081</v>
      </c>
      <c r="F1771" t="s">
        <v>366</v>
      </c>
      <c r="G1771" t="s">
        <v>22</v>
      </c>
      <c r="H1771" t="s">
        <v>23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2467</v>
      </c>
      <c r="O1771" s="9">
        <f t="shared" si="110"/>
        <v>3</v>
      </c>
      <c r="P1771" s="9">
        <f t="shared" si="111"/>
        <v>49.14</v>
      </c>
      <c r="Q1771" t="s">
        <v>2468</v>
      </c>
      <c r="R1771" t="s">
        <v>2469</v>
      </c>
      <c r="S1771" s="15">
        <f t="shared" si="112"/>
        <v>41987.818969907406</v>
      </c>
      <c r="T1771" s="16">
        <f t="shared" si="113"/>
        <v>42017.818969907406</v>
      </c>
    </row>
    <row r="1772" spans="1:20" ht="60" hidden="1">
      <c r="A1772">
        <v>1770</v>
      </c>
      <c r="B1772" s="3" t="s">
        <v>3660</v>
      </c>
      <c r="C1772" s="3" t="s">
        <v>3661</v>
      </c>
      <c r="D1772" s="6">
        <v>24500</v>
      </c>
      <c r="E1772" s="11">
        <v>13846</v>
      </c>
      <c r="F1772" t="s">
        <v>366</v>
      </c>
      <c r="G1772" t="s">
        <v>22</v>
      </c>
      <c r="H1772" t="s">
        <v>23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2467</v>
      </c>
      <c r="O1772" s="9">
        <f t="shared" si="110"/>
        <v>57</v>
      </c>
      <c r="P1772" s="9">
        <f t="shared" si="111"/>
        <v>150.5</v>
      </c>
      <c r="Q1772" t="s">
        <v>2468</v>
      </c>
      <c r="R1772" t="s">
        <v>2469</v>
      </c>
      <c r="S1772" s="15">
        <f t="shared" si="112"/>
        <v>41891.780023148152</v>
      </c>
      <c r="T1772" s="16">
        <f t="shared" si="113"/>
        <v>41926.780023148152</v>
      </c>
    </row>
    <row r="1773" spans="1:20" ht="60" hidden="1">
      <c r="A1773">
        <v>1771</v>
      </c>
      <c r="B1773" s="3" t="s">
        <v>3662</v>
      </c>
      <c r="C1773" s="3" t="s">
        <v>3663</v>
      </c>
      <c r="D1773" s="6">
        <v>4200</v>
      </c>
      <c r="E1773" s="11">
        <v>895</v>
      </c>
      <c r="F1773" t="s">
        <v>366</v>
      </c>
      <c r="G1773" t="s">
        <v>31</v>
      </c>
      <c r="H1773" t="s">
        <v>32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2467</v>
      </c>
      <c r="O1773" s="9">
        <f t="shared" si="110"/>
        <v>21</v>
      </c>
      <c r="P1773" s="9">
        <f t="shared" si="111"/>
        <v>35.799999999999997</v>
      </c>
      <c r="Q1773" t="s">
        <v>2468</v>
      </c>
      <c r="R1773" t="s">
        <v>2469</v>
      </c>
      <c r="S1773" s="15">
        <f t="shared" si="112"/>
        <v>41905.979629629634</v>
      </c>
      <c r="T1773" s="16">
        <f t="shared" si="113"/>
        <v>41935.979629629634</v>
      </c>
    </row>
    <row r="1774" spans="1:20" ht="45" hidden="1">
      <c r="A1774">
        <v>1772</v>
      </c>
      <c r="B1774" s="3" t="s">
        <v>3664</v>
      </c>
      <c r="C1774" s="3" t="s">
        <v>3665</v>
      </c>
      <c r="D1774" s="6">
        <v>5500</v>
      </c>
      <c r="E1774" s="11">
        <v>858</v>
      </c>
      <c r="F1774" t="s">
        <v>366</v>
      </c>
      <c r="G1774" t="s">
        <v>31</v>
      </c>
      <c r="H1774" t="s">
        <v>32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2467</v>
      </c>
      <c r="O1774" s="9">
        <f t="shared" si="110"/>
        <v>16</v>
      </c>
      <c r="P1774" s="9">
        <f t="shared" si="111"/>
        <v>45.16</v>
      </c>
      <c r="Q1774" t="s">
        <v>2468</v>
      </c>
      <c r="R1774" t="s">
        <v>2469</v>
      </c>
      <c r="S1774" s="15">
        <f t="shared" si="112"/>
        <v>41766.718009259261</v>
      </c>
      <c r="T1774" s="16">
        <f t="shared" si="113"/>
        <v>41826.718009259261</v>
      </c>
    </row>
    <row r="1775" spans="1:20" ht="60" hidden="1">
      <c r="A1775">
        <v>1773</v>
      </c>
      <c r="B1775" s="3" t="s">
        <v>3666</v>
      </c>
      <c r="C1775" s="3" t="s">
        <v>3667</v>
      </c>
      <c r="D1775" s="6">
        <v>30000</v>
      </c>
      <c r="E1775" s="11">
        <v>1877</v>
      </c>
      <c r="F1775" t="s">
        <v>366</v>
      </c>
      <c r="G1775" t="s">
        <v>22</v>
      </c>
      <c r="H1775" t="s">
        <v>23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2467</v>
      </c>
      <c r="O1775" s="9">
        <f t="shared" si="110"/>
        <v>6</v>
      </c>
      <c r="P1775" s="9">
        <f t="shared" si="111"/>
        <v>98.79</v>
      </c>
      <c r="Q1775" t="s">
        <v>2468</v>
      </c>
      <c r="R1775" t="s">
        <v>2469</v>
      </c>
      <c r="S1775" s="15">
        <f t="shared" si="112"/>
        <v>41978.760393518518</v>
      </c>
      <c r="T1775" s="16">
        <f t="shared" si="113"/>
        <v>42023.760393518518</v>
      </c>
    </row>
    <row r="1776" spans="1:20" ht="60" hidden="1">
      <c r="A1776">
        <v>1774</v>
      </c>
      <c r="B1776" s="3" t="s">
        <v>3668</v>
      </c>
      <c r="C1776" s="3" t="s">
        <v>3669</v>
      </c>
      <c r="D1776" s="6">
        <v>2500</v>
      </c>
      <c r="E1776" s="11">
        <v>1148</v>
      </c>
      <c r="F1776" t="s">
        <v>366</v>
      </c>
      <c r="G1776" t="s">
        <v>22</v>
      </c>
      <c r="H1776" t="s">
        <v>23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2467</v>
      </c>
      <c r="O1776" s="9">
        <f t="shared" si="110"/>
        <v>46</v>
      </c>
      <c r="P1776" s="9">
        <f t="shared" si="111"/>
        <v>88.31</v>
      </c>
      <c r="Q1776" t="s">
        <v>2468</v>
      </c>
      <c r="R1776" t="s">
        <v>2469</v>
      </c>
      <c r="S1776" s="15">
        <f t="shared" si="112"/>
        <v>41930.218657407408</v>
      </c>
      <c r="T1776" s="16">
        <f t="shared" si="113"/>
        <v>41972.624305555553</v>
      </c>
    </row>
    <row r="1777" spans="1:20" ht="45" hidden="1">
      <c r="A1777">
        <v>1775</v>
      </c>
      <c r="B1777" s="3" t="s">
        <v>3670</v>
      </c>
      <c r="C1777" s="3" t="s">
        <v>3671</v>
      </c>
      <c r="D1777" s="6">
        <v>32500</v>
      </c>
      <c r="E1777" s="11">
        <v>21158</v>
      </c>
      <c r="F1777" t="s">
        <v>366</v>
      </c>
      <c r="G1777" t="s">
        <v>22</v>
      </c>
      <c r="H1777" t="s">
        <v>23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2467</v>
      </c>
      <c r="O1777" s="9">
        <f t="shared" si="110"/>
        <v>65</v>
      </c>
      <c r="P1777" s="9">
        <f t="shared" si="111"/>
        <v>170.63</v>
      </c>
      <c r="Q1777" t="s">
        <v>2468</v>
      </c>
      <c r="R1777" t="s">
        <v>2469</v>
      </c>
      <c r="S1777" s="15">
        <f t="shared" si="112"/>
        <v>41891.976388888892</v>
      </c>
      <c r="T1777" s="16">
        <f t="shared" si="113"/>
        <v>41936.976388888892</v>
      </c>
    </row>
    <row r="1778" spans="1:20" ht="45" hidden="1">
      <c r="A1778">
        <v>1776</v>
      </c>
      <c r="B1778" s="3" t="s">
        <v>3672</v>
      </c>
      <c r="C1778" s="3" t="s">
        <v>3673</v>
      </c>
      <c r="D1778" s="6">
        <v>5000</v>
      </c>
      <c r="E1778" s="11">
        <v>335</v>
      </c>
      <c r="F1778" t="s">
        <v>366</v>
      </c>
      <c r="G1778" t="s">
        <v>31</v>
      </c>
      <c r="H1778" t="s">
        <v>32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2467</v>
      </c>
      <c r="O1778" s="9">
        <f t="shared" si="110"/>
        <v>7</v>
      </c>
      <c r="P1778" s="9">
        <f t="shared" si="111"/>
        <v>83.75</v>
      </c>
      <c r="Q1778" t="s">
        <v>2468</v>
      </c>
      <c r="R1778" t="s">
        <v>2469</v>
      </c>
      <c r="S1778" s="15">
        <f t="shared" si="112"/>
        <v>41905.95684027778</v>
      </c>
      <c r="T1778" s="16">
        <f t="shared" si="113"/>
        <v>41941.95684027778</v>
      </c>
    </row>
    <row r="1779" spans="1:20" ht="60" hidden="1">
      <c r="A1779">
        <v>1777</v>
      </c>
      <c r="B1779" s="3" t="s">
        <v>3674</v>
      </c>
      <c r="C1779" s="3" t="s">
        <v>3675</v>
      </c>
      <c r="D1779" s="6">
        <v>4800</v>
      </c>
      <c r="E1779" s="11">
        <v>651</v>
      </c>
      <c r="F1779" t="s">
        <v>366</v>
      </c>
      <c r="G1779" t="s">
        <v>397</v>
      </c>
      <c r="H1779" t="s">
        <v>62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2467</v>
      </c>
      <c r="O1779" s="9">
        <f t="shared" si="110"/>
        <v>14</v>
      </c>
      <c r="P1779" s="9">
        <f t="shared" si="111"/>
        <v>65.099999999999994</v>
      </c>
      <c r="Q1779" t="s">
        <v>2468</v>
      </c>
      <c r="R1779" t="s">
        <v>2469</v>
      </c>
      <c r="S1779" s="15">
        <f t="shared" si="112"/>
        <v>42025.357094907406</v>
      </c>
      <c r="T1779" s="16">
        <f t="shared" si="113"/>
        <v>42055.357094907406</v>
      </c>
    </row>
    <row r="1780" spans="1:20" ht="45" hidden="1">
      <c r="A1780">
        <v>1778</v>
      </c>
      <c r="B1780" s="3" t="s">
        <v>3676</v>
      </c>
      <c r="C1780" s="3" t="s">
        <v>3677</v>
      </c>
      <c r="D1780" s="6">
        <v>50000</v>
      </c>
      <c r="E1780" s="11">
        <v>995</v>
      </c>
      <c r="F1780" t="s">
        <v>366</v>
      </c>
      <c r="G1780" t="s">
        <v>22</v>
      </c>
      <c r="H1780" t="s">
        <v>23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2467</v>
      </c>
      <c r="O1780" s="9">
        <f t="shared" si="110"/>
        <v>2</v>
      </c>
      <c r="P1780" s="9">
        <f t="shared" si="111"/>
        <v>66.33</v>
      </c>
      <c r="Q1780" t="s">
        <v>2468</v>
      </c>
      <c r="R1780" t="s">
        <v>2469</v>
      </c>
      <c r="S1780" s="15">
        <f t="shared" si="112"/>
        <v>42045.86336805555</v>
      </c>
      <c r="T1780" s="16">
        <f t="shared" si="113"/>
        <v>42090.821701388893</v>
      </c>
    </row>
    <row r="1781" spans="1:20" ht="60" hidden="1">
      <c r="A1781">
        <v>1779</v>
      </c>
      <c r="B1781" s="3" t="s">
        <v>3678</v>
      </c>
      <c r="C1781" s="3" t="s">
        <v>3679</v>
      </c>
      <c r="D1781" s="6">
        <v>11000</v>
      </c>
      <c r="E1781" s="11">
        <v>3986</v>
      </c>
      <c r="F1781" t="s">
        <v>366</v>
      </c>
      <c r="G1781" t="s">
        <v>22</v>
      </c>
      <c r="H1781" t="s">
        <v>23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2467</v>
      </c>
      <c r="O1781" s="9">
        <f t="shared" si="110"/>
        <v>36</v>
      </c>
      <c r="P1781" s="9">
        <f t="shared" si="111"/>
        <v>104.89</v>
      </c>
      <c r="Q1781" t="s">
        <v>2468</v>
      </c>
      <c r="R1781" t="s">
        <v>2469</v>
      </c>
      <c r="S1781" s="15">
        <f t="shared" si="112"/>
        <v>42585.691898148143</v>
      </c>
      <c r="T1781" s="16">
        <f t="shared" si="113"/>
        <v>42615.691898148143</v>
      </c>
    </row>
    <row r="1782" spans="1:20" ht="60" hidden="1">
      <c r="A1782">
        <v>1780</v>
      </c>
      <c r="B1782" s="3" t="s">
        <v>3680</v>
      </c>
      <c r="C1782" s="3" t="s">
        <v>3681</v>
      </c>
      <c r="D1782" s="6">
        <v>30000</v>
      </c>
      <c r="E1782" s="11">
        <v>11923</v>
      </c>
      <c r="F1782" t="s">
        <v>366</v>
      </c>
      <c r="G1782" t="s">
        <v>22</v>
      </c>
      <c r="H1782" t="s">
        <v>23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2467</v>
      </c>
      <c r="O1782" s="9">
        <f t="shared" si="110"/>
        <v>40</v>
      </c>
      <c r="P1782" s="9">
        <f t="shared" si="111"/>
        <v>78.44</v>
      </c>
      <c r="Q1782" t="s">
        <v>2468</v>
      </c>
      <c r="R1782" t="s">
        <v>2469</v>
      </c>
      <c r="S1782" s="15">
        <f t="shared" si="112"/>
        <v>42493.600810185191</v>
      </c>
      <c r="T1782" s="16">
        <f t="shared" si="113"/>
        <v>42553.600810185191</v>
      </c>
    </row>
    <row r="1783" spans="1:20" ht="60" hidden="1">
      <c r="A1783">
        <v>1781</v>
      </c>
      <c r="B1783" s="3" t="s">
        <v>3682</v>
      </c>
      <c r="C1783" s="3" t="s">
        <v>3683</v>
      </c>
      <c r="D1783" s="6">
        <v>5500</v>
      </c>
      <c r="E1783" s="11">
        <v>1417</v>
      </c>
      <c r="F1783" t="s">
        <v>366</v>
      </c>
      <c r="G1783" t="s">
        <v>22</v>
      </c>
      <c r="H1783" t="s">
        <v>23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2467</v>
      </c>
      <c r="O1783" s="9">
        <f t="shared" si="110"/>
        <v>26</v>
      </c>
      <c r="P1783" s="9">
        <f t="shared" si="111"/>
        <v>59.04</v>
      </c>
      <c r="Q1783" t="s">
        <v>2468</v>
      </c>
      <c r="R1783" t="s">
        <v>2469</v>
      </c>
      <c r="S1783" s="15">
        <f t="shared" si="112"/>
        <v>42597.617418981477</v>
      </c>
      <c r="T1783" s="16">
        <f t="shared" si="113"/>
        <v>42628.617418981477</v>
      </c>
    </row>
    <row r="1784" spans="1:20" ht="60" hidden="1">
      <c r="A1784">
        <v>1782</v>
      </c>
      <c r="B1784" s="3" t="s">
        <v>3684</v>
      </c>
      <c r="C1784" s="3" t="s">
        <v>3685</v>
      </c>
      <c r="D1784" s="6">
        <v>35000</v>
      </c>
      <c r="E1784" s="11">
        <v>5422</v>
      </c>
      <c r="F1784" t="s">
        <v>366</v>
      </c>
      <c r="G1784" t="s">
        <v>22</v>
      </c>
      <c r="H1784" t="s">
        <v>23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2467</v>
      </c>
      <c r="O1784" s="9">
        <f t="shared" si="110"/>
        <v>15</v>
      </c>
      <c r="P1784" s="9">
        <f t="shared" si="111"/>
        <v>71.34</v>
      </c>
      <c r="Q1784" t="s">
        <v>2468</v>
      </c>
      <c r="R1784" t="s">
        <v>2469</v>
      </c>
      <c r="S1784" s="15">
        <f t="shared" si="112"/>
        <v>42388.575104166666</v>
      </c>
      <c r="T1784" s="16">
        <f t="shared" si="113"/>
        <v>42421.575104166666</v>
      </c>
    </row>
    <row r="1785" spans="1:20" ht="60" hidden="1">
      <c r="A1785">
        <v>1783</v>
      </c>
      <c r="B1785" s="3" t="s">
        <v>3686</v>
      </c>
      <c r="C1785" s="3" t="s">
        <v>3687</v>
      </c>
      <c r="D1785" s="6">
        <v>40000</v>
      </c>
      <c r="E1785" s="11">
        <v>9477</v>
      </c>
      <c r="F1785" t="s">
        <v>366</v>
      </c>
      <c r="G1785" t="s">
        <v>22</v>
      </c>
      <c r="H1785" t="s">
        <v>23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2467</v>
      </c>
      <c r="O1785" s="9">
        <f t="shared" si="110"/>
        <v>24</v>
      </c>
      <c r="P1785" s="9">
        <f t="shared" si="111"/>
        <v>51.23</v>
      </c>
      <c r="Q1785" t="s">
        <v>2468</v>
      </c>
      <c r="R1785" t="s">
        <v>2469</v>
      </c>
      <c r="S1785" s="15">
        <f t="shared" si="112"/>
        <v>42115.949976851851</v>
      </c>
      <c r="T1785" s="16">
        <f t="shared" si="113"/>
        <v>42145.949976851851</v>
      </c>
    </row>
    <row r="1786" spans="1:20" ht="60" hidden="1">
      <c r="A1786">
        <v>1784</v>
      </c>
      <c r="B1786" s="3" t="s">
        <v>3688</v>
      </c>
      <c r="C1786" s="3" t="s">
        <v>3689</v>
      </c>
      <c r="D1786" s="6">
        <v>5000</v>
      </c>
      <c r="E1786" s="11">
        <v>1988</v>
      </c>
      <c r="F1786" t="s">
        <v>366</v>
      </c>
      <c r="G1786" t="s">
        <v>22</v>
      </c>
      <c r="H1786" t="s">
        <v>23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2467</v>
      </c>
      <c r="O1786" s="9">
        <f t="shared" si="110"/>
        <v>40</v>
      </c>
      <c r="P1786" s="9">
        <f t="shared" si="111"/>
        <v>60.24</v>
      </c>
      <c r="Q1786" t="s">
        <v>2468</v>
      </c>
      <c r="R1786" t="s">
        <v>2469</v>
      </c>
      <c r="S1786" s="15">
        <f t="shared" si="112"/>
        <v>42003.655555555553</v>
      </c>
      <c r="T1786" s="16">
        <f t="shared" si="113"/>
        <v>42035.142361111109</v>
      </c>
    </row>
    <row r="1787" spans="1:20" ht="45" hidden="1">
      <c r="A1787">
        <v>1785</v>
      </c>
      <c r="B1787" s="3" t="s">
        <v>3690</v>
      </c>
      <c r="C1787" s="3" t="s">
        <v>3691</v>
      </c>
      <c r="D1787" s="6">
        <v>24000</v>
      </c>
      <c r="E1787" s="11">
        <v>4853</v>
      </c>
      <c r="F1787" t="s">
        <v>366</v>
      </c>
      <c r="G1787" t="s">
        <v>22</v>
      </c>
      <c r="H1787" t="s">
        <v>23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2467</v>
      </c>
      <c r="O1787" s="9">
        <f t="shared" si="110"/>
        <v>20</v>
      </c>
      <c r="P1787" s="9">
        <f t="shared" si="111"/>
        <v>44.94</v>
      </c>
      <c r="Q1787" t="s">
        <v>2468</v>
      </c>
      <c r="R1787" t="s">
        <v>2469</v>
      </c>
      <c r="S1787" s="15">
        <f t="shared" si="112"/>
        <v>41897.134895833333</v>
      </c>
      <c r="T1787" s="16">
        <f t="shared" si="113"/>
        <v>41928</v>
      </c>
    </row>
    <row r="1788" spans="1:20" ht="60" hidden="1">
      <c r="A1788">
        <v>1786</v>
      </c>
      <c r="B1788" s="3" t="s">
        <v>3692</v>
      </c>
      <c r="C1788" s="3" t="s">
        <v>3693</v>
      </c>
      <c r="D1788" s="6">
        <v>1900</v>
      </c>
      <c r="E1788" s="11">
        <v>905</v>
      </c>
      <c r="F1788" t="s">
        <v>366</v>
      </c>
      <c r="G1788" t="s">
        <v>397</v>
      </c>
      <c r="H1788" t="s">
        <v>62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2467</v>
      </c>
      <c r="O1788" s="9">
        <f t="shared" si="110"/>
        <v>48</v>
      </c>
      <c r="P1788" s="9">
        <f t="shared" si="111"/>
        <v>31.21</v>
      </c>
      <c r="Q1788" t="s">
        <v>2468</v>
      </c>
      <c r="R1788" t="s">
        <v>2469</v>
      </c>
      <c r="S1788" s="15">
        <f t="shared" si="112"/>
        <v>41958.550659722227</v>
      </c>
      <c r="T1788" s="16">
        <f t="shared" si="113"/>
        <v>41988.550659722227</v>
      </c>
    </row>
    <row r="1789" spans="1:20" ht="45" hidden="1">
      <c r="A1789">
        <v>1787</v>
      </c>
      <c r="B1789" s="3" t="s">
        <v>3694</v>
      </c>
      <c r="C1789" s="3" t="s">
        <v>3695</v>
      </c>
      <c r="D1789" s="6">
        <v>10000</v>
      </c>
      <c r="E1789" s="11">
        <v>1533</v>
      </c>
      <c r="F1789" t="s">
        <v>366</v>
      </c>
      <c r="G1789" t="s">
        <v>22</v>
      </c>
      <c r="H1789" t="s">
        <v>23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2467</v>
      </c>
      <c r="O1789" s="9">
        <f t="shared" si="110"/>
        <v>15</v>
      </c>
      <c r="P1789" s="9">
        <f t="shared" si="111"/>
        <v>63.88</v>
      </c>
      <c r="Q1789" t="s">
        <v>2468</v>
      </c>
      <c r="R1789" t="s">
        <v>2469</v>
      </c>
      <c r="S1789" s="15">
        <f t="shared" si="112"/>
        <v>42068.65552083333</v>
      </c>
      <c r="T1789" s="16">
        <f t="shared" si="113"/>
        <v>42098.613854166666</v>
      </c>
    </row>
    <row r="1790" spans="1:20" ht="45" hidden="1">
      <c r="A1790">
        <v>1788</v>
      </c>
      <c r="B1790" s="3" t="s">
        <v>3696</v>
      </c>
      <c r="C1790" s="3" t="s">
        <v>3697</v>
      </c>
      <c r="D1790" s="6">
        <v>5500</v>
      </c>
      <c r="E1790" s="11">
        <v>76</v>
      </c>
      <c r="F1790" t="s">
        <v>366</v>
      </c>
      <c r="G1790" t="s">
        <v>31</v>
      </c>
      <c r="H1790" t="s">
        <v>32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2467</v>
      </c>
      <c r="O1790" s="9">
        <f t="shared" si="110"/>
        <v>1</v>
      </c>
      <c r="P1790" s="9">
        <f t="shared" si="111"/>
        <v>19</v>
      </c>
      <c r="Q1790" t="s">
        <v>2468</v>
      </c>
      <c r="R1790" t="s">
        <v>2469</v>
      </c>
      <c r="S1790" s="15">
        <f t="shared" si="112"/>
        <v>41913.94840277778</v>
      </c>
      <c r="T1790" s="16">
        <f t="shared" si="113"/>
        <v>41943.94840277778</v>
      </c>
    </row>
    <row r="1791" spans="1:20" ht="45" hidden="1">
      <c r="A1791">
        <v>1789</v>
      </c>
      <c r="B1791" s="3" t="s">
        <v>3698</v>
      </c>
      <c r="C1791" s="3" t="s">
        <v>3699</v>
      </c>
      <c r="D1791" s="6">
        <v>8000</v>
      </c>
      <c r="E1791" s="11">
        <v>40</v>
      </c>
      <c r="F1791" t="s">
        <v>366</v>
      </c>
      <c r="G1791" t="s">
        <v>22</v>
      </c>
      <c r="H1791" t="s">
        <v>23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2467</v>
      </c>
      <c r="O1791" s="9">
        <f t="shared" si="110"/>
        <v>1</v>
      </c>
      <c r="P1791" s="9">
        <f t="shared" si="111"/>
        <v>10</v>
      </c>
      <c r="Q1791" t="s">
        <v>2468</v>
      </c>
      <c r="R1791" t="s">
        <v>2469</v>
      </c>
      <c r="S1791" s="15">
        <f t="shared" si="112"/>
        <v>41956.250034722223</v>
      </c>
      <c r="T1791" s="16">
        <f t="shared" si="113"/>
        <v>42016.250034722223</v>
      </c>
    </row>
    <row r="1792" spans="1:20" ht="45" hidden="1">
      <c r="A1792">
        <v>1790</v>
      </c>
      <c r="B1792" s="3" t="s">
        <v>3700</v>
      </c>
      <c r="C1792" s="3" t="s">
        <v>3701</v>
      </c>
      <c r="D1792" s="6">
        <v>33000</v>
      </c>
      <c r="E1792" s="11">
        <v>1636</v>
      </c>
      <c r="F1792" t="s">
        <v>366</v>
      </c>
      <c r="G1792" t="s">
        <v>22</v>
      </c>
      <c r="H1792" t="s">
        <v>23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2467</v>
      </c>
      <c r="O1792" s="9">
        <f t="shared" si="110"/>
        <v>5</v>
      </c>
      <c r="P1792" s="9">
        <f t="shared" si="111"/>
        <v>109.07</v>
      </c>
      <c r="Q1792" t="s">
        <v>2468</v>
      </c>
      <c r="R1792" t="s">
        <v>2469</v>
      </c>
      <c r="S1792" s="15">
        <f t="shared" si="112"/>
        <v>42010.674513888895</v>
      </c>
      <c r="T1792" s="16">
        <f t="shared" si="113"/>
        <v>42040.674513888895</v>
      </c>
    </row>
    <row r="1793" spans="1:20" ht="45" hidden="1">
      <c r="A1793">
        <v>1791</v>
      </c>
      <c r="B1793" s="3" t="s">
        <v>3702</v>
      </c>
      <c r="C1793" s="3" t="s">
        <v>3703</v>
      </c>
      <c r="D1793" s="6">
        <v>3000</v>
      </c>
      <c r="E1793" s="11">
        <v>107</v>
      </c>
      <c r="F1793" t="s">
        <v>366</v>
      </c>
      <c r="G1793" t="s">
        <v>31</v>
      </c>
      <c r="H1793" t="s">
        <v>32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2467</v>
      </c>
      <c r="O1793" s="9">
        <f t="shared" si="110"/>
        <v>4</v>
      </c>
      <c r="P1793" s="9">
        <f t="shared" si="111"/>
        <v>26.75</v>
      </c>
      <c r="Q1793" t="s">
        <v>2468</v>
      </c>
      <c r="R1793" t="s">
        <v>2469</v>
      </c>
      <c r="S1793" s="15">
        <f t="shared" si="112"/>
        <v>41973.740335648152</v>
      </c>
      <c r="T1793" s="16">
        <f t="shared" si="113"/>
        <v>42033.740335648152</v>
      </c>
    </row>
    <row r="1794" spans="1:20" ht="45" hidden="1">
      <c r="A1794">
        <v>1792</v>
      </c>
      <c r="B1794" s="3" t="s">
        <v>3704</v>
      </c>
      <c r="C1794" s="3" t="s">
        <v>3705</v>
      </c>
      <c r="D1794" s="6">
        <v>25000</v>
      </c>
      <c r="E1794" s="11">
        <v>15281</v>
      </c>
      <c r="F1794" t="s">
        <v>366</v>
      </c>
      <c r="G1794" t="s">
        <v>22</v>
      </c>
      <c r="H1794" t="s">
        <v>23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2467</v>
      </c>
      <c r="O1794" s="9">
        <f t="shared" si="110"/>
        <v>61</v>
      </c>
      <c r="P1794" s="9">
        <f t="shared" si="111"/>
        <v>109.94</v>
      </c>
      <c r="Q1794" t="s">
        <v>2468</v>
      </c>
      <c r="R1794" t="s">
        <v>2469</v>
      </c>
      <c r="S1794" s="15">
        <f t="shared" si="112"/>
        <v>42189.031041666662</v>
      </c>
      <c r="T1794" s="16">
        <f t="shared" si="113"/>
        <v>42226.290972222225</v>
      </c>
    </row>
    <row r="1795" spans="1:20" ht="45" hidden="1">
      <c r="A1795">
        <v>1793</v>
      </c>
      <c r="B1795" s="3" t="s">
        <v>3706</v>
      </c>
      <c r="C1795" s="3" t="s">
        <v>3707</v>
      </c>
      <c r="D1795" s="6">
        <v>3000</v>
      </c>
      <c r="E1795" s="11">
        <v>40</v>
      </c>
      <c r="F1795" t="s">
        <v>366</v>
      </c>
      <c r="G1795" t="s">
        <v>57</v>
      </c>
      <c r="H1795" t="s">
        <v>58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2467</v>
      </c>
      <c r="O1795" s="9">
        <f t="shared" ref="O1795:O1858" si="114">ROUND(E1795/D1795*100,0)</f>
        <v>1</v>
      </c>
      <c r="P1795" s="9">
        <f t="shared" ref="P1795:P1858" si="115">IFERROR(ROUND(E1795/L1795,2),0)</f>
        <v>20</v>
      </c>
      <c r="Q1795" t="s">
        <v>2468</v>
      </c>
      <c r="R1795" t="s">
        <v>2469</v>
      </c>
      <c r="S1795" s="15">
        <f t="shared" ref="S1795:S1858" si="116">(((J1795/60)/60)/24)+DATE(1970,1,1)</f>
        <v>41940.89166666667</v>
      </c>
      <c r="T1795" s="16">
        <f t="shared" ref="T1795:T1858" si="117">(((I1795/60)/60)/24)+DATE(1970,1,1)</f>
        <v>41970.933333333334</v>
      </c>
    </row>
    <row r="1796" spans="1:20" ht="60" hidden="1">
      <c r="A1796">
        <v>1794</v>
      </c>
      <c r="B1796" s="3" t="s">
        <v>3708</v>
      </c>
      <c r="C1796" s="3" t="s">
        <v>3709</v>
      </c>
      <c r="D1796" s="6">
        <v>9000</v>
      </c>
      <c r="E1796" s="11">
        <v>997</v>
      </c>
      <c r="F1796" t="s">
        <v>366</v>
      </c>
      <c r="G1796" t="s">
        <v>22</v>
      </c>
      <c r="H1796" t="s">
        <v>23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2467</v>
      </c>
      <c r="O1796" s="9">
        <f t="shared" si="114"/>
        <v>11</v>
      </c>
      <c r="P1796" s="9">
        <f t="shared" si="115"/>
        <v>55.39</v>
      </c>
      <c r="Q1796" t="s">
        <v>2468</v>
      </c>
      <c r="R1796" t="s">
        <v>2469</v>
      </c>
      <c r="S1796" s="15">
        <f t="shared" si="116"/>
        <v>42011.551180555558</v>
      </c>
      <c r="T1796" s="16">
        <f t="shared" si="117"/>
        <v>42046.551180555558</v>
      </c>
    </row>
    <row r="1797" spans="1:20" ht="45" hidden="1">
      <c r="A1797">
        <v>1795</v>
      </c>
      <c r="B1797" s="3" t="s">
        <v>3710</v>
      </c>
      <c r="C1797" s="3" t="s">
        <v>3711</v>
      </c>
      <c r="D1797" s="6">
        <v>28000</v>
      </c>
      <c r="E1797" s="11">
        <v>10846</v>
      </c>
      <c r="F1797" t="s">
        <v>366</v>
      </c>
      <c r="G1797" t="s">
        <v>512</v>
      </c>
      <c r="H1797" t="s">
        <v>62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2467</v>
      </c>
      <c r="O1797" s="9">
        <f t="shared" si="114"/>
        <v>39</v>
      </c>
      <c r="P1797" s="9">
        <f t="shared" si="115"/>
        <v>133.9</v>
      </c>
      <c r="Q1797" t="s">
        <v>2468</v>
      </c>
      <c r="R1797" t="s">
        <v>2469</v>
      </c>
      <c r="S1797" s="15">
        <f t="shared" si="116"/>
        <v>42628.288668981477</v>
      </c>
      <c r="T1797" s="16">
        <f t="shared" si="117"/>
        <v>42657.666666666672</v>
      </c>
    </row>
    <row r="1798" spans="1:20" ht="60" hidden="1">
      <c r="A1798">
        <v>1796</v>
      </c>
      <c r="B1798" s="3" t="s">
        <v>3712</v>
      </c>
      <c r="C1798" s="3" t="s">
        <v>3713</v>
      </c>
      <c r="D1798" s="6">
        <v>19000</v>
      </c>
      <c r="E1798" s="11">
        <v>4190</v>
      </c>
      <c r="F1798" t="s">
        <v>366</v>
      </c>
      <c r="G1798" t="s">
        <v>31</v>
      </c>
      <c r="H1798" t="s">
        <v>32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2467</v>
      </c>
      <c r="O1798" s="9">
        <f t="shared" si="114"/>
        <v>22</v>
      </c>
      <c r="P1798" s="9">
        <f t="shared" si="115"/>
        <v>48.72</v>
      </c>
      <c r="Q1798" t="s">
        <v>2468</v>
      </c>
      <c r="R1798" t="s">
        <v>2469</v>
      </c>
      <c r="S1798" s="15">
        <f t="shared" si="116"/>
        <v>42515.439421296294</v>
      </c>
      <c r="T1798" s="16">
        <f t="shared" si="117"/>
        <v>42575.439421296294</v>
      </c>
    </row>
    <row r="1799" spans="1:20" ht="45" hidden="1">
      <c r="A1799">
        <v>1797</v>
      </c>
      <c r="B1799" s="3" t="s">
        <v>3714</v>
      </c>
      <c r="C1799" s="3" t="s">
        <v>3715</v>
      </c>
      <c r="D1799" s="6">
        <v>10000</v>
      </c>
      <c r="E1799" s="11">
        <v>6755</v>
      </c>
      <c r="F1799" t="s">
        <v>366</v>
      </c>
      <c r="G1799" t="s">
        <v>22</v>
      </c>
      <c r="H1799" t="s">
        <v>23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2467</v>
      </c>
      <c r="O1799" s="9">
        <f t="shared" si="114"/>
        <v>68</v>
      </c>
      <c r="P1799" s="9">
        <f t="shared" si="115"/>
        <v>48.25</v>
      </c>
      <c r="Q1799" t="s">
        <v>2468</v>
      </c>
      <c r="R1799" t="s">
        <v>2469</v>
      </c>
      <c r="S1799" s="15">
        <f t="shared" si="116"/>
        <v>42689.56931712963</v>
      </c>
      <c r="T1799" s="16">
        <f t="shared" si="117"/>
        <v>42719.56931712963</v>
      </c>
    </row>
    <row r="1800" spans="1:20" ht="45" hidden="1">
      <c r="A1800">
        <v>1798</v>
      </c>
      <c r="B1800" s="3" t="s">
        <v>3716</v>
      </c>
      <c r="C1800" s="3" t="s">
        <v>3717</v>
      </c>
      <c r="D1800" s="6">
        <v>16000</v>
      </c>
      <c r="E1800" s="11">
        <v>2182</v>
      </c>
      <c r="F1800" t="s">
        <v>366</v>
      </c>
      <c r="G1800" t="s">
        <v>22</v>
      </c>
      <c r="H1800" t="s">
        <v>23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2467</v>
      </c>
      <c r="O1800" s="9">
        <f t="shared" si="114"/>
        <v>14</v>
      </c>
      <c r="P1800" s="9">
        <f t="shared" si="115"/>
        <v>58.97</v>
      </c>
      <c r="Q1800" t="s">
        <v>2468</v>
      </c>
      <c r="R1800" t="s">
        <v>2469</v>
      </c>
      <c r="S1800" s="15">
        <f t="shared" si="116"/>
        <v>42344.32677083333</v>
      </c>
      <c r="T1800" s="16">
        <f t="shared" si="117"/>
        <v>42404.32677083333</v>
      </c>
    </row>
    <row r="1801" spans="1:20" ht="30" hidden="1">
      <c r="A1801">
        <v>1799</v>
      </c>
      <c r="B1801" s="3" t="s">
        <v>3718</v>
      </c>
      <c r="C1801" s="3" t="s">
        <v>3719</v>
      </c>
      <c r="D1801" s="6">
        <v>4000</v>
      </c>
      <c r="E1801" s="11">
        <v>69.83</v>
      </c>
      <c r="F1801" t="s">
        <v>366</v>
      </c>
      <c r="G1801" t="s">
        <v>31</v>
      </c>
      <c r="H1801" t="s">
        <v>32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2467</v>
      </c>
      <c r="O1801" s="9">
        <f t="shared" si="114"/>
        <v>2</v>
      </c>
      <c r="P1801" s="9">
        <f t="shared" si="115"/>
        <v>11.64</v>
      </c>
      <c r="Q1801" t="s">
        <v>2468</v>
      </c>
      <c r="R1801" t="s">
        <v>2469</v>
      </c>
      <c r="S1801" s="15">
        <f t="shared" si="116"/>
        <v>41934.842685185184</v>
      </c>
      <c r="T1801" s="16">
        <f t="shared" si="117"/>
        <v>41954.884351851855</v>
      </c>
    </row>
    <row r="1802" spans="1:20" ht="60" hidden="1">
      <c r="A1802">
        <v>1800</v>
      </c>
      <c r="B1802" s="3" t="s">
        <v>3720</v>
      </c>
      <c r="C1802" s="3" t="s">
        <v>3721</v>
      </c>
      <c r="D1802" s="6">
        <v>46260</v>
      </c>
      <c r="E1802" s="11">
        <v>9460</v>
      </c>
      <c r="F1802" t="s">
        <v>366</v>
      </c>
      <c r="G1802" t="s">
        <v>31</v>
      </c>
      <c r="H1802" t="s">
        <v>32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2467</v>
      </c>
      <c r="O1802" s="9">
        <f t="shared" si="114"/>
        <v>20</v>
      </c>
      <c r="P1802" s="9">
        <f t="shared" si="115"/>
        <v>83.72</v>
      </c>
      <c r="Q1802" t="s">
        <v>2468</v>
      </c>
      <c r="R1802" t="s">
        <v>2469</v>
      </c>
      <c r="S1802" s="15">
        <f t="shared" si="116"/>
        <v>42623.606134259258</v>
      </c>
      <c r="T1802" s="16">
        <f t="shared" si="117"/>
        <v>42653.606134259258</v>
      </c>
    </row>
    <row r="1803" spans="1:20" ht="60" hidden="1">
      <c r="A1803">
        <v>1801</v>
      </c>
      <c r="B1803" s="3" t="s">
        <v>3722</v>
      </c>
      <c r="C1803" s="3" t="s">
        <v>3723</v>
      </c>
      <c r="D1803" s="6">
        <v>17000</v>
      </c>
      <c r="E1803" s="11">
        <v>2355</v>
      </c>
      <c r="F1803" t="s">
        <v>366</v>
      </c>
      <c r="G1803" t="s">
        <v>31</v>
      </c>
      <c r="H1803" t="s">
        <v>32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2467</v>
      </c>
      <c r="O1803" s="9">
        <f t="shared" si="114"/>
        <v>14</v>
      </c>
      <c r="P1803" s="9">
        <f t="shared" si="115"/>
        <v>63.65</v>
      </c>
      <c r="Q1803" t="s">
        <v>2468</v>
      </c>
      <c r="R1803" t="s">
        <v>2469</v>
      </c>
      <c r="S1803" s="15">
        <f t="shared" si="116"/>
        <v>42321.660509259258</v>
      </c>
      <c r="T1803" s="16">
        <f t="shared" si="117"/>
        <v>42353.506944444445</v>
      </c>
    </row>
    <row r="1804" spans="1:20" ht="45" hidden="1">
      <c r="A1804">
        <v>1802</v>
      </c>
      <c r="B1804" s="3" t="s">
        <v>3724</v>
      </c>
      <c r="C1804" s="3" t="s">
        <v>3725</v>
      </c>
      <c r="D1804" s="6">
        <v>3500</v>
      </c>
      <c r="E1804" s="11">
        <v>1697</v>
      </c>
      <c r="F1804" t="s">
        <v>366</v>
      </c>
      <c r="G1804" t="s">
        <v>512</v>
      </c>
      <c r="H1804" t="s">
        <v>62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2467</v>
      </c>
      <c r="O1804" s="9">
        <f t="shared" si="114"/>
        <v>48</v>
      </c>
      <c r="P1804" s="9">
        <f t="shared" si="115"/>
        <v>94.28</v>
      </c>
      <c r="Q1804" t="s">
        <v>2468</v>
      </c>
      <c r="R1804" t="s">
        <v>2469</v>
      </c>
      <c r="S1804" s="15">
        <f t="shared" si="116"/>
        <v>42159.47256944445</v>
      </c>
      <c r="T1804" s="16">
        <f t="shared" si="117"/>
        <v>42182.915972222225</v>
      </c>
    </row>
    <row r="1805" spans="1:20" ht="45" hidden="1">
      <c r="A1805">
        <v>1803</v>
      </c>
      <c r="B1805" s="3" t="s">
        <v>3726</v>
      </c>
      <c r="C1805" s="3" t="s">
        <v>3727</v>
      </c>
      <c r="D1805" s="6">
        <v>17500</v>
      </c>
      <c r="E1805" s="11">
        <v>5390</v>
      </c>
      <c r="F1805" t="s">
        <v>366</v>
      </c>
      <c r="G1805" t="s">
        <v>22</v>
      </c>
      <c r="H1805" t="s">
        <v>23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2467</v>
      </c>
      <c r="O1805" s="9">
        <f t="shared" si="114"/>
        <v>31</v>
      </c>
      <c r="P1805" s="9">
        <f t="shared" si="115"/>
        <v>71.87</v>
      </c>
      <c r="Q1805" t="s">
        <v>2468</v>
      </c>
      <c r="R1805" t="s">
        <v>2469</v>
      </c>
      <c r="S1805" s="15">
        <f t="shared" si="116"/>
        <v>42018.071550925932</v>
      </c>
      <c r="T1805" s="16">
        <f t="shared" si="117"/>
        <v>42049.071550925932</v>
      </c>
    </row>
    <row r="1806" spans="1:20" ht="45" hidden="1">
      <c r="A1806">
        <v>1804</v>
      </c>
      <c r="B1806" s="3" t="s">
        <v>3728</v>
      </c>
      <c r="C1806" s="3" t="s">
        <v>3729</v>
      </c>
      <c r="D1806" s="6">
        <v>15500</v>
      </c>
      <c r="E1806" s="11">
        <v>5452</v>
      </c>
      <c r="F1806" t="s">
        <v>366</v>
      </c>
      <c r="G1806" t="s">
        <v>22</v>
      </c>
      <c r="H1806" t="s">
        <v>23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2467</v>
      </c>
      <c r="O1806" s="9">
        <f t="shared" si="114"/>
        <v>35</v>
      </c>
      <c r="P1806" s="9">
        <f t="shared" si="115"/>
        <v>104.85</v>
      </c>
      <c r="Q1806" t="s">
        <v>2468</v>
      </c>
      <c r="R1806" t="s">
        <v>2469</v>
      </c>
      <c r="S1806" s="15">
        <f t="shared" si="116"/>
        <v>42282.678287037037</v>
      </c>
      <c r="T1806" s="16">
        <f t="shared" si="117"/>
        <v>42322.719953703709</v>
      </c>
    </row>
    <row r="1807" spans="1:20" ht="60" hidden="1">
      <c r="A1807">
        <v>1805</v>
      </c>
      <c r="B1807" s="3" t="s">
        <v>3730</v>
      </c>
      <c r="C1807" s="3" t="s">
        <v>3731</v>
      </c>
      <c r="D1807" s="6">
        <v>22500</v>
      </c>
      <c r="E1807" s="11">
        <v>8191</v>
      </c>
      <c r="F1807" t="s">
        <v>366</v>
      </c>
      <c r="G1807" t="s">
        <v>512</v>
      </c>
      <c r="H1807" t="s">
        <v>62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2467</v>
      </c>
      <c r="O1807" s="9">
        <f t="shared" si="114"/>
        <v>36</v>
      </c>
      <c r="P1807" s="9">
        <f t="shared" si="115"/>
        <v>67.14</v>
      </c>
      <c r="Q1807" t="s">
        <v>2468</v>
      </c>
      <c r="R1807" t="s">
        <v>2469</v>
      </c>
      <c r="S1807" s="15">
        <f t="shared" si="116"/>
        <v>42247.803912037038</v>
      </c>
      <c r="T1807" s="16">
        <f t="shared" si="117"/>
        <v>42279.75</v>
      </c>
    </row>
    <row r="1808" spans="1:20" ht="60" hidden="1">
      <c r="A1808">
        <v>1806</v>
      </c>
      <c r="B1808" s="3" t="s">
        <v>3732</v>
      </c>
      <c r="C1808" s="3" t="s">
        <v>3733</v>
      </c>
      <c r="D1808" s="6">
        <v>20000</v>
      </c>
      <c r="E1808" s="11">
        <v>591</v>
      </c>
      <c r="F1808" t="s">
        <v>366</v>
      </c>
      <c r="G1808" t="s">
        <v>31</v>
      </c>
      <c r="H1808" t="s">
        <v>32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2467</v>
      </c>
      <c r="O1808" s="9">
        <f t="shared" si="114"/>
        <v>3</v>
      </c>
      <c r="P1808" s="9">
        <f t="shared" si="115"/>
        <v>73.88</v>
      </c>
      <c r="Q1808" t="s">
        <v>2468</v>
      </c>
      <c r="R1808" t="s">
        <v>2469</v>
      </c>
      <c r="S1808" s="15">
        <f t="shared" si="116"/>
        <v>41877.638298611113</v>
      </c>
      <c r="T1808" s="16">
        <f t="shared" si="117"/>
        <v>41912.638298611113</v>
      </c>
    </row>
    <row r="1809" spans="1:20" ht="30" hidden="1">
      <c r="A1809">
        <v>1807</v>
      </c>
      <c r="B1809" s="3" t="s">
        <v>3734</v>
      </c>
      <c r="C1809" s="3" t="s">
        <v>3735</v>
      </c>
      <c r="D1809" s="6">
        <v>5000</v>
      </c>
      <c r="E1809" s="11">
        <v>553</v>
      </c>
      <c r="F1809" t="s">
        <v>366</v>
      </c>
      <c r="G1809" t="s">
        <v>22</v>
      </c>
      <c r="H1809" t="s">
        <v>23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2467</v>
      </c>
      <c r="O1809" s="9">
        <f t="shared" si="114"/>
        <v>11</v>
      </c>
      <c r="P1809" s="9">
        <f t="shared" si="115"/>
        <v>69.13</v>
      </c>
      <c r="Q1809" t="s">
        <v>2468</v>
      </c>
      <c r="R1809" t="s">
        <v>2469</v>
      </c>
      <c r="S1809" s="15">
        <f t="shared" si="116"/>
        <v>41880.068437499998</v>
      </c>
      <c r="T1809" s="16">
        <f t="shared" si="117"/>
        <v>41910.068437499998</v>
      </c>
    </row>
    <row r="1810" spans="1:20" ht="60" hidden="1">
      <c r="A1810">
        <v>1808</v>
      </c>
      <c r="B1810" s="3" t="s">
        <v>3736</v>
      </c>
      <c r="C1810" s="3" t="s">
        <v>3737</v>
      </c>
      <c r="D1810" s="6">
        <v>28000</v>
      </c>
      <c r="E1810" s="11">
        <v>11594</v>
      </c>
      <c r="F1810" t="s">
        <v>366</v>
      </c>
      <c r="G1810" t="s">
        <v>22</v>
      </c>
      <c r="H1810" t="s">
        <v>23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2467</v>
      </c>
      <c r="O1810" s="9">
        <f t="shared" si="114"/>
        <v>41</v>
      </c>
      <c r="P1810" s="9">
        <f t="shared" si="115"/>
        <v>120.77</v>
      </c>
      <c r="Q1810" t="s">
        <v>2468</v>
      </c>
      <c r="R1810" t="s">
        <v>2469</v>
      </c>
      <c r="S1810" s="15">
        <f t="shared" si="116"/>
        <v>42742.680902777778</v>
      </c>
      <c r="T1810" s="16">
        <f t="shared" si="117"/>
        <v>42777.680902777778</v>
      </c>
    </row>
    <row r="1811" spans="1:20" ht="45" hidden="1">
      <c r="A1811">
        <v>1809</v>
      </c>
      <c r="B1811" s="3" t="s">
        <v>3738</v>
      </c>
      <c r="C1811" s="3" t="s">
        <v>3739</v>
      </c>
      <c r="D1811" s="6">
        <v>3500</v>
      </c>
      <c r="E1811" s="11">
        <v>380</v>
      </c>
      <c r="F1811" t="s">
        <v>366</v>
      </c>
      <c r="G1811" t="s">
        <v>167</v>
      </c>
      <c r="H1811" t="s">
        <v>168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2467</v>
      </c>
      <c r="O1811" s="9">
        <f t="shared" si="114"/>
        <v>11</v>
      </c>
      <c r="P1811" s="9">
        <f t="shared" si="115"/>
        <v>42.22</v>
      </c>
      <c r="Q1811" t="s">
        <v>2468</v>
      </c>
      <c r="R1811" t="s">
        <v>2469</v>
      </c>
      <c r="S1811" s="15">
        <f t="shared" si="116"/>
        <v>42029.907858796301</v>
      </c>
      <c r="T1811" s="16">
        <f t="shared" si="117"/>
        <v>42064.907858796301</v>
      </c>
    </row>
    <row r="1812" spans="1:20" ht="45" hidden="1">
      <c r="A1812">
        <v>1810</v>
      </c>
      <c r="B1812" s="3" t="s">
        <v>3740</v>
      </c>
      <c r="C1812" s="3" t="s">
        <v>3741</v>
      </c>
      <c r="D1812" s="6">
        <v>450</v>
      </c>
      <c r="E1812" s="11">
        <v>15</v>
      </c>
      <c r="F1812" t="s">
        <v>366</v>
      </c>
      <c r="G1812" t="s">
        <v>22</v>
      </c>
      <c r="H1812" t="s">
        <v>23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2467</v>
      </c>
      <c r="O1812" s="9">
        <f t="shared" si="114"/>
        <v>3</v>
      </c>
      <c r="P1812" s="9">
        <f t="shared" si="115"/>
        <v>7.5</v>
      </c>
      <c r="Q1812" t="s">
        <v>2468</v>
      </c>
      <c r="R1812" t="s">
        <v>2469</v>
      </c>
      <c r="S1812" s="15">
        <f t="shared" si="116"/>
        <v>41860.91002314815</v>
      </c>
      <c r="T1812" s="16">
        <f t="shared" si="117"/>
        <v>41872.91002314815</v>
      </c>
    </row>
    <row r="1813" spans="1:20" ht="45" hidden="1">
      <c r="A1813">
        <v>1811</v>
      </c>
      <c r="B1813" s="3" t="s">
        <v>3742</v>
      </c>
      <c r="C1813" s="3" t="s">
        <v>3743</v>
      </c>
      <c r="D1813" s="6">
        <v>54000</v>
      </c>
      <c r="E1813" s="11">
        <v>40</v>
      </c>
      <c r="F1813" t="s">
        <v>366</v>
      </c>
      <c r="G1813" t="s">
        <v>22</v>
      </c>
      <c r="H1813" t="s">
        <v>23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2467</v>
      </c>
      <c r="O1813" s="9">
        <f t="shared" si="114"/>
        <v>0</v>
      </c>
      <c r="P1813" s="9">
        <f t="shared" si="115"/>
        <v>1.54</v>
      </c>
      <c r="Q1813" t="s">
        <v>2468</v>
      </c>
      <c r="R1813" t="s">
        <v>2469</v>
      </c>
      <c r="S1813" s="15">
        <f t="shared" si="116"/>
        <v>41876.433680555558</v>
      </c>
      <c r="T1813" s="16">
        <f t="shared" si="117"/>
        <v>41936.166666666664</v>
      </c>
    </row>
    <row r="1814" spans="1:20" ht="60" hidden="1">
      <c r="A1814">
        <v>1812</v>
      </c>
      <c r="B1814" s="3" t="s">
        <v>3744</v>
      </c>
      <c r="C1814" s="3" t="s">
        <v>3745</v>
      </c>
      <c r="D1814" s="6">
        <v>6500</v>
      </c>
      <c r="E1814" s="11">
        <v>865</v>
      </c>
      <c r="F1814" t="s">
        <v>366</v>
      </c>
      <c r="G1814" t="s">
        <v>31</v>
      </c>
      <c r="H1814" t="s">
        <v>32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2467</v>
      </c>
      <c r="O1814" s="9">
        <f t="shared" si="114"/>
        <v>13</v>
      </c>
      <c r="P1814" s="9">
        <f t="shared" si="115"/>
        <v>37.61</v>
      </c>
      <c r="Q1814" t="s">
        <v>2468</v>
      </c>
      <c r="R1814" t="s">
        <v>2469</v>
      </c>
      <c r="S1814" s="15">
        <f t="shared" si="116"/>
        <v>42524.318703703699</v>
      </c>
      <c r="T1814" s="16">
        <f t="shared" si="117"/>
        <v>42554.318703703699</v>
      </c>
    </row>
    <row r="1815" spans="1:20" ht="45" hidden="1">
      <c r="A1815">
        <v>1813</v>
      </c>
      <c r="B1815" s="3" t="s">
        <v>3746</v>
      </c>
      <c r="C1815" s="3" t="s">
        <v>3747</v>
      </c>
      <c r="D1815" s="6">
        <v>8750</v>
      </c>
      <c r="E1815" s="11">
        <v>0</v>
      </c>
      <c r="F1815" t="s">
        <v>366</v>
      </c>
      <c r="G1815" t="s">
        <v>31</v>
      </c>
      <c r="H1815" t="s">
        <v>32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2467</v>
      </c>
      <c r="O1815" s="9">
        <f t="shared" si="114"/>
        <v>0</v>
      </c>
      <c r="P1815" s="9">
        <f t="shared" si="115"/>
        <v>0</v>
      </c>
      <c r="Q1815" t="s">
        <v>2468</v>
      </c>
      <c r="R1815" t="s">
        <v>2469</v>
      </c>
      <c r="S1815" s="15">
        <f t="shared" si="116"/>
        <v>41829.889027777775</v>
      </c>
      <c r="T1815" s="16">
        <f t="shared" si="117"/>
        <v>41859.889027777775</v>
      </c>
    </row>
    <row r="1816" spans="1:20" ht="45" hidden="1">
      <c r="A1816">
        <v>1814</v>
      </c>
      <c r="B1816" s="3" t="s">
        <v>3748</v>
      </c>
      <c r="C1816" s="3" t="s">
        <v>3749</v>
      </c>
      <c r="D1816" s="6">
        <v>12000</v>
      </c>
      <c r="E1816" s="11">
        <v>5902</v>
      </c>
      <c r="F1816" t="s">
        <v>366</v>
      </c>
      <c r="G1816" t="s">
        <v>31</v>
      </c>
      <c r="H1816" t="s">
        <v>32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2467</v>
      </c>
      <c r="O1816" s="9">
        <f t="shared" si="114"/>
        <v>49</v>
      </c>
      <c r="P1816" s="9">
        <f t="shared" si="115"/>
        <v>42.16</v>
      </c>
      <c r="Q1816" t="s">
        <v>2468</v>
      </c>
      <c r="R1816" t="s">
        <v>2469</v>
      </c>
      <c r="S1816" s="15">
        <f t="shared" si="116"/>
        <v>42033.314074074078</v>
      </c>
      <c r="T1816" s="16">
        <f t="shared" si="117"/>
        <v>42063.314074074078</v>
      </c>
    </row>
    <row r="1817" spans="1:20" ht="60" hidden="1">
      <c r="A1817">
        <v>1815</v>
      </c>
      <c r="B1817" s="3" t="s">
        <v>3750</v>
      </c>
      <c r="C1817" s="3" t="s">
        <v>3751</v>
      </c>
      <c r="D1817" s="6">
        <v>3000</v>
      </c>
      <c r="E1817" s="11">
        <v>0</v>
      </c>
      <c r="F1817" t="s">
        <v>366</v>
      </c>
      <c r="G1817" t="s">
        <v>22</v>
      </c>
      <c r="H1817" t="s">
        <v>23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2467</v>
      </c>
      <c r="O1817" s="9">
        <f t="shared" si="114"/>
        <v>0</v>
      </c>
      <c r="P1817" s="9">
        <f t="shared" si="115"/>
        <v>0</v>
      </c>
      <c r="Q1817" t="s">
        <v>2468</v>
      </c>
      <c r="R1817" t="s">
        <v>2469</v>
      </c>
      <c r="S1817" s="15">
        <f t="shared" si="116"/>
        <v>42172.906678240746</v>
      </c>
      <c r="T1817" s="16">
        <f t="shared" si="117"/>
        <v>42186.906678240746</v>
      </c>
    </row>
    <row r="1818" spans="1:20" ht="45" hidden="1">
      <c r="A1818">
        <v>1816</v>
      </c>
      <c r="B1818" s="3" t="s">
        <v>3752</v>
      </c>
      <c r="C1818" s="3" t="s">
        <v>3753</v>
      </c>
      <c r="D1818" s="6">
        <v>25000</v>
      </c>
      <c r="E1818" s="11">
        <v>509</v>
      </c>
      <c r="F1818" t="s">
        <v>366</v>
      </c>
      <c r="G1818" t="s">
        <v>2114</v>
      </c>
      <c r="H1818" t="s">
        <v>2115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2467</v>
      </c>
      <c r="O1818" s="9">
        <f t="shared" si="114"/>
        <v>2</v>
      </c>
      <c r="P1818" s="9">
        <f t="shared" si="115"/>
        <v>84.83</v>
      </c>
      <c r="Q1818" t="s">
        <v>2468</v>
      </c>
      <c r="R1818" t="s">
        <v>2469</v>
      </c>
      <c r="S1818" s="15">
        <f t="shared" si="116"/>
        <v>42548.876192129625</v>
      </c>
      <c r="T1818" s="16">
        <f t="shared" si="117"/>
        <v>42576.791666666672</v>
      </c>
    </row>
    <row r="1819" spans="1:20" ht="45" hidden="1">
      <c r="A1819">
        <v>1817</v>
      </c>
      <c r="B1819" s="3" t="s">
        <v>3754</v>
      </c>
      <c r="C1819" s="3" t="s">
        <v>3755</v>
      </c>
      <c r="D1819" s="6">
        <v>18000</v>
      </c>
      <c r="E1819" s="11">
        <v>9419</v>
      </c>
      <c r="F1819" t="s">
        <v>366</v>
      </c>
      <c r="G1819" t="s">
        <v>22</v>
      </c>
      <c r="H1819" t="s">
        <v>23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2467</v>
      </c>
      <c r="O1819" s="9">
        <f t="shared" si="114"/>
        <v>52</v>
      </c>
      <c r="P1819" s="9">
        <f t="shared" si="115"/>
        <v>94.19</v>
      </c>
      <c r="Q1819" t="s">
        <v>2468</v>
      </c>
      <c r="R1819" t="s">
        <v>2469</v>
      </c>
      <c r="S1819" s="15">
        <f t="shared" si="116"/>
        <v>42705.662118055552</v>
      </c>
      <c r="T1819" s="16">
        <f t="shared" si="117"/>
        <v>42765.290972222225</v>
      </c>
    </row>
    <row r="1820" spans="1:20" ht="45" hidden="1">
      <c r="A1820">
        <v>1818</v>
      </c>
      <c r="B1820" s="3" t="s">
        <v>3756</v>
      </c>
      <c r="C1820" s="3" t="s">
        <v>3757</v>
      </c>
      <c r="D1820" s="6">
        <v>15000</v>
      </c>
      <c r="E1820" s="11">
        <v>0</v>
      </c>
      <c r="F1820" t="s">
        <v>366</v>
      </c>
      <c r="G1820" t="s">
        <v>22</v>
      </c>
      <c r="H1820" t="s">
        <v>23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2467</v>
      </c>
      <c r="O1820" s="9">
        <f t="shared" si="114"/>
        <v>0</v>
      </c>
      <c r="P1820" s="9">
        <f t="shared" si="115"/>
        <v>0</v>
      </c>
      <c r="Q1820" t="s">
        <v>2468</v>
      </c>
      <c r="R1820" t="s">
        <v>2469</v>
      </c>
      <c r="S1820" s="15">
        <f t="shared" si="116"/>
        <v>42067.234375</v>
      </c>
      <c r="T1820" s="16">
        <f t="shared" si="117"/>
        <v>42097.192708333328</v>
      </c>
    </row>
    <row r="1821" spans="1:20" ht="60" hidden="1">
      <c r="A1821">
        <v>1819</v>
      </c>
      <c r="B1821" s="3" t="s">
        <v>3758</v>
      </c>
      <c r="C1821" s="3" t="s">
        <v>3759</v>
      </c>
      <c r="D1821" s="6">
        <v>1200</v>
      </c>
      <c r="E1821" s="11">
        <v>25</v>
      </c>
      <c r="F1821" t="s">
        <v>366</v>
      </c>
      <c r="G1821" t="s">
        <v>22</v>
      </c>
      <c r="H1821" t="s">
        <v>23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2467</v>
      </c>
      <c r="O1821" s="9">
        <f t="shared" si="114"/>
        <v>2</v>
      </c>
      <c r="P1821" s="9">
        <f t="shared" si="115"/>
        <v>6.25</v>
      </c>
      <c r="Q1821" t="s">
        <v>2468</v>
      </c>
      <c r="R1821" t="s">
        <v>2469</v>
      </c>
      <c r="S1821" s="15">
        <f t="shared" si="116"/>
        <v>41820.752268518518</v>
      </c>
      <c r="T1821" s="16">
        <f t="shared" si="117"/>
        <v>41850.752268518518</v>
      </c>
    </row>
    <row r="1822" spans="1:20" ht="60" hidden="1">
      <c r="A1822">
        <v>1820</v>
      </c>
      <c r="B1822" s="3" t="s">
        <v>3760</v>
      </c>
      <c r="C1822" s="3" t="s">
        <v>3761</v>
      </c>
      <c r="D1822" s="6">
        <v>26000</v>
      </c>
      <c r="E1822" s="11">
        <v>1707</v>
      </c>
      <c r="F1822" t="s">
        <v>366</v>
      </c>
      <c r="G1822" t="s">
        <v>22</v>
      </c>
      <c r="H1822" t="s">
        <v>23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2467</v>
      </c>
      <c r="O1822" s="9">
        <f t="shared" si="114"/>
        <v>7</v>
      </c>
      <c r="P1822" s="9">
        <f t="shared" si="115"/>
        <v>213.38</v>
      </c>
      <c r="Q1822" t="s">
        <v>2468</v>
      </c>
      <c r="R1822" t="s">
        <v>2469</v>
      </c>
      <c r="S1822" s="15">
        <f t="shared" si="116"/>
        <v>42065.084375000006</v>
      </c>
      <c r="T1822" s="16">
        <f t="shared" si="117"/>
        <v>42095.042708333334</v>
      </c>
    </row>
    <row r="1823" spans="1:20" ht="45" hidden="1">
      <c r="A1823">
        <v>1821</v>
      </c>
      <c r="B1823" s="3" t="s">
        <v>3762</v>
      </c>
      <c r="C1823" s="3" t="s">
        <v>3763</v>
      </c>
      <c r="D1823" s="6">
        <v>2500</v>
      </c>
      <c r="E1823" s="11">
        <v>3372.25</v>
      </c>
      <c r="F1823" t="s">
        <v>21</v>
      </c>
      <c r="G1823" t="s">
        <v>22</v>
      </c>
      <c r="H1823" t="s">
        <v>23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1634</v>
      </c>
      <c r="O1823" s="9">
        <f t="shared" si="114"/>
        <v>135</v>
      </c>
      <c r="P1823" s="9">
        <f t="shared" si="115"/>
        <v>59.16</v>
      </c>
      <c r="Q1823" t="s">
        <v>1635</v>
      </c>
      <c r="R1823" t="s">
        <v>1636</v>
      </c>
      <c r="S1823" s="15">
        <f t="shared" si="116"/>
        <v>40926.319062499999</v>
      </c>
      <c r="T1823" s="16">
        <f t="shared" si="117"/>
        <v>40971.319062499999</v>
      </c>
    </row>
    <row r="1824" spans="1:20" ht="30" hidden="1">
      <c r="A1824">
        <v>1822</v>
      </c>
      <c r="B1824" s="3" t="s">
        <v>3764</v>
      </c>
      <c r="C1824" s="3" t="s">
        <v>3765</v>
      </c>
      <c r="D1824" s="6">
        <v>300</v>
      </c>
      <c r="E1824" s="11">
        <v>300</v>
      </c>
      <c r="F1824" t="s">
        <v>21</v>
      </c>
      <c r="G1824" t="s">
        <v>167</v>
      </c>
      <c r="H1824" t="s">
        <v>168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1634</v>
      </c>
      <c r="O1824" s="9">
        <f t="shared" si="114"/>
        <v>100</v>
      </c>
      <c r="P1824" s="9">
        <f t="shared" si="115"/>
        <v>27.27</v>
      </c>
      <c r="Q1824" t="s">
        <v>1635</v>
      </c>
      <c r="R1824" t="s">
        <v>1636</v>
      </c>
      <c r="S1824" s="15">
        <f t="shared" si="116"/>
        <v>41634.797013888885</v>
      </c>
      <c r="T1824" s="16">
        <f t="shared" si="117"/>
        <v>41670.792361111111</v>
      </c>
    </row>
    <row r="1825" spans="1:20" ht="60" hidden="1">
      <c r="A1825">
        <v>1823</v>
      </c>
      <c r="B1825" s="3" t="s">
        <v>3766</v>
      </c>
      <c r="C1825" s="3" t="s">
        <v>3767</v>
      </c>
      <c r="D1825" s="6">
        <v>700</v>
      </c>
      <c r="E1825" s="11">
        <v>811</v>
      </c>
      <c r="F1825" t="s">
        <v>21</v>
      </c>
      <c r="G1825" t="s">
        <v>22</v>
      </c>
      <c r="H1825" t="s">
        <v>23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1634</v>
      </c>
      <c r="O1825" s="9">
        <f t="shared" si="114"/>
        <v>116</v>
      </c>
      <c r="P1825" s="9">
        <f t="shared" si="115"/>
        <v>24.58</v>
      </c>
      <c r="Q1825" t="s">
        <v>1635</v>
      </c>
      <c r="R1825" t="s">
        <v>1636</v>
      </c>
      <c r="S1825" s="15">
        <f t="shared" si="116"/>
        <v>41176.684907407405</v>
      </c>
      <c r="T1825" s="16">
        <f t="shared" si="117"/>
        <v>41206.684907407405</v>
      </c>
    </row>
    <row r="1826" spans="1:20" ht="18.75" hidden="1">
      <c r="A1826">
        <v>1824</v>
      </c>
      <c r="B1826" s="3" t="s">
        <v>3768</v>
      </c>
      <c r="C1826" s="3" t="s">
        <v>3769</v>
      </c>
      <c r="D1826" s="6">
        <v>3000</v>
      </c>
      <c r="E1826" s="11">
        <v>3002</v>
      </c>
      <c r="F1826" t="s">
        <v>21</v>
      </c>
      <c r="G1826" t="s">
        <v>22</v>
      </c>
      <c r="H1826" t="s">
        <v>23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1634</v>
      </c>
      <c r="O1826" s="9">
        <f t="shared" si="114"/>
        <v>100</v>
      </c>
      <c r="P1826" s="9">
        <f t="shared" si="115"/>
        <v>75.05</v>
      </c>
      <c r="Q1826" t="s">
        <v>1635</v>
      </c>
      <c r="R1826" t="s">
        <v>1636</v>
      </c>
      <c r="S1826" s="15">
        <f t="shared" si="116"/>
        <v>41626.916284722225</v>
      </c>
      <c r="T1826" s="16">
        <f t="shared" si="117"/>
        <v>41647.088888888888</v>
      </c>
    </row>
    <row r="1827" spans="1:20" ht="60" hidden="1">
      <c r="A1827">
        <v>1825</v>
      </c>
      <c r="B1827" s="3" t="s">
        <v>3770</v>
      </c>
      <c r="C1827" s="3" t="s">
        <v>3771</v>
      </c>
      <c r="D1827" s="6">
        <v>2000</v>
      </c>
      <c r="E1827" s="11">
        <v>2101</v>
      </c>
      <c r="F1827" t="s">
        <v>21</v>
      </c>
      <c r="G1827" t="s">
        <v>22</v>
      </c>
      <c r="H1827" t="s">
        <v>23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1634</v>
      </c>
      <c r="O1827" s="9">
        <f t="shared" si="114"/>
        <v>105</v>
      </c>
      <c r="P1827" s="9">
        <f t="shared" si="115"/>
        <v>42.02</v>
      </c>
      <c r="Q1827" t="s">
        <v>1635</v>
      </c>
      <c r="R1827" t="s">
        <v>1636</v>
      </c>
      <c r="S1827" s="15">
        <f t="shared" si="116"/>
        <v>41443.83452546296</v>
      </c>
      <c r="T1827" s="16">
        <f t="shared" si="117"/>
        <v>41466.83452546296</v>
      </c>
    </row>
    <row r="1828" spans="1:20" ht="30" hidden="1">
      <c r="A1828">
        <v>1826</v>
      </c>
      <c r="B1828" s="3" t="s">
        <v>3772</v>
      </c>
      <c r="C1828" s="3" t="s">
        <v>3773</v>
      </c>
      <c r="D1828" s="6">
        <v>2000</v>
      </c>
      <c r="E1828" s="11">
        <v>2020</v>
      </c>
      <c r="F1828" t="s">
        <v>21</v>
      </c>
      <c r="G1828" t="s">
        <v>22</v>
      </c>
      <c r="H1828" t="s">
        <v>23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1634</v>
      </c>
      <c r="O1828" s="9">
        <f t="shared" si="114"/>
        <v>101</v>
      </c>
      <c r="P1828" s="9">
        <f t="shared" si="115"/>
        <v>53.16</v>
      </c>
      <c r="Q1828" t="s">
        <v>1635</v>
      </c>
      <c r="R1828" t="s">
        <v>1636</v>
      </c>
      <c r="S1828" s="15">
        <f t="shared" si="116"/>
        <v>41657.923807870371</v>
      </c>
      <c r="T1828" s="16">
        <f t="shared" si="117"/>
        <v>41687.923807870371</v>
      </c>
    </row>
    <row r="1829" spans="1:20" ht="60" hidden="1">
      <c r="A1829">
        <v>1827</v>
      </c>
      <c r="B1829" s="3" t="s">
        <v>3774</v>
      </c>
      <c r="C1829" s="3" t="s">
        <v>3775</v>
      </c>
      <c r="D1829" s="6">
        <v>8000</v>
      </c>
      <c r="E1829" s="11">
        <v>8053</v>
      </c>
      <c r="F1829" t="s">
        <v>21</v>
      </c>
      <c r="G1829" t="s">
        <v>22</v>
      </c>
      <c r="H1829" t="s">
        <v>23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1634</v>
      </c>
      <c r="O1829" s="9">
        <f t="shared" si="114"/>
        <v>101</v>
      </c>
      <c r="P1829" s="9">
        <f t="shared" si="115"/>
        <v>83.89</v>
      </c>
      <c r="Q1829" t="s">
        <v>1635</v>
      </c>
      <c r="R1829" t="s">
        <v>1636</v>
      </c>
      <c r="S1829" s="15">
        <f t="shared" si="116"/>
        <v>40555.325937499998</v>
      </c>
      <c r="T1829" s="16">
        <f t="shared" si="117"/>
        <v>40605.325937499998</v>
      </c>
    </row>
    <row r="1830" spans="1:20" ht="60" hidden="1">
      <c r="A1830">
        <v>1828</v>
      </c>
      <c r="B1830" s="3" t="s">
        <v>3776</v>
      </c>
      <c r="C1830" s="3" t="s">
        <v>3777</v>
      </c>
      <c r="D1830" s="6">
        <v>20000</v>
      </c>
      <c r="E1830" s="11">
        <v>20032</v>
      </c>
      <c r="F1830" t="s">
        <v>21</v>
      </c>
      <c r="G1830" t="s">
        <v>22</v>
      </c>
      <c r="H1830" t="s">
        <v>23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1634</v>
      </c>
      <c r="O1830" s="9">
        <f t="shared" si="114"/>
        <v>100</v>
      </c>
      <c r="P1830" s="9">
        <f t="shared" si="115"/>
        <v>417.33</v>
      </c>
      <c r="Q1830" t="s">
        <v>1635</v>
      </c>
      <c r="R1830" t="s">
        <v>1636</v>
      </c>
      <c r="S1830" s="15">
        <f t="shared" si="116"/>
        <v>41736.899652777778</v>
      </c>
      <c r="T1830" s="16">
        <f t="shared" si="117"/>
        <v>41768.916666666664</v>
      </c>
    </row>
    <row r="1831" spans="1:20" ht="45" hidden="1">
      <c r="A1831">
        <v>1829</v>
      </c>
      <c r="B1831" s="3" t="s">
        <v>3778</v>
      </c>
      <c r="C1831" s="3" t="s">
        <v>3779</v>
      </c>
      <c r="D1831" s="6">
        <v>1500</v>
      </c>
      <c r="E1831" s="11">
        <v>2500.25</v>
      </c>
      <c r="F1831" t="s">
        <v>21</v>
      </c>
      <c r="G1831" t="s">
        <v>22</v>
      </c>
      <c r="H1831" t="s">
        <v>23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1634</v>
      </c>
      <c r="O1831" s="9">
        <f t="shared" si="114"/>
        <v>167</v>
      </c>
      <c r="P1831" s="9">
        <f t="shared" si="115"/>
        <v>75.77</v>
      </c>
      <c r="Q1831" t="s">
        <v>1635</v>
      </c>
      <c r="R1831" t="s">
        <v>1636</v>
      </c>
      <c r="S1831" s="15">
        <f t="shared" si="116"/>
        <v>40516.087627314817</v>
      </c>
      <c r="T1831" s="16">
        <f t="shared" si="117"/>
        <v>40564.916666666664</v>
      </c>
    </row>
    <row r="1832" spans="1:20" ht="45" hidden="1">
      <c r="A1832">
        <v>1830</v>
      </c>
      <c r="B1832" s="3" t="s">
        <v>3780</v>
      </c>
      <c r="C1832" s="3" t="s">
        <v>3781</v>
      </c>
      <c r="D1832" s="6">
        <v>15000</v>
      </c>
      <c r="E1832" s="11">
        <v>15230</v>
      </c>
      <c r="F1832" t="s">
        <v>21</v>
      </c>
      <c r="G1832" t="s">
        <v>22</v>
      </c>
      <c r="H1832" t="s">
        <v>23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1634</v>
      </c>
      <c r="O1832" s="9">
        <f t="shared" si="114"/>
        <v>102</v>
      </c>
      <c r="P1832" s="9">
        <f t="shared" si="115"/>
        <v>67.39</v>
      </c>
      <c r="Q1832" t="s">
        <v>1635</v>
      </c>
      <c r="R1832" t="s">
        <v>1636</v>
      </c>
      <c r="S1832" s="15">
        <f t="shared" si="116"/>
        <v>41664.684108796297</v>
      </c>
      <c r="T1832" s="16">
        <f t="shared" si="117"/>
        <v>41694.684108796297</v>
      </c>
    </row>
    <row r="1833" spans="1:20" ht="45" hidden="1">
      <c r="A1833">
        <v>1831</v>
      </c>
      <c r="B1833" s="3" t="s">
        <v>3782</v>
      </c>
      <c r="C1833" s="3" t="s">
        <v>3783</v>
      </c>
      <c r="D1833" s="6">
        <v>1000</v>
      </c>
      <c r="E1833" s="11">
        <v>1030</v>
      </c>
      <c r="F1833" t="s">
        <v>21</v>
      </c>
      <c r="G1833" t="s">
        <v>22</v>
      </c>
      <c r="H1833" t="s">
        <v>23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1634</v>
      </c>
      <c r="O1833" s="9">
        <f t="shared" si="114"/>
        <v>103</v>
      </c>
      <c r="P1833" s="9">
        <f t="shared" si="115"/>
        <v>73.569999999999993</v>
      </c>
      <c r="Q1833" t="s">
        <v>1635</v>
      </c>
      <c r="R1833" t="s">
        <v>1636</v>
      </c>
      <c r="S1833" s="15">
        <f t="shared" si="116"/>
        <v>41026.996099537035</v>
      </c>
      <c r="T1833" s="16">
        <f t="shared" si="117"/>
        <v>41041.996099537035</v>
      </c>
    </row>
    <row r="1834" spans="1:20" ht="60" hidden="1">
      <c r="A1834">
        <v>1832</v>
      </c>
      <c r="B1834" s="3" t="s">
        <v>3784</v>
      </c>
      <c r="C1834" s="3" t="s">
        <v>3785</v>
      </c>
      <c r="D1834" s="6">
        <v>350</v>
      </c>
      <c r="E1834" s="11">
        <v>500</v>
      </c>
      <c r="F1834" t="s">
        <v>21</v>
      </c>
      <c r="G1834" t="s">
        <v>22</v>
      </c>
      <c r="H1834" t="s">
        <v>23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1634</v>
      </c>
      <c r="O1834" s="9">
        <f t="shared" si="114"/>
        <v>143</v>
      </c>
      <c r="P1834" s="9">
        <f t="shared" si="115"/>
        <v>25</v>
      </c>
      <c r="Q1834" t="s">
        <v>1635</v>
      </c>
      <c r="R1834" t="s">
        <v>1636</v>
      </c>
      <c r="S1834" s="15">
        <f t="shared" si="116"/>
        <v>40576.539664351854</v>
      </c>
      <c r="T1834" s="16">
        <f t="shared" si="117"/>
        <v>40606.539664351854</v>
      </c>
    </row>
    <row r="1835" spans="1:20" ht="60" hidden="1">
      <c r="A1835">
        <v>1833</v>
      </c>
      <c r="B1835" s="3" t="s">
        <v>3786</v>
      </c>
      <c r="C1835" s="3" t="s">
        <v>3787</v>
      </c>
      <c r="D1835" s="6">
        <v>400</v>
      </c>
      <c r="E1835" s="11">
        <v>1050</v>
      </c>
      <c r="F1835" t="s">
        <v>21</v>
      </c>
      <c r="G1835" t="s">
        <v>22</v>
      </c>
      <c r="H1835" t="s">
        <v>23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1634</v>
      </c>
      <c r="O1835" s="9">
        <f t="shared" si="114"/>
        <v>263</v>
      </c>
      <c r="P1835" s="9">
        <f t="shared" si="115"/>
        <v>42</v>
      </c>
      <c r="Q1835" t="s">
        <v>1635</v>
      </c>
      <c r="R1835" t="s">
        <v>1636</v>
      </c>
      <c r="S1835" s="15">
        <f t="shared" si="116"/>
        <v>41303.044016203705</v>
      </c>
      <c r="T1835" s="16">
        <f t="shared" si="117"/>
        <v>41335.332638888889</v>
      </c>
    </row>
    <row r="1836" spans="1:20" ht="30" hidden="1">
      <c r="A1836">
        <v>1834</v>
      </c>
      <c r="B1836" s="3" t="s">
        <v>3788</v>
      </c>
      <c r="C1836" s="3" t="s">
        <v>3789</v>
      </c>
      <c r="D1836" s="6">
        <v>10000</v>
      </c>
      <c r="E1836" s="11">
        <v>11805</v>
      </c>
      <c r="F1836" t="s">
        <v>21</v>
      </c>
      <c r="G1836" t="s">
        <v>22</v>
      </c>
      <c r="H1836" t="s">
        <v>23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1634</v>
      </c>
      <c r="O1836" s="9">
        <f t="shared" si="114"/>
        <v>118</v>
      </c>
      <c r="P1836" s="9">
        <f t="shared" si="115"/>
        <v>131.16999999999999</v>
      </c>
      <c r="Q1836" t="s">
        <v>1635</v>
      </c>
      <c r="R1836" t="s">
        <v>1636</v>
      </c>
      <c r="S1836" s="15">
        <f t="shared" si="116"/>
        <v>41988.964062500003</v>
      </c>
      <c r="T1836" s="16">
        <f t="shared" si="117"/>
        <v>42028.964062500003</v>
      </c>
    </row>
    <row r="1837" spans="1:20" ht="75" hidden="1">
      <c r="A1837">
        <v>1835</v>
      </c>
      <c r="B1837" s="3" t="s">
        <v>3790</v>
      </c>
      <c r="C1837" s="3" t="s">
        <v>3791</v>
      </c>
      <c r="D1837" s="6">
        <v>500</v>
      </c>
      <c r="E1837" s="11">
        <v>520</v>
      </c>
      <c r="F1837" t="s">
        <v>21</v>
      </c>
      <c r="G1837" t="s">
        <v>31</v>
      </c>
      <c r="H1837" t="s">
        <v>32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1634</v>
      </c>
      <c r="O1837" s="9">
        <f t="shared" si="114"/>
        <v>104</v>
      </c>
      <c r="P1837" s="9">
        <f t="shared" si="115"/>
        <v>47.27</v>
      </c>
      <c r="Q1837" t="s">
        <v>1635</v>
      </c>
      <c r="R1837" t="s">
        <v>1636</v>
      </c>
      <c r="S1837" s="15">
        <f t="shared" si="116"/>
        <v>42430.702210648145</v>
      </c>
      <c r="T1837" s="16">
        <f t="shared" si="117"/>
        <v>42460.660543981481</v>
      </c>
    </row>
    <row r="1838" spans="1:20" ht="30" hidden="1">
      <c r="A1838">
        <v>1836</v>
      </c>
      <c r="B1838" s="3" t="s">
        <v>3792</v>
      </c>
      <c r="C1838" s="3" t="s">
        <v>3793</v>
      </c>
      <c r="D1838" s="6">
        <v>5000</v>
      </c>
      <c r="E1838" s="11">
        <v>10017</v>
      </c>
      <c r="F1838" t="s">
        <v>21</v>
      </c>
      <c r="G1838" t="s">
        <v>22</v>
      </c>
      <c r="H1838" t="s">
        <v>23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1634</v>
      </c>
      <c r="O1838" s="9">
        <f t="shared" si="114"/>
        <v>200</v>
      </c>
      <c r="P1838" s="9">
        <f t="shared" si="115"/>
        <v>182.13</v>
      </c>
      <c r="Q1838" t="s">
        <v>1635</v>
      </c>
      <c r="R1838" t="s">
        <v>1636</v>
      </c>
      <c r="S1838" s="15">
        <f t="shared" si="116"/>
        <v>41305.809363425928</v>
      </c>
      <c r="T1838" s="16">
        <f t="shared" si="117"/>
        <v>41322.809363425928</v>
      </c>
    </row>
    <row r="1839" spans="1:20" ht="60" hidden="1">
      <c r="A1839">
        <v>1837</v>
      </c>
      <c r="B1839" s="3" t="s">
        <v>3794</v>
      </c>
      <c r="C1839" s="3" t="s">
        <v>3795</v>
      </c>
      <c r="D1839" s="6">
        <v>600</v>
      </c>
      <c r="E1839" s="11">
        <v>1841</v>
      </c>
      <c r="F1839" t="s">
        <v>21</v>
      </c>
      <c r="G1839" t="s">
        <v>22</v>
      </c>
      <c r="H1839" t="s">
        <v>23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1634</v>
      </c>
      <c r="O1839" s="9">
        <f t="shared" si="114"/>
        <v>307</v>
      </c>
      <c r="P1839" s="9">
        <f t="shared" si="115"/>
        <v>61.37</v>
      </c>
      <c r="Q1839" t="s">
        <v>1635</v>
      </c>
      <c r="R1839" t="s">
        <v>1636</v>
      </c>
      <c r="S1839" s="15">
        <f t="shared" si="116"/>
        <v>40926.047858796301</v>
      </c>
      <c r="T1839" s="16">
        <f t="shared" si="117"/>
        <v>40986.006192129629</v>
      </c>
    </row>
    <row r="1840" spans="1:20" ht="60" hidden="1">
      <c r="A1840">
        <v>1838</v>
      </c>
      <c r="B1840" s="3" t="s">
        <v>3796</v>
      </c>
      <c r="C1840" s="3" t="s">
        <v>3797</v>
      </c>
      <c r="D1840" s="6">
        <v>1000</v>
      </c>
      <c r="E1840" s="11">
        <v>1001.49</v>
      </c>
      <c r="F1840" t="s">
        <v>21</v>
      </c>
      <c r="G1840" t="s">
        <v>22</v>
      </c>
      <c r="H1840" t="s">
        <v>23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1634</v>
      </c>
      <c r="O1840" s="9">
        <f t="shared" si="114"/>
        <v>100</v>
      </c>
      <c r="P1840" s="9">
        <f t="shared" si="115"/>
        <v>35.770000000000003</v>
      </c>
      <c r="Q1840" t="s">
        <v>1635</v>
      </c>
      <c r="R1840" t="s">
        <v>1636</v>
      </c>
      <c r="S1840" s="15">
        <f t="shared" si="116"/>
        <v>40788.786539351851</v>
      </c>
      <c r="T1840" s="16">
        <f t="shared" si="117"/>
        <v>40817.125</v>
      </c>
    </row>
    <row r="1841" spans="1:20" ht="45" hidden="1">
      <c r="A1841">
        <v>1839</v>
      </c>
      <c r="B1841" s="3" t="s">
        <v>3798</v>
      </c>
      <c r="C1841" s="3" t="s">
        <v>3799</v>
      </c>
      <c r="D1841" s="6">
        <v>1000</v>
      </c>
      <c r="E1841" s="11">
        <v>2053</v>
      </c>
      <c r="F1841" t="s">
        <v>21</v>
      </c>
      <c r="G1841" t="s">
        <v>22</v>
      </c>
      <c r="H1841" t="s">
        <v>23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1634</v>
      </c>
      <c r="O1841" s="9">
        <f t="shared" si="114"/>
        <v>205</v>
      </c>
      <c r="P1841" s="9">
        <f t="shared" si="115"/>
        <v>45.62</v>
      </c>
      <c r="Q1841" t="s">
        <v>1635</v>
      </c>
      <c r="R1841" t="s">
        <v>1636</v>
      </c>
      <c r="S1841" s="15">
        <f t="shared" si="116"/>
        <v>42614.722013888888</v>
      </c>
      <c r="T1841" s="16">
        <f t="shared" si="117"/>
        <v>42644.722013888888</v>
      </c>
    </row>
    <row r="1842" spans="1:20" ht="60" hidden="1">
      <c r="A1842">
        <v>1840</v>
      </c>
      <c r="B1842" s="3" t="s">
        <v>3800</v>
      </c>
      <c r="C1842" s="3" t="s">
        <v>3801</v>
      </c>
      <c r="D1842" s="6">
        <v>900</v>
      </c>
      <c r="E1842" s="11">
        <v>980</v>
      </c>
      <c r="F1842" t="s">
        <v>21</v>
      </c>
      <c r="G1842" t="s">
        <v>22</v>
      </c>
      <c r="H1842" t="s">
        <v>23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1634</v>
      </c>
      <c r="O1842" s="9">
        <f t="shared" si="114"/>
        <v>109</v>
      </c>
      <c r="P1842" s="9">
        <f t="shared" si="115"/>
        <v>75.38</v>
      </c>
      <c r="Q1842" t="s">
        <v>1635</v>
      </c>
      <c r="R1842" t="s">
        <v>1636</v>
      </c>
      <c r="S1842" s="15">
        <f t="shared" si="116"/>
        <v>41382.096180555556</v>
      </c>
      <c r="T1842" s="16">
        <f t="shared" si="117"/>
        <v>41401.207638888889</v>
      </c>
    </row>
    <row r="1843" spans="1:20" ht="30" hidden="1">
      <c r="A1843">
        <v>1841</v>
      </c>
      <c r="B1843" s="3" t="s">
        <v>3802</v>
      </c>
      <c r="C1843" s="3" t="s">
        <v>3803</v>
      </c>
      <c r="D1843" s="6">
        <v>2000</v>
      </c>
      <c r="E1843" s="11">
        <v>2035</v>
      </c>
      <c r="F1843" t="s">
        <v>21</v>
      </c>
      <c r="G1843" t="s">
        <v>22</v>
      </c>
      <c r="H1843" t="s">
        <v>23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1634</v>
      </c>
      <c r="O1843" s="9">
        <f t="shared" si="114"/>
        <v>102</v>
      </c>
      <c r="P1843" s="9">
        <f t="shared" si="115"/>
        <v>50.88</v>
      </c>
      <c r="Q1843" t="s">
        <v>1635</v>
      </c>
      <c r="R1843" t="s">
        <v>1636</v>
      </c>
      <c r="S1843" s="15">
        <f t="shared" si="116"/>
        <v>41745.84542824074</v>
      </c>
      <c r="T1843" s="16">
        <f t="shared" si="117"/>
        <v>41779.207638888889</v>
      </c>
    </row>
    <row r="1844" spans="1:20" ht="45" hidden="1">
      <c r="A1844">
        <v>1842</v>
      </c>
      <c r="B1844" s="3" t="s">
        <v>3804</v>
      </c>
      <c r="C1844" s="3" t="s">
        <v>3805</v>
      </c>
      <c r="D1844" s="6">
        <v>2000</v>
      </c>
      <c r="E1844" s="11">
        <v>2505</v>
      </c>
      <c r="F1844" t="s">
        <v>21</v>
      </c>
      <c r="G1844" t="s">
        <v>22</v>
      </c>
      <c r="H1844" t="s">
        <v>23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1634</v>
      </c>
      <c r="O1844" s="9">
        <f t="shared" si="114"/>
        <v>125</v>
      </c>
      <c r="P1844" s="9">
        <f t="shared" si="115"/>
        <v>119.29</v>
      </c>
      <c r="Q1844" t="s">
        <v>1635</v>
      </c>
      <c r="R1844" t="s">
        <v>1636</v>
      </c>
      <c r="S1844" s="15">
        <f t="shared" si="116"/>
        <v>42031.631724537037</v>
      </c>
      <c r="T1844" s="16">
        <f t="shared" si="117"/>
        <v>42065.249305555553</v>
      </c>
    </row>
    <row r="1845" spans="1:20" ht="60" hidden="1">
      <c r="A1845">
        <v>1843</v>
      </c>
      <c r="B1845" s="3" t="s">
        <v>3806</v>
      </c>
      <c r="C1845" s="3" t="s">
        <v>3807</v>
      </c>
      <c r="D1845" s="6">
        <v>10000</v>
      </c>
      <c r="E1845" s="11">
        <v>12400.61</v>
      </c>
      <c r="F1845" t="s">
        <v>21</v>
      </c>
      <c r="G1845" t="s">
        <v>22</v>
      </c>
      <c r="H1845" t="s">
        <v>23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1634</v>
      </c>
      <c r="O1845" s="9">
        <f t="shared" si="114"/>
        <v>124</v>
      </c>
      <c r="P1845" s="9">
        <f t="shared" si="115"/>
        <v>92.54</v>
      </c>
      <c r="Q1845" t="s">
        <v>1635</v>
      </c>
      <c r="R1845" t="s">
        <v>1636</v>
      </c>
      <c r="S1845" s="15">
        <f t="shared" si="116"/>
        <v>40564.994837962964</v>
      </c>
      <c r="T1845" s="16">
        <f t="shared" si="117"/>
        <v>40594.994837962964</v>
      </c>
    </row>
    <row r="1846" spans="1:20" ht="60" hidden="1">
      <c r="A1846">
        <v>1844</v>
      </c>
      <c r="B1846" s="3" t="s">
        <v>3808</v>
      </c>
      <c r="C1846" s="3" t="s">
        <v>3809</v>
      </c>
      <c r="D1846" s="6">
        <v>1500</v>
      </c>
      <c r="E1846" s="11">
        <v>1521</v>
      </c>
      <c r="F1846" t="s">
        <v>21</v>
      </c>
      <c r="G1846" t="s">
        <v>22</v>
      </c>
      <c r="H1846" t="s">
        <v>23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1634</v>
      </c>
      <c r="O1846" s="9">
        <f t="shared" si="114"/>
        <v>101</v>
      </c>
      <c r="P1846" s="9">
        <f t="shared" si="115"/>
        <v>76.05</v>
      </c>
      <c r="Q1846" t="s">
        <v>1635</v>
      </c>
      <c r="R1846" t="s">
        <v>1636</v>
      </c>
      <c r="S1846" s="15">
        <f t="shared" si="116"/>
        <v>40666.973541666666</v>
      </c>
      <c r="T1846" s="16">
        <f t="shared" si="117"/>
        <v>40705.125</v>
      </c>
    </row>
    <row r="1847" spans="1:20" ht="90" hidden="1">
      <c r="A1847">
        <v>1845</v>
      </c>
      <c r="B1847" s="3" t="s">
        <v>3810</v>
      </c>
      <c r="C1847" s="3" t="s">
        <v>3811</v>
      </c>
      <c r="D1847" s="6">
        <v>1000</v>
      </c>
      <c r="E1847" s="11">
        <v>1000</v>
      </c>
      <c r="F1847" t="s">
        <v>21</v>
      </c>
      <c r="G1847" t="s">
        <v>22</v>
      </c>
      <c r="H1847" t="s">
        <v>23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1634</v>
      </c>
      <c r="O1847" s="9">
        <f t="shared" si="114"/>
        <v>100</v>
      </c>
      <c r="P1847" s="9">
        <f t="shared" si="115"/>
        <v>52.63</v>
      </c>
      <c r="Q1847" t="s">
        <v>1635</v>
      </c>
      <c r="R1847" t="s">
        <v>1636</v>
      </c>
      <c r="S1847" s="15">
        <f t="shared" si="116"/>
        <v>42523.333310185189</v>
      </c>
      <c r="T1847" s="16">
        <f t="shared" si="117"/>
        <v>42538.204861111109</v>
      </c>
    </row>
    <row r="1848" spans="1:20" ht="60" hidden="1">
      <c r="A1848">
        <v>1846</v>
      </c>
      <c r="B1848" s="3" t="s">
        <v>3812</v>
      </c>
      <c r="C1848" s="3" t="s">
        <v>3813</v>
      </c>
      <c r="D1848" s="6">
        <v>15000</v>
      </c>
      <c r="E1848" s="11">
        <v>20689</v>
      </c>
      <c r="F1848" t="s">
        <v>21</v>
      </c>
      <c r="G1848" t="s">
        <v>22</v>
      </c>
      <c r="H1848" t="s">
        <v>23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1634</v>
      </c>
      <c r="O1848" s="9">
        <f t="shared" si="114"/>
        <v>138</v>
      </c>
      <c r="P1848" s="9">
        <f t="shared" si="115"/>
        <v>98.99</v>
      </c>
      <c r="Q1848" t="s">
        <v>1635</v>
      </c>
      <c r="R1848" t="s">
        <v>1636</v>
      </c>
      <c r="S1848" s="15">
        <f t="shared" si="116"/>
        <v>41228.650196759263</v>
      </c>
      <c r="T1848" s="16">
        <f t="shared" si="117"/>
        <v>41258.650196759263</v>
      </c>
    </row>
    <row r="1849" spans="1:20" ht="60" hidden="1">
      <c r="A1849">
        <v>1847</v>
      </c>
      <c r="B1849" s="3" t="s">
        <v>3814</v>
      </c>
      <c r="C1849" s="3" t="s">
        <v>3815</v>
      </c>
      <c r="D1849" s="6">
        <v>2500</v>
      </c>
      <c r="E1849" s="11">
        <v>3022</v>
      </c>
      <c r="F1849" t="s">
        <v>21</v>
      </c>
      <c r="G1849" t="s">
        <v>22</v>
      </c>
      <c r="H1849" t="s">
        <v>23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1634</v>
      </c>
      <c r="O1849" s="9">
        <f t="shared" si="114"/>
        <v>121</v>
      </c>
      <c r="P1849" s="9">
        <f t="shared" si="115"/>
        <v>79.53</v>
      </c>
      <c r="Q1849" t="s">
        <v>1635</v>
      </c>
      <c r="R1849" t="s">
        <v>1636</v>
      </c>
      <c r="S1849" s="15">
        <f t="shared" si="116"/>
        <v>42094.236481481479</v>
      </c>
      <c r="T1849" s="16">
        <f t="shared" si="117"/>
        <v>42115.236481481479</v>
      </c>
    </row>
    <row r="1850" spans="1:20" ht="45" hidden="1">
      <c r="A1850">
        <v>1848</v>
      </c>
      <c r="B1850" s="3" t="s">
        <v>3816</v>
      </c>
      <c r="C1850" s="3" t="s">
        <v>3817</v>
      </c>
      <c r="D1850" s="6">
        <v>3000</v>
      </c>
      <c r="E1850" s="11">
        <v>3221</v>
      </c>
      <c r="F1850" t="s">
        <v>21</v>
      </c>
      <c r="G1850" t="s">
        <v>22</v>
      </c>
      <c r="H1850" t="s">
        <v>23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1634</v>
      </c>
      <c r="O1850" s="9">
        <f t="shared" si="114"/>
        <v>107</v>
      </c>
      <c r="P1850" s="9">
        <f t="shared" si="115"/>
        <v>134.21</v>
      </c>
      <c r="Q1850" t="s">
        <v>1635</v>
      </c>
      <c r="R1850" t="s">
        <v>1636</v>
      </c>
      <c r="S1850" s="15">
        <f t="shared" si="116"/>
        <v>40691.788055555553</v>
      </c>
      <c r="T1850" s="16">
        <f t="shared" si="117"/>
        <v>40755.290972222225</v>
      </c>
    </row>
    <row r="1851" spans="1:20" ht="45" hidden="1">
      <c r="A1851">
        <v>1849</v>
      </c>
      <c r="B1851" s="3" t="s">
        <v>3818</v>
      </c>
      <c r="C1851" s="3" t="s">
        <v>3819</v>
      </c>
      <c r="D1851" s="6">
        <v>300</v>
      </c>
      <c r="E1851" s="11">
        <v>301</v>
      </c>
      <c r="F1851" t="s">
        <v>21</v>
      </c>
      <c r="G1851" t="s">
        <v>22</v>
      </c>
      <c r="H1851" t="s">
        <v>23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1634</v>
      </c>
      <c r="O1851" s="9">
        <f t="shared" si="114"/>
        <v>100</v>
      </c>
      <c r="P1851" s="9">
        <f t="shared" si="115"/>
        <v>37.630000000000003</v>
      </c>
      <c r="Q1851" t="s">
        <v>1635</v>
      </c>
      <c r="R1851" t="s">
        <v>1636</v>
      </c>
      <c r="S1851" s="15">
        <f t="shared" si="116"/>
        <v>41169.845590277779</v>
      </c>
      <c r="T1851" s="16">
        <f t="shared" si="117"/>
        <v>41199.845590277779</v>
      </c>
    </row>
    <row r="1852" spans="1:20" ht="60" hidden="1">
      <c r="A1852">
        <v>1850</v>
      </c>
      <c r="B1852" s="3" t="s">
        <v>3820</v>
      </c>
      <c r="C1852" s="3" t="s">
        <v>3821</v>
      </c>
      <c r="D1852" s="6">
        <v>9000</v>
      </c>
      <c r="E1852" s="11">
        <v>9137</v>
      </c>
      <c r="F1852" t="s">
        <v>21</v>
      </c>
      <c r="G1852" t="s">
        <v>22</v>
      </c>
      <c r="H1852" t="s">
        <v>23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1634</v>
      </c>
      <c r="O1852" s="9">
        <f t="shared" si="114"/>
        <v>102</v>
      </c>
      <c r="P1852" s="9">
        <f t="shared" si="115"/>
        <v>51.04</v>
      </c>
      <c r="Q1852" t="s">
        <v>1635</v>
      </c>
      <c r="R1852" t="s">
        <v>1636</v>
      </c>
      <c r="S1852" s="15">
        <f t="shared" si="116"/>
        <v>41800.959490740745</v>
      </c>
      <c r="T1852" s="16">
        <f t="shared" si="117"/>
        <v>41830.959490740745</v>
      </c>
    </row>
    <row r="1853" spans="1:20" ht="60" hidden="1">
      <c r="A1853">
        <v>1851</v>
      </c>
      <c r="B1853" s="3" t="s">
        <v>3822</v>
      </c>
      <c r="C1853" s="3" t="s">
        <v>3823</v>
      </c>
      <c r="D1853" s="6">
        <v>1300</v>
      </c>
      <c r="E1853" s="11">
        <v>1301</v>
      </c>
      <c r="F1853" t="s">
        <v>21</v>
      </c>
      <c r="G1853" t="s">
        <v>22</v>
      </c>
      <c r="H1853" t="s">
        <v>23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1634</v>
      </c>
      <c r="O1853" s="9">
        <f t="shared" si="114"/>
        <v>100</v>
      </c>
      <c r="P1853" s="9">
        <f t="shared" si="115"/>
        <v>50.04</v>
      </c>
      <c r="Q1853" t="s">
        <v>1635</v>
      </c>
      <c r="R1853" t="s">
        <v>1636</v>
      </c>
      <c r="S1853" s="15">
        <f t="shared" si="116"/>
        <v>41827.906689814816</v>
      </c>
      <c r="T1853" s="16">
        <f t="shared" si="117"/>
        <v>41848.041666666664</v>
      </c>
    </row>
    <row r="1854" spans="1:20" ht="60" hidden="1">
      <c r="A1854">
        <v>1852</v>
      </c>
      <c r="B1854" s="3" t="s">
        <v>3824</v>
      </c>
      <c r="C1854" s="3" t="s">
        <v>3825</v>
      </c>
      <c r="D1854" s="6">
        <v>15000</v>
      </c>
      <c r="E1854" s="11">
        <v>17545</v>
      </c>
      <c r="F1854" t="s">
        <v>21</v>
      </c>
      <c r="G1854" t="s">
        <v>22</v>
      </c>
      <c r="H1854" t="s">
        <v>23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1634</v>
      </c>
      <c r="O1854" s="9">
        <f t="shared" si="114"/>
        <v>117</v>
      </c>
      <c r="P1854" s="9">
        <f t="shared" si="115"/>
        <v>133.93</v>
      </c>
      <c r="Q1854" t="s">
        <v>1635</v>
      </c>
      <c r="R1854" t="s">
        <v>1636</v>
      </c>
      <c r="S1854" s="15">
        <f t="shared" si="116"/>
        <v>42081.77143518519</v>
      </c>
      <c r="T1854" s="16">
        <f t="shared" si="117"/>
        <v>42119</v>
      </c>
    </row>
    <row r="1855" spans="1:20" ht="60" hidden="1">
      <c r="A1855">
        <v>1853</v>
      </c>
      <c r="B1855" s="3" t="s">
        <v>3826</v>
      </c>
      <c r="C1855" s="3" t="s">
        <v>3827</v>
      </c>
      <c r="D1855" s="6">
        <v>800</v>
      </c>
      <c r="E1855" s="11">
        <v>815</v>
      </c>
      <c r="F1855" t="s">
        <v>21</v>
      </c>
      <c r="G1855" t="s">
        <v>22</v>
      </c>
      <c r="H1855" t="s">
        <v>23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1634</v>
      </c>
      <c r="O1855" s="9">
        <f t="shared" si="114"/>
        <v>102</v>
      </c>
      <c r="P1855" s="9">
        <f t="shared" si="115"/>
        <v>58.21</v>
      </c>
      <c r="Q1855" t="s">
        <v>1635</v>
      </c>
      <c r="R1855" t="s">
        <v>1636</v>
      </c>
      <c r="S1855" s="15">
        <f t="shared" si="116"/>
        <v>41177.060381944444</v>
      </c>
      <c r="T1855" s="16">
        <f t="shared" si="117"/>
        <v>41227.102048611108</v>
      </c>
    </row>
    <row r="1856" spans="1:20" ht="45" hidden="1">
      <c r="A1856">
        <v>1854</v>
      </c>
      <c r="B1856" s="3" t="s">
        <v>3828</v>
      </c>
      <c r="C1856" s="3" t="s">
        <v>3829</v>
      </c>
      <c r="D1856" s="6">
        <v>15000</v>
      </c>
      <c r="E1856" s="11">
        <v>15318.55</v>
      </c>
      <c r="F1856" t="s">
        <v>21</v>
      </c>
      <c r="G1856" t="s">
        <v>22</v>
      </c>
      <c r="H1856" t="s">
        <v>23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1634</v>
      </c>
      <c r="O1856" s="9">
        <f t="shared" si="114"/>
        <v>102</v>
      </c>
      <c r="P1856" s="9">
        <f t="shared" si="115"/>
        <v>88.04</v>
      </c>
      <c r="Q1856" t="s">
        <v>1635</v>
      </c>
      <c r="R1856" t="s">
        <v>1636</v>
      </c>
      <c r="S1856" s="15">
        <f t="shared" si="116"/>
        <v>41388.021261574075</v>
      </c>
      <c r="T1856" s="16">
        <f t="shared" si="117"/>
        <v>41418.021261574075</v>
      </c>
    </row>
    <row r="1857" spans="1:20" ht="45" hidden="1">
      <c r="A1857">
        <v>1855</v>
      </c>
      <c r="B1857" s="3" t="s">
        <v>3830</v>
      </c>
      <c r="C1857" s="3" t="s">
        <v>3831</v>
      </c>
      <c r="D1857" s="6">
        <v>8750</v>
      </c>
      <c r="E1857" s="11">
        <v>13480.16</v>
      </c>
      <c r="F1857" t="s">
        <v>21</v>
      </c>
      <c r="G1857" t="s">
        <v>167</v>
      </c>
      <c r="H1857" t="s">
        <v>168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1634</v>
      </c>
      <c r="O1857" s="9">
        <f t="shared" si="114"/>
        <v>154</v>
      </c>
      <c r="P1857" s="9">
        <f t="shared" si="115"/>
        <v>70.58</v>
      </c>
      <c r="Q1857" t="s">
        <v>1635</v>
      </c>
      <c r="R1857" t="s">
        <v>1636</v>
      </c>
      <c r="S1857" s="15">
        <f t="shared" si="116"/>
        <v>41600.538657407407</v>
      </c>
      <c r="T1857" s="16">
        <f t="shared" si="117"/>
        <v>41645.538657407407</v>
      </c>
    </row>
    <row r="1858" spans="1:20" ht="60" hidden="1">
      <c r="A1858">
        <v>1856</v>
      </c>
      <c r="B1858" s="3" t="s">
        <v>3832</v>
      </c>
      <c r="C1858" s="3" t="s">
        <v>3833</v>
      </c>
      <c r="D1858" s="6">
        <v>2000</v>
      </c>
      <c r="E1858" s="11">
        <v>2025</v>
      </c>
      <c r="F1858" t="s">
        <v>21</v>
      </c>
      <c r="G1858" t="s">
        <v>22</v>
      </c>
      <c r="H1858" t="s">
        <v>23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1634</v>
      </c>
      <c r="O1858" s="9">
        <f t="shared" si="114"/>
        <v>101</v>
      </c>
      <c r="P1858" s="9">
        <f t="shared" si="115"/>
        <v>53.29</v>
      </c>
      <c r="Q1858" t="s">
        <v>1635</v>
      </c>
      <c r="R1858" t="s">
        <v>1636</v>
      </c>
      <c r="S1858" s="15">
        <f t="shared" si="116"/>
        <v>41817.854999999996</v>
      </c>
      <c r="T1858" s="16">
        <f t="shared" si="117"/>
        <v>41838.854999999996</v>
      </c>
    </row>
    <row r="1859" spans="1:20" ht="45" hidden="1">
      <c r="A1859">
        <v>1857</v>
      </c>
      <c r="B1859" s="3" t="s">
        <v>3834</v>
      </c>
      <c r="C1859" s="3" t="s">
        <v>3835</v>
      </c>
      <c r="D1859" s="6">
        <v>3000</v>
      </c>
      <c r="E1859" s="11">
        <v>3000</v>
      </c>
      <c r="F1859" t="s">
        <v>21</v>
      </c>
      <c r="G1859" t="s">
        <v>22</v>
      </c>
      <c r="H1859" t="s">
        <v>23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1634</v>
      </c>
      <c r="O1859" s="9">
        <f t="shared" ref="O1859:O1922" si="118">ROUND(E1859/D1859*100,0)</f>
        <v>100</v>
      </c>
      <c r="P1859" s="9">
        <f t="shared" ref="P1859:P1922" si="119">IFERROR(ROUND(E1859/L1859,2),0)</f>
        <v>136.36000000000001</v>
      </c>
      <c r="Q1859" t="s">
        <v>1635</v>
      </c>
      <c r="R1859" t="s">
        <v>1636</v>
      </c>
      <c r="S1859" s="15">
        <f t="shared" ref="S1859:S1922" si="120">(((J1859/60)/60)/24)+DATE(1970,1,1)</f>
        <v>41864.76866898148</v>
      </c>
      <c r="T1859" s="16">
        <f t="shared" ref="T1859:T1922" si="121">(((I1859/60)/60)/24)+DATE(1970,1,1)</f>
        <v>41894.76866898148</v>
      </c>
    </row>
    <row r="1860" spans="1:20" ht="60" hidden="1">
      <c r="A1860">
        <v>1858</v>
      </c>
      <c r="B1860" s="3" t="s">
        <v>3836</v>
      </c>
      <c r="C1860" s="3" t="s">
        <v>3837</v>
      </c>
      <c r="D1860" s="6">
        <v>5555.55</v>
      </c>
      <c r="E1860" s="11">
        <v>6041.55</v>
      </c>
      <c r="F1860" t="s">
        <v>21</v>
      </c>
      <c r="G1860" t="s">
        <v>22</v>
      </c>
      <c r="H1860" t="s">
        <v>23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1634</v>
      </c>
      <c r="O1860" s="9">
        <f t="shared" si="118"/>
        <v>109</v>
      </c>
      <c r="P1860" s="9">
        <f t="shared" si="119"/>
        <v>40.549999999999997</v>
      </c>
      <c r="Q1860" t="s">
        <v>1635</v>
      </c>
      <c r="R1860" t="s">
        <v>1636</v>
      </c>
      <c r="S1860" s="15">
        <f t="shared" si="120"/>
        <v>40833.200474537036</v>
      </c>
      <c r="T1860" s="16">
        <f t="shared" si="121"/>
        <v>40893.242141203707</v>
      </c>
    </row>
    <row r="1861" spans="1:20" ht="30" hidden="1">
      <c r="A1861">
        <v>1859</v>
      </c>
      <c r="B1861" s="3" t="s">
        <v>3838</v>
      </c>
      <c r="C1861" s="3" t="s">
        <v>3839</v>
      </c>
      <c r="D1861" s="6">
        <v>3000</v>
      </c>
      <c r="E1861" s="11">
        <v>3955</v>
      </c>
      <c r="F1861" t="s">
        <v>21</v>
      </c>
      <c r="G1861" t="s">
        <v>22</v>
      </c>
      <c r="H1861" t="s">
        <v>23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1634</v>
      </c>
      <c r="O1861" s="9">
        <f t="shared" si="118"/>
        <v>132</v>
      </c>
      <c r="P1861" s="9">
        <f t="shared" si="119"/>
        <v>70.63</v>
      </c>
      <c r="Q1861" t="s">
        <v>1635</v>
      </c>
      <c r="R1861" t="s">
        <v>1636</v>
      </c>
      <c r="S1861" s="15">
        <f t="shared" si="120"/>
        <v>40778.770011574074</v>
      </c>
      <c r="T1861" s="16">
        <f t="shared" si="121"/>
        <v>40808.770011574074</v>
      </c>
    </row>
    <row r="1862" spans="1:20" ht="45" hidden="1">
      <c r="A1862">
        <v>1860</v>
      </c>
      <c r="B1862" s="3" t="s">
        <v>3840</v>
      </c>
      <c r="C1862" s="3" t="s">
        <v>3841</v>
      </c>
      <c r="D1862" s="6">
        <v>750</v>
      </c>
      <c r="E1862" s="11">
        <v>1001</v>
      </c>
      <c r="F1862" t="s">
        <v>21</v>
      </c>
      <c r="G1862" t="s">
        <v>22</v>
      </c>
      <c r="H1862" t="s">
        <v>23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1634</v>
      </c>
      <c r="O1862" s="9">
        <f t="shared" si="118"/>
        <v>133</v>
      </c>
      <c r="P1862" s="9">
        <f t="shared" si="119"/>
        <v>52.68</v>
      </c>
      <c r="Q1862" t="s">
        <v>1635</v>
      </c>
      <c r="R1862" t="s">
        <v>1636</v>
      </c>
      <c r="S1862" s="15">
        <f t="shared" si="120"/>
        <v>41655.709305555552</v>
      </c>
      <c r="T1862" s="16">
        <f t="shared" si="121"/>
        <v>41676.709305555552</v>
      </c>
    </row>
    <row r="1863" spans="1:20" ht="60" hidden="1">
      <c r="A1863">
        <v>1861</v>
      </c>
      <c r="B1863" s="3" t="s">
        <v>3842</v>
      </c>
      <c r="C1863" s="3" t="s">
        <v>3843</v>
      </c>
      <c r="D1863" s="6">
        <v>250000</v>
      </c>
      <c r="E1863" s="11">
        <v>0</v>
      </c>
      <c r="F1863" t="s">
        <v>366</v>
      </c>
      <c r="G1863" t="s">
        <v>31</v>
      </c>
      <c r="H1863" t="s">
        <v>32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2342</v>
      </c>
      <c r="O1863" s="9">
        <f t="shared" si="118"/>
        <v>0</v>
      </c>
      <c r="P1863" s="9">
        <f t="shared" si="119"/>
        <v>0</v>
      </c>
      <c r="Q1863" t="s">
        <v>2220</v>
      </c>
      <c r="R1863" t="s">
        <v>2343</v>
      </c>
      <c r="S1863" s="15">
        <f t="shared" si="120"/>
        <v>42000.300243055557</v>
      </c>
      <c r="T1863" s="16">
        <f t="shared" si="121"/>
        <v>42030.300243055557</v>
      </c>
    </row>
    <row r="1864" spans="1:20" ht="45" hidden="1">
      <c r="A1864">
        <v>1862</v>
      </c>
      <c r="B1864" s="3" t="s">
        <v>3844</v>
      </c>
      <c r="C1864" s="3" t="s">
        <v>3845</v>
      </c>
      <c r="D1864" s="6">
        <v>18000</v>
      </c>
      <c r="E1864" s="11">
        <v>1455</v>
      </c>
      <c r="F1864" t="s">
        <v>366</v>
      </c>
      <c r="G1864" t="s">
        <v>22</v>
      </c>
      <c r="H1864" t="s">
        <v>23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2342</v>
      </c>
      <c r="O1864" s="9">
        <f t="shared" si="118"/>
        <v>8</v>
      </c>
      <c r="P1864" s="9">
        <f t="shared" si="119"/>
        <v>90.94</v>
      </c>
      <c r="Q1864" t="s">
        <v>2220</v>
      </c>
      <c r="R1864" t="s">
        <v>2343</v>
      </c>
      <c r="S1864" s="15">
        <f t="shared" si="120"/>
        <v>42755.492754629624</v>
      </c>
      <c r="T1864" s="16">
        <f t="shared" si="121"/>
        <v>42802.3125</v>
      </c>
    </row>
    <row r="1865" spans="1:20" ht="45" hidden="1">
      <c r="A1865">
        <v>1863</v>
      </c>
      <c r="B1865" s="3" t="s">
        <v>3846</v>
      </c>
      <c r="C1865" s="3" t="s">
        <v>3847</v>
      </c>
      <c r="D1865" s="6">
        <v>2500</v>
      </c>
      <c r="E1865" s="11">
        <v>10</v>
      </c>
      <c r="F1865" t="s">
        <v>366</v>
      </c>
      <c r="G1865" t="s">
        <v>22</v>
      </c>
      <c r="H1865" t="s">
        <v>23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2342</v>
      </c>
      <c r="O1865" s="9">
        <f t="shared" si="118"/>
        <v>0</v>
      </c>
      <c r="P1865" s="9">
        <f t="shared" si="119"/>
        <v>5</v>
      </c>
      <c r="Q1865" t="s">
        <v>2220</v>
      </c>
      <c r="R1865" t="s">
        <v>2343</v>
      </c>
      <c r="S1865" s="15">
        <f t="shared" si="120"/>
        <v>41772.797280092593</v>
      </c>
      <c r="T1865" s="16">
        <f t="shared" si="121"/>
        <v>41802.797280092593</v>
      </c>
    </row>
    <row r="1866" spans="1:20" ht="60" hidden="1">
      <c r="A1866">
        <v>1864</v>
      </c>
      <c r="B1866" s="3" t="s">
        <v>3848</v>
      </c>
      <c r="C1866" s="3" t="s">
        <v>3849</v>
      </c>
      <c r="D1866" s="6">
        <v>6500</v>
      </c>
      <c r="E1866" s="11">
        <v>2788</v>
      </c>
      <c r="F1866" t="s">
        <v>366</v>
      </c>
      <c r="G1866" t="s">
        <v>22</v>
      </c>
      <c r="H1866" t="s">
        <v>23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2342</v>
      </c>
      <c r="O1866" s="9">
        <f t="shared" si="118"/>
        <v>43</v>
      </c>
      <c r="P1866" s="9">
        <f t="shared" si="119"/>
        <v>58.08</v>
      </c>
      <c r="Q1866" t="s">
        <v>2220</v>
      </c>
      <c r="R1866" t="s">
        <v>2343</v>
      </c>
      <c r="S1866" s="15">
        <f t="shared" si="120"/>
        <v>41733.716435185182</v>
      </c>
      <c r="T1866" s="16">
        <f t="shared" si="121"/>
        <v>41763.716435185182</v>
      </c>
    </row>
    <row r="1867" spans="1:20" ht="60" hidden="1">
      <c r="A1867">
        <v>1865</v>
      </c>
      <c r="B1867" s="3" t="s">
        <v>3850</v>
      </c>
      <c r="C1867" s="3" t="s">
        <v>3851</v>
      </c>
      <c r="D1867" s="6">
        <v>110000</v>
      </c>
      <c r="E1867" s="11">
        <v>4</v>
      </c>
      <c r="F1867" t="s">
        <v>366</v>
      </c>
      <c r="G1867" t="s">
        <v>31</v>
      </c>
      <c r="H1867" t="s">
        <v>32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2342</v>
      </c>
      <c r="O1867" s="9">
        <f t="shared" si="118"/>
        <v>0</v>
      </c>
      <c r="P1867" s="9">
        <f t="shared" si="119"/>
        <v>2</v>
      </c>
      <c r="Q1867" t="s">
        <v>2220</v>
      </c>
      <c r="R1867" t="s">
        <v>2343</v>
      </c>
      <c r="S1867" s="15">
        <f t="shared" si="120"/>
        <v>42645.367442129631</v>
      </c>
      <c r="T1867" s="16">
        <f t="shared" si="121"/>
        <v>42680.409108796302</v>
      </c>
    </row>
    <row r="1868" spans="1:20" ht="60" hidden="1">
      <c r="A1868">
        <v>1866</v>
      </c>
      <c r="B1868" s="3" t="s">
        <v>3852</v>
      </c>
      <c r="C1868" s="3" t="s">
        <v>3853</v>
      </c>
      <c r="D1868" s="6">
        <v>25000</v>
      </c>
      <c r="E1868" s="11">
        <v>125</v>
      </c>
      <c r="F1868" t="s">
        <v>366</v>
      </c>
      <c r="G1868" t="s">
        <v>22</v>
      </c>
      <c r="H1868" t="s">
        <v>23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2342</v>
      </c>
      <c r="O1868" s="9">
        <f t="shared" si="118"/>
        <v>1</v>
      </c>
      <c r="P1868" s="9">
        <f t="shared" si="119"/>
        <v>62.5</v>
      </c>
      <c r="Q1868" t="s">
        <v>2220</v>
      </c>
      <c r="R1868" t="s">
        <v>2343</v>
      </c>
      <c r="S1868" s="15">
        <f t="shared" si="120"/>
        <v>42742.246493055558</v>
      </c>
      <c r="T1868" s="16">
        <f t="shared" si="121"/>
        <v>42795.166666666672</v>
      </c>
    </row>
    <row r="1869" spans="1:20" ht="60" hidden="1">
      <c r="A1869">
        <v>1867</v>
      </c>
      <c r="B1869" s="3" t="s">
        <v>3854</v>
      </c>
      <c r="C1869" s="3" t="s">
        <v>3855</v>
      </c>
      <c r="D1869" s="6">
        <v>20000</v>
      </c>
      <c r="E1869" s="11">
        <v>10</v>
      </c>
      <c r="F1869" t="s">
        <v>366</v>
      </c>
      <c r="G1869" t="s">
        <v>22</v>
      </c>
      <c r="H1869" t="s">
        <v>23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2342</v>
      </c>
      <c r="O1869" s="9">
        <f t="shared" si="118"/>
        <v>0</v>
      </c>
      <c r="P1869" s="9">
        <f t="shared" si="119"/>
        <v>10</v>
      </c>
      <c r="Q1869" t="s">
        <v>2220</v>
      </c>
      <c r="R1869" t="s">
        <v>2343</v>
      </c>
      <c r="S1869" s="15">
        <f t="shared" si="120"/>
        <v>42649.924907407403</v>
      </c>
      <c r="T1869" s="16">
        <f t="shared" si="121"/>
        <v>42679.924907407403</v>
      </c>
    </row>
    <row r="1870" spans="1:20" ht="60" hidden="1">
      <c r="A1870">
        <v>1868</v>
      </c>
      <c r="B1870" s="3" t="s">
        <v>3856</v>
      </c>
      <c r="C1870" s="3" t="s">
        <v>3857</v>
      </c>
      <c r="D1870" s="6">
        <v>25000</v>
      </c>
      <c r="E1870" s="11">
        <v>1217</v>
      </c>
      <c r="F1870" t="s">
        <v>366</v>
      </c>
      <c r="G1870" t="s">
        <v>22</v>
      </c>
      <c r="H1870" t="s">
        <v>23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2342</v>
      </c>
      <c r="O1870" s="9">
        <f t="shared" si="118"/>
        <v>5</v>
      </c>
      <c r="P1870" s="9">
        <f t="shared" si="119"/>
        <v>71.59</v>
      </c>
      <c r="Q1870" t="s">
        <v>2220</v>
      </c>
      <c r="R1870" t="s">
        <v>2343</v>
      </c>
      <c r="S1870" s="15">
        <f t="shared" si="120"/>
        <v>42328.779224537036</v>
      </c>
      <c r="T1870" s="16">
        <f t="shared" si="121"/>
        <v>42353.332638888889</v>
      </c>
    </row>
    <row r="1871" spans="1:20" ht="60" hidden="1">
      <c r="A1871">
        <v>1869</v>
      </c>
      <c r="B1871" s="3" t="s">
        <v>3858</v>
      </c>
      <c r="C1871" s="3" t="s">
        <v>3859</v>
      </c>
      <c r="D1871" s="6">
        <v>10000</v>
      </c>
      <c r="E1871" s="11">
        <v>0</v>
      </c>
      <c r="F1871" t="s">
        <v>366</v>
      </c>
      <c r="G1871" t="s">
        <v>22</v>
      </c>
      <c r="H1871" t="s">
        <v>23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2342</v>
      </c>
      <c r="O1871" s="9">
        <f t="shared" si="118"/>
        <v>0</v>
      </c>
      <c r="P1871" s="9">
        <f t="shared" si="119"/>
        <v>0</v>
      </c>
      <c r="Q1871" t="s">
        <v>2220</v>
      </c>
      <c r="R1871" t="s">
        <v>2343</v>
      </c>
      <c r="S1871" s="15">
        <f t="shared" si="120"/>
        <v>42709.002881944441</v>
      </c>
      <c r="T1871" s="16">
        <f t="shared" si="121"/>
        <v>42739.002881944441</v>
      </c>
    </row>
    <row r="1872" spans="1:20" ht="45" hidden="1">
      <c r="A1872">
        <v>1870</v>
      </c>
      <c r="B1872" s="3" t="s">
        <v>3860</v>
      </c>
      <c r="C1872" s="3" t="s">
        <v>3861</v>
      </c>
      <c r="D1872" s="6">
        <v>3500</v>
      </c>
      <c r="E1872" s="11">
        <v>361</v>
      </c>
      <c r="F1872" t="s">
        <v>366</v>
      </c>
      <c r="G1872" t="s">
        <v>22</v>
      </c>
      <c r="H1872" t="s">
        <v>23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2342</v>
      </c>
      <c r="O1872" s="9">
        <f t="shared" si="118"/>
        <v>10</v>
      </c>
      <c r="P1872" s="9">
        <f t="shared" si="119"/>
        <v>32.82</v>
      </c>
      <c r="Q1872" t="s">
        <v>2220</v>
      </c>
      <c r="R1872" t="s">
        <v>2343</v>
      </c>
      <c r="S1872" s="15">
        <f t="shared" si="120"/>
        <v>42371.355729166666</v>
      </c>
      <c r="T1872" s="16">
        <f t="shared" si="121"/>
        <v>42400.178472222222</v>
      </c>
    </row>
    <row r="1873" spans="1:20" ht="60" hidden="1">
      <c r="A1873">
        <v>1871</v>
      </c>
      <c r="B1873" s="3" t="s">
        <v>3862</v>
      </c>
      <c r="C1873" s="3" t="s">
        <v>3863</v>
      </c>
      <c r="D1873" s="6">
        <v>6500</v>
      </c>
      <c r="E1873" s="11">
        <v>4666</v>
      </c>
      <c r="F1873" t="s">
        <v>366</v>
      </c>
      <c r="G1873" t="s">
        <v>22</v>
      </c>
      <c r="H1873" t="s">
        <v>23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2342</v>
      </c>
      <c r="O1873" s="9">
        <f t="shared" si="118"/>
        <v>72</v>
      </c>
      <c r="P1873" s="9">
        <f t="shared" si="119"/>
        <v>49.12</v>
      </c>
      <c r="Q1873" t="s">
        <v>2220</v>
      </c>
      <c r="R1873" t="s">
        <v>2343</v>
      </c>
      <c r="S1873" s="15">
        <f t="shared" si="120"/>
        <v>41923.783576388887</v>
      </c>
      <c r="T1873" s="16">
        <f t="shared" si="121"/>
        <v>41963.825243055559</v>
      </c>
    </row>
    <row r="1874" spans="1:20" ht="60" hidden="1">
      <c r="A1874">
        <v>1872</v>
      </c>
      <c r="B1874" s="3" t="s">
        <v>3864</v>
      </c>
      <c r="C1874" s="3" t="s">
        <v>3865</v>
      </c>
      <c r="D1874" s="6">
        <v>20000</v>
      </c>
      <c r="E1874" s="11">
        <v>212</v>
      </c>
      <c r="F1874" t="s">
        <v>366</v>
      </c>
      <c r="G1874" t="s">
        <v>22</v>
      </c>
      <c r="H1874" t="s">
        <v>23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2342</v>
      </c>
      <c r="O1874" s="9">
        <f t="shared" si="118"/>
        <v>1</v>
      </c>
      <c r="P1874" s="9">
        <f t="shared" si="119"/>
        <v>16.309999999999999</v>
      </c>
      <c r="Q1874" t="s">
        <v>2220</v>
      </c>
      <c r="R1874" t="s">
        <v>2343</v>
      </c>
      <c r="S1874" s="15">
        <f t="shared" si="120"/>
        <v>42155.129652777774</v>
      </c>
      <c r="T1874" s="16">
        <f t="shared" si="121"/>
        <v>42185.129652777774</v>
      </c>
    </row>
    <row r="1875" spans="1:20" ht="60" hidden="1">
      <c r="A1875">
        <v>1873</v>
      </c>
      <c r="B1875" s="3" t="s">
        <v>3866</v>
      </c>
      <c r="C1875" s="3" t="s">
        <v>3867</v>
      </c>
      <c r="D1875" s="6">
        <v>8000</v>
      </c>
      <c r="E1875" s="11">
        <v>36</v>
      </c>
      <c r="F1875" t="s">
        <v>366</v>
      </c>
      <c r="G1875" t="s">
        <v>167</v>
      </c>
      <c r="H1875" t="s">
        <v>168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2342</v>
      </c>
      <c r="O1875" s="9">
        <f t="shared" si="118"/>
        <v>0</v>
      </c>
      <c r="P1875" s="9">
        <f t="shared" si="119"/>
        <v>18</v>
      </c>
      <c r="Q1875" t="s">
        <v>2220</v>
      </c>
      <c r="R1875" t="s">
        <v>2343</v>
      </c>
      <c r="S1875" s="15">
        <f t="shared" si="120"/>
        <v>42164.615856481483</v>
      </c>
      <c r="T1875" s="16">
        <f t="shared" si="121"/>
        <v>42193.697916666672</v>
      </c>
    </row>
    <row r="1876" spans="1:20" ht="60" hidden="1">
      <c r="A1876">
        <v>1874</v>
      </c>
      <c r="B1876" s="3" t="s">
        <v>3868</v>
      </c>
      <c r="C1876" s="3" t="s">
        <v>3869</v>
      </c>
      <c r="D1876" s="6">
        <v>160000</v>
      </c>
      <c r="E1876" s="11">
        <v>26</v>
      </c>
      <c r="F1876" t="s">
        <v>366</v>
      </c>
      <c r="G1876" t="s">
        <v>22</v>
      </c>
      <c r="H1876" t="s">
        <v>23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2342</v>
      </c>
      <c r="O1876" s="9">
        <f t="shared" si="118"/>
        <v>0</v>
      </c>
      <c r="P1876" s="9">
        <f t="shared" si="119"/>
        <v>13</v>
      </c>
      <c r="Q1876" t="s">
        <v>2220</v>
      </c>
      <c r="R1876" t="s">
        <v>2343</v>
      </c>
      <c r="S1876" s="15">
        <f t="shared" si="120"/>
        <v>42529.969131944439</v>
      </c>
      <c r="T1876" s="16">
        <f t="shared" si="121"/>
        <v>42549.969131944439</v>
      </c>
    </row>
    <row r="1877" spans="1:20" ht="45" hidden="1">
      <c r="A1877">
        <v>1875</v>
      </c>
      <c r="B1877" s="3" t="s">
        <v>3870</v>
      </c>
      <c r="C1877" s="3" t="s">
        <v>3871</v>
      </c>
      <c r="D1877" s="6">
        <v>10000</v>
      </c>
      <c r="E1877" s="11">
        <v>51</v>
      </c>
      <c r="F1877" t="s">
        <v>366</v>
      </c>
      <c r="G1877" t="s">
        <v>22</v>
      </c>
      <c r="H1877" t="s">
        <v>23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2342</v>
      </c>
      <c r="O1877" s="9">
        <f t="shared" si="118"/>
        <v>1</v>
      </c>
      <c r="P1877" s="9">
        <f t="shared" si="119"/>
        <v>17</v>
      </c>
      <c r="Q1877" t="s">
        <v>2220</v>
      </c>
      <c r="R1877" t="s">
        <v>2343</v>
      </c>
      <c r="S1877" s="15">
        <f t="shared" si="120"/>
        <v>42528.899398148147</v>
      </c>
      <c r="T1877" s="16">
        <f t="shared" si="121"/>
        <v>42588.899398148147</v>
      </c>
    </row>
    <row r="1878" spans="1:20" ht="45" hidden="1">
      <c r="A1878">
        <v>1876</v>
      </c>
      <c r="B1878" s="3" t="s">
        <v>3872</v>
      </c>
      <c r="C1878" s="3" t="s">
        <v>3873</v>
      </c>
      <c r="D1878" s="6">
        <v>280</v>
      </c>
      <c r="E1878" s="11">
        <v>0</v>
      </c>
      <c r="F1878" t="s">
        <v>366</v>
      </c>
      <c r="G1878" t="s">
        <v>57</v>
      </c>
      <c r="H1878" t="s">
        <v>58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2342</v>
      </c>
      <c r="O1878" s="9">
        <f t="shared" si="118"/>
        <v>0</v>
      </c>
      <c r="P1878" s="9">
        <f t="shared" si="119"/>
        <v>0</v>
      </c>
      <c r="Q1878" t="s">
        <v>2220</v>
      </c>
      <c r="R1878" t="s">
        <v>2343</v>
      </c>
      <c r="S1878" s="15">
        <f t="shared" si="120"/>
        <v>41776.284780092588</v>
      </c>
      <c r="T1878" s="16">
        <f t="shared" si="121"/>
        <v>41806.284780092588</v>
      </c>
    </row>
    <row r="1879" spans="1:20" ht="45" hidden="1">
      <c r="A1879">
        <v>1877</v>
      </c>
      <c r="B1879" s="3" t="s">
        <v>3874</v>
      </c>
      <c r="C1879" s="3" t="s">
        <v>3875</v>
      </c>
      <c r="D1879" s="6">
        <v>60</v>
      </c>
      <c r="E1879" s="11">
        <v>0</v>
      </c>
      <c r="F1879" t="s">
        <v>366</v>
      </c>
      <c r="G1879" t="s">
        <v>22</v>
      </c>
      <c r="H1879" t="s">
        <v>23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2342</v>
      </c>
      <c r="O1879" s="9">
        <f t="shared" si="118"/>
        <v>0</v>
      </c>
      <c r="P1879" s="9">
        <f t="shared" si="119"/>
        <v>0</v>
      </c>
      <c r="Q1879" t="s">
        <v>2220</v>
      </c>
      <c r="R1879" t="s">
        <v>2343</v>
      </c>
      <c r="S1879" s="15">
        <f t="shared" si="120"/>
        <v>42035.029224537036</v>
      </c>
      <c r="T1879" s="16">
        <f t="shared" si="121"/>
        <v>42064.029224537036</v>
      </c>
    </row>
    <row r="1880" spans="1:20" ht="60" hidden="1">
      <c r="A1880">
        <v>1878</v>
      </c>
      <c r="B1880" s="3" t="s">
        <v>3876</v>
      </c>
      <c r="C1880" s="3" t="s">
        <v>3877</v>
      </c>
      <c r="D1880" s="6">
        <v>8000</v>
      </c>
      <c r="E1880" s="11">
        <v>0</v>
      </c>
      <c r="F1880" t="s">
        <v>366</v>
      </c>
      <c r="G1880" t="s">
        <v>57</v>
      </c>
      <c r="H1880" t="s">
        <v>58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2342</v>
      </c>
      <c r="O1880" s="9">
        <f t="shared" si="118"/>
        <v>0</v>
      </c>
      <c r="P1880" s="9">
        <f t="shared" si="119"/>
        <v>0</v>
      </c>
      <c r="Q1880" t="s">
        <v>2220</v>
      </c>
      <c r="R1880" t="s">
        <v>2343</v>
      </c>
      <c r="S1880" s="15">
        <f t="shared" si="120"/>
        <v>41773.008738425924</v>
      </c>
      <c r="T1880" s="16">
        <f t="shared" si="121"/>
        <v>41803.008738425924</v>
      </c>
    </row>
    <row r="1881" spans="1:20" ht="60" hidden="1">
      <c r="A1881">
        <v>1879</v>
      </c>
      <c r="B1881" s="3" t="s">
        <v>3878</v>
      </c>
      <c r="C1881" s="3" t="s">
        <v>3879</v>
      </c>
      <c r="D1881" s="6">
        <v>5000</v>
      </c>
      <c r="E1881" s="11">
        <v>6</v>
      </c>
      <c r="F1881" t="s">
        <v>366</v>
      </c>
      <c r="G1881" t="s">
        <v>61</v>
      </c>
      <c r="H1881" t="s">
        <v>62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2342</v>
      </c>
      <c r="O1881" s="9">
        <f t="shared" si="118"/>
        <v>0</v>
      </c>
      <c r="P1881" s="9">
        <f t="shared" si="119"/>
        <v>3</v>
      </c>
      <c r="Q1881" t="s">
        <v>2220</v>
      </c>
      <c r="R1881" t="s">
        <v>2343</v>
      </c>
      <c r="S1881" s="15">
        <f t="shared" si="120"/>
        <v>42413.649641203709</v>
      </c>
      <c r="T1881" s="16">
        <f t="shared" si="121"/>
        <v>42443.607974537037</v>
      </c>
    </row>
    <row r="1882" spans="1:20" ht="30" hidden="1">
      <c r="A1882">
        <v>1880</v>
      </c>
      <c r="B1882" s="3" t="s">
        <v>3880</v>
      </c>
      <c r="C1882" s="3" t="s">
        <v>3881</v>
      </c>
      <c r="D1882" s="6">
        <v>5000</v>
      </c>
      <c r="E1882" s="11">
        <v>1004</v>
      </c>
      <c r="F1882" t="s">
        <v>366</v>
      </c>
      <c r="G1882" t="s">
        <v>31</v>
      </c>
      <c r="H1882" t="s">
        <v>32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2342</v>
      </c>
      <c r="O1882" s="9">
        <f t="shared" si="118"/>
        <v>20</v>
      </c>
      <c r="P1882" s="9">
        <f t="shared" si="119"/>
        <v>41.83</v>
      </c>
      <c r="Q1882" t="s">
        <v>2220</v>
      </c>
      <c r="R1882" t="s">
        <v>2343</v>
      </c>
      <c r="S1882" s="15">
        <f t="shared" si="120"/>
        <v>42430.566898148143</v>
      </c>
      <c r="T1882" s="16">
        <f t="shared" si="121"/>
        <v>42459.525231481486</v>
      </c>
    </row>
    <row r="1883" spans="1:20" ht="45" hidden="1">
      <c r="A1883">
        <v>1881</v>
      </c>
      <c r="B1883" s="3" t="s">
        <v>3882</v>
      </c>
      <c r="C1883" s="3" t="s">
        <v>3883</v>
      </c>
      <c r="D1883" s="6">
        <v>2000</v>
      </c>
      <c r="E1883" s="11">
        <v>3453.69</v>
      </c>
      <c r="F1883" t="s">
        <v>21</v>
      </c>
      <c r="G1883" t="s">
        <v>22</v>
      </c>
      <c r="H1883" t="s">
        <v>23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1841</v>
      </c>
      <c r="O1883" s="9">
        <f t="shared" si="118"/>
        <v>173</v>
      </c>
      <c r="P1883" s="9">
        <f t="shared" si="119"/>
        <v>49.34</v>
      </c>
      <c r="Q1883" t="s">
        <v>1635</v>
      </c>
      <c r="R1883" t="s">
        <v>1842</v>
      </c>
      <c r="S1883" s="15">
        <f t="shared" si="120"/>
        <v>42043.152650462958</v>
      </c>
      <c r="T1883" s="16">
        <f t="shared" si="121"/>
        <v>42073.110983796301</v>
      </c>
    </row>
    <row r="1884" spans="1:20" ht="60" hidden="1">
      <c r="A1884">
        <v>1882</v>
      </c>
      <c r="B1884" s="3" t="s">
        <v>3884</v>
      </c>
      <c r="C1884" s="3" t="s">
        <v>3885</v>
      </c>
      <c r="D1884" s="6">
        <v>3350</v>
      </c>
      <c r="E1884" s="11">
        <v>3380</v>
      </c>
      <c r="F1884" t="s">
        <v>21</v>
      </c>
      <c r="G1884" t="s">
        <v>22</v>
      </c>
      <c r="H1884" t="s">
        <v>23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1841</v>
      </c>
      <c r="O1884" s="9">
        <f t="shared" si="118"/>
        <v>101</v>
      </c>
      <c r="P1884" s="9">
        <f t="shared" si="119"/>
        <v>41.73</v>
      </c>
      <c r="Q1884" t="s">
        <v>1635</v>
      </c>
      <c r="R1884" t="s">
        <v>1842</v>
      </c>
      <c r="S1884" s="15">
        <f t="shared" si="120"/>
        <v>41067.949212962965</v>
      </c>
      <c r="T1884" s="16">
        <f t="shared" si="121"/>
        <v>41100.991666666669</v>
      </c>
    </row>
    <row r="1885" spans="1:20" ht="45" hidden="1">
      <c r="A1885">
        <v>1883</v>
      </c>
      <c r="B1885" s="3" t="s">
        <v>3886</v>
      </c>
      <c r="C1885" s="3" t="s">
        <v>3887</v>
      </c>
      <c r="D1885" s="6">
        <v>999</v>
      </c>
      <c r="E1885" s="11">
        <v>1047</v>
      </c>
      <c r="F1885" t="s">
        <v>21</v>
      </c>
      <c r="G1885" t="s">
        <v>22</v>
      </c>
      <c r="H1885" t="s">
        <v>23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1841</v>
      </c>
      <c r="O1885" s="9">
        <f t="shared" si="118"/>
        <v>105</v>
      </c>
      <c r="P1885" s="9">
        <f t="shared" si="119"/>
        <v>32.72</v>
      </c>
      <c r="Q1885" t="s">
        <v>1635</v>
      </c>
      <c r="R1885" t="s">
        <v>1842</v>
      </c>
      <c r="S1885" s="15">
        <f t="shared" si="120"/>
        <v>40977.948009259257</v>
      </c>
      <c r="T1885" s="16">
        <f t="shared" si="121"/>
        <v>41007.906342592592</v>
      </c>
    </row>
    <row r="1886" spans="1:20" ht="60" hidden="1">
      <c r="A1886">
        <v>1884</v>
      </c>
      <c r="B1886" s="3" t="s">
        <v>3888</v>
      </c>
      <c r="C1886" s="3" t="s">
        <v>3889</v>
      </c>
      <c r="D1886" s="6">
        <v>1000</v>
      </c>
      <c r="E1886" s="11">
        <v>1351</v>
      </c>
      <c r="F1886" t="s">
        <v>21</v>
      </c>
      <c r="G1886" t="s">
        <v>22</v>
      </c>
      <c r="H1886" t="s">
        <v>23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1841</v>
      </c>
      <c r="O1886" s="9">
        <f t="shared" si="118"/>
        <v>135</v>
      </c>
      <c r="P1886" s="9">
        <f t="shared" si="119"/>
        <v>51.96</v>
      </c>
      <c r="Q1886" t="s">
        <v>1635</v>
      </c>
      <c r="R1886" t="s">
        <v>1842</v>
      </c>
      <c r="S1886" s="15">
        <f t="shared" si="120"/>
        <v>41205.198321759257</v>
      </c>
      <c r="T1886" s="16">
        <f t="shared" si="121"/>
        <v>41240.5</v>
      </c>
    </row>
    <row r="1887" spans="1:20" ht="45" hidden="1">
      <c r="A1887">
        <v>1885</v>
      </c>
      <c r="B1887" s="3" t="s">
        <v>3890</v>
      </c>
      <c r="C1887" s="3" t="s">
        <v>3891</v>
      </c>
      <c r="D1887" s="6">
        <v>4575</v>
      </c>
      <c r="E1887" s="11">
        <v>5322</v>
      </c>
      <c r="F1887" t="s">
        <v>21</v>
      </c>
      <c r="G1887" t="s">
        <v>22</v>
      </c>
      <c r="H1887" t="s">
        <v>23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1841</v>
      </c>
      <c r="O1887" s="9">
        <f t="shared" si="118"/>
        <v>116</v>
      </c>
      <c r="P1887" s="9">
        <f t="shared" si="119"/>
        <v>50.69</v>
      </c>
      <c r="Q1887" t="s">
        <v>1635</v>
      </c>
      <c r="R1887" t="s">
        <v>1842</v>
      </c>
      <c r="S1887" s="15">
        <f t="shared" si="120"/>
        <v>41099.093865740739</v>
      </c>
      <c r="T1887" s="16">
        <f t="shared" si="121"/>
        <v>41131.916666666664</v>
      </c>
    </row>
    <row r="1888" spans="1:20" ht="45" hidden="1">
      <c r="A1888">
        <v>1886</v>
      </c>
      <c r="B1888" s="3" t="s">
        <v>3892</v>
      </c>
      <c r="C1888" s="3" t="s">
        <v>3893</v>
      </c>
      <c r="D1888" s="6">
        <v>1200</v>
      </c>
      <c r="E1888" s="11">
        <v>1225</v>
      </c>
      <c r="F1888" t="s">
        <v>21</v>
      </c>
      <c r="G1888" t="s">
        <v>22</v>
      </c>
      <c r="H1888" t="s">
        <v>23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1841</v>
      </c>
      <c r="O1888" s="9">
        <f t="shared" si="118"/>
        <v>102</v>
      </c>
      <c r="P1888" s="9">
        <f t="shared" si="119"/>
        <v>42.24</v>
      </c>
      <c r="Q1888" t="s">
        <v>1635</v>
      </c>
      <c r="R1888" t="s">
        <v>1842</v>
      </c>
      <c r="S1888" s="15">
        <f t="shared" si="120"/>
        <v>41925.906689814816</v>
      </c>
      <c r="T1888" s="16">
        <f t="shared" si="121"/>
        <v>41955.94835648148</v>
      </c>
    </row>
    <row r="1889" spans="1:20" ht="60" hidden="1">
      <c r="A1889">
        <v>1887</v>
      </c>
      <c r="B1889" s="3" t="s">
        <v>3894</v>
      </c>
      <c r="C1889" s="3" t="s">
        <v>3895</v>
      </c>
      <c r="D1889" s="6">
        <v>3000</v>
      </c>
      <c r="E1889" s="11">
        <v>3335</v>
      </c>
      <c r="F1889" t="s">
        <v>21</v>
      </c>
      <c r="G1889" t="s">
        <v>61</v>
      </c>
      <c r="H1889" t="s">
        <v>62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1841</v>
      </c>
      <c r="O1889" s="9">
        <f t="shared" si="118"/>
        <v>111</v>
      </c>
      <c r="P1889" s="9">
        <f t="shared" si="119"/>
        <v>416.88</v>
      </c>
      <c r="Q1889" t="s">
        <v>1635</v>
      </c>
      <c r="R1889" t="s">
        <v>1842</v>
      </c>
      <c r="S1889" s="15">
        <f t="shared" si="120"/>
        <v>42323.800138888888</v>
      </c>
      <c r="T1889" s="16">
        <f t="shared" si="121"/>
        <v>42341.895833333328</v>
      </c>
    </row>
    <row r="1890" spans="1:20" ht="60" hidden="1">
      <c r="A1890">
        <v>1888</v>
      </c>
      <c r="B1890" s="3" t="s">
        <v>3896</v>
      </c>
      <c r="C1890" s="3" t="s">
        <v>3897</v>
      </c>
      <c r="D1890" s="6">
        <v>2500</v>
      </c>
      <c r="E1890" s="11">
        <v>4152</v>
      </c>
      <c r="F1890" t="s">
        <v>21</v>
      </c>
      <c r="G1890" t="s">
        <v>22</v>
      </c>
      <c r="H1890" t="s">
        <v>23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1841</v>
      </c>
      <c r="O1890" s="9">
        <f t="shared" si="118"/>
        <v>166</v>
      </c>
      <c r="P1890" s="9">
        <f t="shared" si="119"/>
        <v>46.65</v>
      </c>
      <c r="Q1890" t="s">
        <v>1635</v>
      </c>
      <c r="R1890" t="s">
        <v>1842</v>
      </c>
      <c r="S1890" s="15">
        <f t="shared" si="120"/>
        <v>40299.239953703705</v>
      </c>
      <c r="T1890" s="16">
        <f t="shared" si="121"/>
        <v>40330.207638888889</v>
      </c>
    </row>
    <row r="1891" spans="1:20" ht="60" hidden="1">
      <c r="A1891">
        <v>1889</v>
      </c>
      <c r="B1891" s="3" t="s">
        <v>3898</v>
      </c>
      <c r="C1891" s="3" t="s">
        <v>3899</v>
      </c>
      <c r="D1891" s="6">
        <v>2000</v>
      </c>
      <c r="E1891" s="11">
        <v>2132</v>
      </c>
      <c r="F1891" t="s">
        <v>21</v>
      </c>
      <c r="G1891" t="s">
        <v>22</v>
      </c>
      <c r="H1891" t="s">
        <v>23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1841</v>
      </c>
      <c r="O1891" s="9">
        <f t="shared" si="118"/>
        <v>107</v>
      </c>
      <c r="P1891" s="9">
        <f t="shared" si="119"/>
        <v>48.45</v>
      </c>
      <c r="Q1891" t="s">
        <v>1635</v>
      </c>
      <c r="R1891" t="s">
        <v>1842</v>
      </c>
      <c r="S1891" s="15">
        <f t="shared" si="120"/>
        <v>41299.793356481481</v>
      </c>
      <c r="T1891" s="16">
        <f t="shared" si="121"/>
        <v>41344.751689814817</v>
      </c>
    </row>
    <row r="1892" spans="1:20" ht="45" hidden="1">
      <c r="A1892">
        <v>1890</v>
      </c>
      <c r="B1892" s="3" t="s">
        <v>3900</v>
      </c>
      <c r="C1892" s="3" t="s">
        <v>3901</v>
      </c>
      <c r="D1892" s="6">
        <v>12000</v>
      </c>
      <c r="E1892" s="11">
        <v>17350.13</v>
      </c>
      <c r="F1892" t="s">
        <v>21</v>
      </c>
      <c r="G1892" t="s">
        <v>22</v>
      </c>
      <c r="H1892" t="s">
        <v>23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1841</v>
      </c>
      <c r="O1892" s="9">
        <f t="shared" si="118"/>
        <v>145</v>
      </c>
      <c r="P1892" s="9">
        <f t="shared" si="119"/>
        <v>70.53</v>
      </c>
      <c r="Q1892" t="s">
        <v>1635</v>
      </c>
      <c r="R1892" t="s">
        <v>1842</v>
      </c>
      <c r="S1892" s="15">
        <f t="shared" si="120"/>
        <v>41228.786203703705</v>
      </c>
      <c r="T1892" s="16">
        <f t="shared" si="121"/>
        <v>41258.786203703705</v>
      </c>
    </row>
    <row r="1893" spans="1:20" ht="60" hidden="1">
      <c r="A1893">
        <v>1891</v>
      </c>
      <c r="B1893" s="3" t="s">
        <v>3902</v>
      </c>
      <c r="C1893" s="3" t="s">
        <v>3903</v>
      </c>
      <c r="D1893" s="6">
        <v>10000</v>
      </c>
      <c r="E1893" s="11">
        <v>10555</v>
      </c>
      <c r="F1893" t="s">
        <v>21</v>
      </c>
      <c r="G1893" t="s">
        <v>22</v>
      </c>
      <c r="H1893" t="s">
        <v>23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1841</v>
      </c>
      <c r="O1893" s="9">
        <f t="shared" si="118"/>
        <v>106</v>
      </c>
      <c r="P1893" s="9">
        <f t="shared" si="119"/>
        <v>87.96</v>
      </c>
      <c r="Q1893" t="s">
        <v>1635</v>
      </c>
      <c r="R1893" t="s">
        <v>1842</v>
      </c>
      <c r="S1893" s="15">
        <f t="shared" si="120"/>
        <v>40335.798078703701</v>
      </c>
      <c r="T1893" s="16">
        <f t="shared" si="121"/>
        <v>40381.25</v>
      </c>
    </row>
    <row r="1894" spans="1:20" ht="45" hidden="1">
      <c r="A1894">
        <v>1892</v>
      </c>
      <c r="B1894" s="3" t="s">
        <v>3904</v>
      </c>
      <c r="C1894" s="3" t="s">
        <v>3905</v>
      </c>
      <c r="D1894" s="6">
        <v>500</v>
      </c>
      <c r="E1894" s="11">
        <v>683</v>
      </c>
      <c r="F1894" t="s">
        <v>21</v>
      </c>
      <c r="G1894" t="s">
        <v>22</v>
      </c>
      <c r="H1894" t="s">
        <v>23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1841</v>
      </c>
      <c r="O1894" s="9">
        <f t="shared" si="118"/>
        <v>137</v>
      </c>
      <c r="P1894" s="9">
        <f t="shared" si="119"/>
        <v>26.27</v>
      </c>
      <c r="Q1894" t="s">
        <v>1635</v>
      </c>
      <c r="R1894" t="s">
        <v>1842</v>
      </c>
      <c r="S1894" s="15">
        <f t="shared" si="120"/>
        <v>40671.637511574074</v>
      </c>
      <c r="T1894" s="16">
        <f t="shared" si="121"/>
        <v>40701.637511574074</v>
      </c>
    </row>
    <row r="1895" spans="1:20" ht="45" hidden="1">
      <c r="A1895">
        <v>1893</v>
      </c>
      <c r="B1895" s="3" t="s">
        <v>3906</v>
      </c>
      <c r="C1895" s="3" t="s">
        <v>3907</v>
      </c>
      <c r="D1895" s="6">
        <v>2500</v>
      </c>
      <c r="E1895" s="11">
        <v>2600</v>
      </c>
      <c r="F1895" t="s">
        <v>21</v>
      </c>
      <c r="G1895" t="s">
        <v>22</v>
      </c>
      <c r="H1895" t="s">
        <v>23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1841</v>
      </c>
      <c r="O1895" s="9">
        <f t="shared" si="118"/>
        <v>104</v>
      </c>
      <c r="P1895" s="9">
        <f t="shared" si="119"/>
        <v>57.78</v>
      </c>
      <c r="Q1895" t="s">
        <v>1635</v>
      </c>
      <c r="R1895" t="s">
        <v>1842</v>
      </c>
      <c r="S1895" s="15">
        <f t="shared" si="120"/>
        <v>40632.94195601852</v>
      </c>
      <c r="T1895" s="16">
        <f t="shared" si="121"/>
        <v>40649.165972222225</v>
      </c>
    </row>
    <row r="1896" spans="1:20" ht="30" hidden="1">
      <c r="A1896">
        <v>1894</v>
      </c>
      <c r="B1896" s="3" t="s">
        <v>3908</v>
      </c>
      <c r="C1896" s="3" t="s">
        <v>3909</v>
      </c>
      <c r="D1896" s="6">
        <v>1000</v>
      </c>
      <c r="E1896" s="11">
        <v>1145</v>
      </c>
      <c r="F1896" t="s">
        <v>21</v>
      </c>
      <c r="G1896" t="s">
        <v>22</v>
      </c>
      <c r="H1896" t="s">
        <v>23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1841</v>
      </c>
      <c r="O1896" s="9">
        <f t="shared" si="118"/>
        <v>115</v>
      </c>
      <c r="P1896" s="9">
        <f t="shared" si="119"/>
        <v>57.25</v>
      </c>
      <c r="Q1896" t="s">
        <v>1635</v>
      </c>
      <c r="R1896" t="s">
        <v>1842</v>
      </c>
      <c r="S1896" s="15">
        <f t="shared" si="120"/>
        <v>40920.904895833337</v>
      </c>
      <c r="T1896" s="16">
        <f t="shared" si="121"/>
        <v>40951.904895833337</v>
      </c>
    </row>
    <row r="1897" spans="1:20" ht="60" hidden="1">
      <c r="A1897">
        <v>1895</v>
      </c>
      <c r="B1897" s="3" t="s">
        <v>3910</v>
      </c>
      <c r="C1897" s="3" t="s">
        <v>3911</v>
      </c>
      <c r="D1897" s="6">
        <v>9072</v>
      </c>
      <c r="E1897" s="11">
        <v>9228</v>
      </c>
      <c r="F1897" t="s">
        <v>21</v>
      </c>
      <c r="G1897" t="s">
        <v>22</v>
      </c>
      <c r="H1897" t="s">
        <v>23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1841</v>
      </c>
      <c r="O1897" s="9">
        <f t="shared" si="118"/>
        <v>102</v>
      </c>
      <c r="P1897" s="9">
        <f t="shared" si="119"/>
        <v>196.34</v>
      </c>
      <c r="Q1897" t="s">
        <v>1635</v>
      </c>
      <c r="R1897" t="s">
        <v>1842</v>
      </c>
      <c r="S1897" s="15">
        <f t="shared" si="120"/>
        <v>42267.746782407412</v>
      </c>
      <c r="T1897" s="16">
        <f t="shared" si="121"/>
        <v>42297.746782407412</v>
      </c>
    </row>
    <row r="1898" spans="1:20" ht="45" hidden="1">
      <c r="A1898">
        <v>1896</v>
      </c>
      <c r="B1898" s="3" t="s">
        <v>3912</v>
      </c>
      <c r="C1898" s="3" t="s">
        <v>3913</v>
      </c>
      <c r="D1898" s="6">
        <v>451</v>
      </c>
      <c r="E1898" s="11">
        <v>559</v>
      </c>
      <c r="F1898" t="s">
        <v>21</v>
      </c>
      <c r="G1898" t="s">
        <v>22</v>
      </c>
      <c r="H1898" t="s">
        <v>23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1841</v>
      </c>
      <c r="O1898" s="9">
        <f t="shared" si="118"/>
        <v>124</v>
      </c>
      <c r="P1898" s="9">
        <f t="shared" si="119"/>
        <v>43</v>
      </c>
      <c r="Q1898" t="s">
        <v>1635</v>
      </c>
      <c r="R1898" t="s">
        <v>1842</v>
      </c>
      <c r="S1898" s="15">
        <f t="shared" si="120"/>
        <v>40981.710243055553</v>
      </c>
      <c r="T1898" s="16">
        <f t="shared" si="121"/>
        <v>41011.710243055553</v>
      </c>
    </row>
    <row r="1899" spans="1:20" ht="60" hidden="1">
      <c r="A1899">
        <v>1897</v>
      </c>
      <c r="B1899" s="3" t="s">
        <v>3914</v>
      </c>
      <c r="C1899" s="3" t="s">
        <v>3915</v>
      </c>
      <c r="D1899" s="6">
        <v>6350</v>
      </c>
      <c r="E1899" s="11">
        <v>6506</v>
      </c>
      <c r="F1899" t="s">
        <v>21</v>
      </c>
      <c r="G1899" t="s">
        <v>22</v>
      </c>
      <c r="H1899" t="s">
        <v>23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1841</v>
      </c>
      <c r="O1899" s="9">
        <f t="shared" si="118"/>
        <v>102</v>
      </c>
      <c r="P1899" s="9">
        <f t="shared" si="119"/>
        <v>35.549999999999997</v>
      </c>
      <c r="Q1899" t="s">
        <v>1635</v>
      </c>
      <c r="R1899" t="s">
        <v>1842</v>
      </c>
      <c r="S1899" s="15">
        <f t="shared" si="120"/>
        <v>41680.583402777782</v>
      </c>
      <c r="T1899" s="16">
        <f t="shared" si="121"/>
        <v>41702.875</v>
      </c>
    </row>
    <row r="1900" spans="1:20" ht="45" hidden="1">
      <c r="A1900">
        <v>1898</v>
      </c>
      <c r="B1900" s="3" t="s">
        <v>3916</v>
      </c>
      <c r="C1900" s="3" t="s">
        <v>3917</v>
      </c>
      <c r="D1900" s="6">
        <v>1000</v>
      </c>
      <c r="E1900" s="11">
        <v>1445</v>
      </c>
      <c r="F1900" t="s">
        <v>21</v>
      </c>
      <c r="G1900" t="s">
        <v>22</v>
      </c>
      <c r="H1900" t="s">
        <v>23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1841</v>
      </c>
      <c r="O1900" s="9">
        <f t="shared" si="118"/>
        <v>145</v>
      </c>
      <c r="P1900" s="9">
        <f t="shared" si="119"/>
        <v>68.81</v>
      </c>
      <c r="Q1900" t="s">
        <v>1635</v>
      </c>
      <c r="R1900" t="s">
        <v>1842</v>
      </c>
      <c r="S1900" s="15">
        <f t="shared" si="120"/>
        <v>42366.192974537036</v>
      </c>
      <c r="T1900" s="16">
        <f t="shared" si="121"/>
        <v>42401.75</v>
      </c>
    </row>
    <row r="1901" spans="1:20" ht="60" hidden="1">
      <c r="A1901">
        <v>1899</v>
      </c>
      <c r="B1901" s="3" t="s">
        <v>3918</v>
      </c>
      <c r="C1901" s="3" t="s">
        <v>3919</v>
      </c>
      <c r="D1901" s="6">
        <v>900</v>
      </c>
      <c r="E1901" s="11">
        <v>1200</v>
      </c>
      <c r="F1901" t="s">
        <v>21</v>
      </c>
      <c r="G1901" t="s">
        <v>22</v>
      </c>
      <c r="H1901" t="s">
        <v>23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1841</v>
      </c>
      <c r="O1901" s="9">
        <f t="shared" si="118"/>
        <v>133</v>
      </c>
      <c r="P1901" s="9">
        <f t="shared" si="119"/>
        <v>28.57</v>
      </c>
      <c r="Q1901" t="s">
        <v>1635</v>
      </c>
      <c r="R1901" t="s">
        <v>1842</v>
      </c>
      <c r="S1901" s="15">
        <f t="shared" si="120"/>
        <v>42058.941736111112</v>
      </c>
      <c r="T1901" s="16">
        <f t="shared" si="121"/>
        <v>42088.90006944444</v>
      </c>
    </row>
    <row r="1902" spans="1:20" ht="60" hidden="1">
      <c r="A1902">
        <v>1900</v>
      </c>
      <c r="B1902" s="3" t="s">
        <v>3920</v>
      </c>
      <c r="C1902" s="3" t="s">
        <v>3921</v>
      </c>
      <c r="D1902" s="6">
        <v>2500</v>
      </c>
      <c r="E1902" s="11">
        <v>2734.11</v>
      </c>
      <c r="F1902" t="s">
        <v>21</v>
      </c>
      <c r="G1902" t="s">
        <v>22</v>
      </c>
      <c r="H1902" t="s">
        <v>23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1841</v>
      </c>
      <c r="O1902" s="9">
        <f t="shared" si="118"/>
        <v>109</v>
      </c>
      <c r="P1902" s="9">
        <f t="shared" si="119"/>
        <v>50.63</v>
      </c>
      <c r="Q1902" t="s">
        <v>1635</v>
      </c>
      <c r="R1902" t="s">
        <v>1842</v>
      </c>
      <c r="S1902" s="15">
        <f t="shared" si="120"/>
        <v>41160.871886574074</v>
      </c>
      <c r="T1902" s="16">
        <f t="shared" si="121"/>
        <v>41188.415972222225</v>
      </c>
    </row>
    <row r="1903" spans="1:20" ht="60" hidden="1">
      <c r="A1903">
        <v>1901</v>
      </c>
      <c r="B1903" s="3" t="s">
        <v>3922</v>
      </c>
      <c r="C1903" s="3" t="s">
        <v>3923</v>
      </c>
      <c r="D1903" s="6">
        <v>99000</v>
      </c>
      <c r="E1903" s="11">
        <v>2670</v>
      </c>
      <c r="F1903" t="s">
        <v>366</v>
      </c>
      <c r="G1903" t="s">
        <v>31</v>
      </c>
      <c r="H1903" t="s">
        <v>32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3924</v>
      </c>
      <c r="O1903" s="9">
        <f t="shared" si="118"/>
        <v>3</v>
      </c>
      <c r="P1903" s="9">
        <f t="shared" si="119"/>
        <v>106.8</v>
      </c>
      <c r="Q1903" t="s">
        <v>1142</v>
      </c>
      <c r="R1903" t="s">
        <v>3925</v>
      </c>
      <c r="S1903" s="15">
        <f t="shared" si="120"/>
        <v>42116.54315972222</v>
      </c>
      <c r="T1903" s="16">
        <f t="shared" si="121"/>
        <v>42146.541666666672</v>
      </c>
    </row>
    <row r="1904" spans="1:20" ht="60" hidden="1">
      <c r="A1904">
        <v>1902</v>
      </c>
      <c r="B1904" s="3" t="s">
        <v>3926</v>
      </c>
      <c r="C1904" s="3" t="s">
        <v>3927</v>
      </c>
      <c r="D1904" s="6">
        <v>1000</v>
      </c>
      <c r="E1904" s="11">
        <v>12</v>
      </c>
      <c r="F1904" t="s">
        <v>366</v>
      </c>
      <c r="G1904" t="s">
        <v>397</v>
      </c>
      <c r="H1904" t="s">
        <v>62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3924</v>
      </c>
      <c r="O1904" s="9">
        <f t="shared" si="118"/>
        <v>1</v>
      </c>
      <c r="P1904" s="9">
        <f t="shared" si="119"/>
        <v>4</v>
      </c>
      <c r="Q1904" t="s">
        <v>1142</v>
      </c>
      <c r="R1904" t="s">
        <v>3925</v>
      </c>
      <c r="S1904" s="15">
        <f t="shared" si="120"/>
        <v>42037.789895833332</v>
      </c>
      <c r="T1904" s="16">
        <f t="shared" si="121"/>
        <v>42067.789895833332</v>
      </c>
    </row>
    <row r="1905" spans="1:20" ht="60" hidden="1">
      <c r="A1905">
        <v>1903</v>
      </c>
      <c r="B1905" s="3" t="s">
        <v>3928</v>
      </c>
      <c r="C1905" s="3" t="s">
        <v>3929</v>
      </c>
      <c r="D1905" s="6">
        <v>3000</v>
      </c>
      <c r="E1905" s="11">
        <v>1398</v>
      </c>
      <c r="F1905" t="s">
        <v>366</v>
      </c>
      <c r="G1905" t="s">
        <v>22</v>
      </c>
      <c r="H1905" t="s">
        <v>23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3924</v>
      </c>
      <c r="O1905" s="9">
        <f t="shared" si="118"/>
        <v>47</v>
      </c>
      <c r="P1905" s="9">
        <f t="shared" si="119"/>
        <v>34.1</v>
      </c>
      <c r="Q1905" t="s">
        <v>1142</v>
      </c>
      <c r="R1905" t="s">
        <v>3925</v>
      </c>
      <c r="S1905" s="15">
        <f t="shared" si="120"/>
        <v>42702.770729166667</v>
      </c>
      <c r="T1905" s="16">
        <f t="shared" si="121"/>
        <v>42762.770729166667</v>
      </c>
    </row>
    <row r="1906" spans="1:20" ht="45" hidden="1">
      <c r="A1906">
        <v>1904</v>
      </c>
      <c r="B1906" s="3" t="s">
        <v>3930</v>
      </c>
      <c r="C1906" s="3" t="s">
        <v>3931</v>
      </c>
      <c r="D1906" s="6">
        <v>50000</v>
      </c>
      <c r="E1906" s="11">
        <v>50</v>
      </c>
      <c r="F1906" t="s">
        <v>366</v>
      </c>
      <c r="G1906" t="s">
        <v>22</v>
      </c>
      <c r="H1906" t="s">
        <v>23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3924</v>
      </c>
      <c r="O1906" s="9">
        <f t="shared" si="118"/>
        <v>0</v>
      </c>
      <c r="P1906" s="9">
        <f t="shared" si="119"/>
        <v>25</v>
      </c>
      <c r="Q1906" t="s">
        <v>1142</v>
      </c>
      <c r="R1906" t="s">
        <v>3925</v>
      </c>
      <c r="S1906" s="15">
        <f t="shared" si="120"/>
        <v>42326.685428240744</v>
      </c>
      <c r="T1906" s="16">
        <f t="shared" si="121"/>
        <v>42371.685428240744</v>
      </c>
    </row>
    <row r="1907" spans="1:20" ht="60" hidden="1">
      <c r="A1907">
        <v>1905</v>
      </c>
      <c r="B1907" s="3" t="s">
        <v>3932</v>
      </c>
      <c r="C1907" s="3" t="s">
        <v>3933</v>
      </c>
      <c r="D1907" s="6">
        <v>25000</v>
      </c>
      <c r="E1907" s="11">
        <v>42</v>
      </c>
      <c r="F1907" t="s">
        <v>366</v>
      </c>
      <c r="G1907" t="s">
        <v>22</v>
      </c>
      <c r="H1907" t="s">
        <v>23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3924</v>
      </c>
      <c r="O1907" s="9">
        <f t="shared" si="118"/>
        <v>0</v>
      </c>
      <c r="P1907" s="9">
        <f t="shared" si="119"/>
        <v>10.5</v>
      </c>
      <c r="Q1907" t="s">
        <v>1142</v>
      </c>
      <c r="R1907" t="s">
        <v>3925</v>
      </c>
      <c r="S1907" s="15">
        <f t="shared" si="120"/>
        <v>41859.925856481481</v>
      </c>
      <c r="T1907" s="16">
        <f t="shared" si="121"/>
        <v>41889.925856481481</v>
      </c>
    </row>
    <row r="1908" spans="1:20" ht="45" hidden="1">
      <c r="A1908">
        <v>1906</v>
      </c>
      <c r="B1908" s="3" t="s">
        <v>3934</v>
      </c>
      <c r="C1908" s="3" t="s">
        <v>3935</v>
      </c>
      <c r="D1908" s="6">
        <v>50000</v>
      </c>
      <c r="E1908" s="11">
        <v>21380</v>
      </c>
      <c r="F1908" t="s">
        <v>366</v>
      </c>
      <c r="G1908" t="s">
        <v>22</v>
      </c>
      <c r="H1908" t="s">
        <v>23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3924</v>
      </c>
      <c r="O1908" s="9">
        <f t="shared" si="118"/>
        <v>43</v>
      </c>
      <c r="P1908" s="9">
        <f t="shared" si="119"/>
        <v>215.96</v>
      </c>
      <c r="Q1908" t="s">
        <v>1142</v>
      </c>
      <c r="R1908" t="s">
        <v>3925</v>
      </c>
      <c r="S1908" s="15">
        <f t="shared" si="120"/>
        <v>42514.671099537038</v>
      </c>
      <c r="T1908" s="16">
        <f t="shared" si="121"/>
        <v>42544.671099537038</v>
      </c>
    </row>
    <row r="1909" spans="1:20" ht="45" hidden="1">
      <c r="A1909">
        <v>1907</v>
      </c>
      <c r="B1909" s="3" t="s">
        <v>3936</v>
      </c>
      <c r="C1909" s="3" t="s">
        <v>3937</v>
      </c>
      <c r="D1909" s="6">
        <v>30000</v>
      </c>
      <c r="E1909" s="11">
        <v>85</v>
      </c>
      <c r="F1909" t="s">
        <v>366</v>
      </c>
      <c r="G1909" t="s">
        <v>22</v>
      </c>
      <c r="H1909" t="s">
        <v>23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3924</v>
      </c>
      <c r="O1909" s="9">
        <f t="shared" si="118"/>
        <v>0</v>
      </c>
      <c r="P1909" s="9">
        <f t="shared" si="119"/>
        <v>21.25</v>
      </c>
      <c r="Q1909" t="s">
        <v>1142</v>
      </c>
      <c r="R1909" t="s">
        <v>3925</v>
      </c>
      <c r="S1909" s="15">
        <f t="shared" si="120"/>
        <v>41767.587094907409</v>
      </c>
      <c r="T1909" s="16">
        <f t="shared" si="121"/>
        <v>41782.587094907409</v>
      </c>
    </row>
    <row r="1910" spans="1:20" ht="60" hidden="1">
      <c r="A1910">
        <v>1908</v>
      </c>
      <c r="B1910" s="3" t="s">
        <v>3938</v>
      </c>
      <c r="C1910" s="3" t="s">
        <v>3939</v>
      </c>
      <c r="D1910" s="6">
        <v>25000</v>
      </c>
      <c r="E1910" s="11">
        <v>433</v>
      </c>
      <c r="F1910" t="s">
        <v>366</v>
      </c>
      <c r="G1910" t="s">
        <v>22</v>
      </c>
      <c r="H1910" t="s">
        <v>23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3924</v>
      </c>
      <c r="O1910" s="9">
        <f t="shared" si="118"/>
        <v>2</v>
      </c>
      <c r="P1910" s="9">
        <f t="shared" si="119"/>
        <v>108.25</v>
      </c>
      <c r="Q1910" t="s">
        <v>1142</v>
      </c>
      <c r="R1910" t="s">
        <v>3925</v>
      </c>
      <c r="S1910" s="15">
        <f t="shared" si="120"/>
        <v>42703.917824074073</v>
      </c>
      <c r="T1910" s="16">
        <f t="shared" si="121"/>
        <v>42733.917824074073</v>
      </c>
    </row>
    <row r="1911" spans="1:20" ht="60" hidden="1">
      <c r="A1911">
        <v>1909</v>
      </c>
      <c r="B1911" s="3" t="s">
        <v>3940</v>
      </c>
      <c r="C1911" s="3" t="s">
        <v>3941</v>
      </c>
      <c r="D1911" s="6">
        <v>35000</v>
      </c>
      <c r="E1911" s="11">
        <v>4939</v>
      </c>
      <c r="F1911" t="s">
        <v>366</v>
      </c>
      <c r="G1911" t="s">
        <v>22</v>
      </c>
      <c r="H1911" t="s">
        <v>23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3924</v>
      </c>
      <c r="O1911" s="9">
        <f t="shared" si="118"/>
        <v>14</v>
      </c>
      <c r="P1911" s="9">
        <f t="shared" si="119"/>
        <v>129.97</v>
      </c>
      <c r="Q1911" t="s">
        <v>1142</v>
      </c>
      <c r="R1911" t="s">
        <v>3925</v>
      </c>
      <c r="S1911" s="15">
        <f t="shared" si="120"/>
        <v>41905.429155092592</v>
      </c>
      <c r="T1911" s="16">
        <f t="shared" si="121"/>
        <v>41935.429155092592</v>
      </c>
    </row>
    <row r="1912" spans="1:20" ht="45" hidden="1">
      <c r="A1912">
        <v>1910</v>
      </c>
      <c r="B1912" s="3" t="s">
        <v>3942</v>
      </c>
      <c r="C1912" s="3" t="s">
        <v>3943</v>
      </c>
      <c r="D1912" s="6">
        <v>85000</v>
      </c>
      <c r="E1912" s="11">
        <v>33486</v>
      </c>
      <c r="F1912" t="s">
        <v>366</v>
      </c>
      <c r="G1912" t="s">
        <v>397</v>
      </c>
      <c r="H1912" t="s">
        <v>62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3924</v>
      </c>
      <c r="O1912" s="9">
        <f t="shared" si="118"/>
        <v>39</v>
      </c>
      <c r="P1912" s="9">
        <f t="shared" si="119"/>
        <v>117.49</v>
      </c>
      <c r="Q1912" t="s">
        <v>1142</v>
      </c>
      <c r="R1912" t="s">
        <v>3925</v>
      </c>
      <c r="S1912" s="15">
        <f t="shared" si="120"/>
        <v>42264.963159722218</v>
      </c>
      <c r="T1912" s="16">
        <f t="shared" si="121"/>
        <v>42308.947916666672</v>
      </c>
    </row>
    <row r="1913" spans="1:20" ht="60" hidden="1">
      <c r="A1913">
        <v>1911</v>
      </c>
      <c r="B1913" s="3" t="s">
        <v>3944</v>
      </c>
      <c r="C1913" s="3" t="s">
        <v>3945</v>
      </c>
      <c r="D1913" s="6">
        <v>42500</v>
      </c>
      <c r="E1913" s="11">
        <v>10</v>
      </c>
      <c r="F1913" t="s">
        <v>366</v>
      </c>
      <c r="G1913" t="s">
        <v>87</v>
      </c>
      <c r="H1913" t="s">
        <v>88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3924</v>
      </c>
      <c r="O1913" s="9">
        <f t="shared" si="118"/>
        <v>0</v>
      </c>
      <c r="P1913" s="9">
        <f t="shared" si="119"/>
        <v>10</v>
      </c>
      <c r="Q1913" t="s">
        <v>1142</v>
      </c>
      <c r="R1913" t="s">
        <v>3925</v>
      </c>
      <c r="S1913" s="15">
        <f t="shared" si="120"/>
        <v>41830.033958333333</v>
      </c>
      <c r="T1913" s="16">
        <f t="shared" si="121"/>
        <v>41860.033958333333</v>
      </c>
    </row>
    <row r="1914" spans="1:20" ht="45" hidden="1">
      <c r="A1914">
        <v>1912</v>
      </c>
      <c r="B1914" s="3" t="s">
        <v>3946</v>
      </c>
      <c r="C1914" s="3" t="s">
        <v>3947</v>
      </c>
      <c r="D1914" s="6">
        <v>5000</v>
      </c>
      <c r="E1914" s="11">
        <v>2965</v>
      </c>
      <c r="F1914" t="s">
        <v>366</v>
      </c>
      <c r="G1914" t="s">
        <v>22</v>
      </c>
      <c r="H1914" t="s">
        <v>23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3924</v>
      </c>
      <c r="O1914" s="9">
        <f t="shared" si="118"/>
        <v>59</v>
      </c>
      <c r="P1914" s="9">
        <f t="shared" si="119"/>
        <v>70.599999999999994</v>
      </c>
      <c r="Q1914" t="s">
        <v>1142</v>
      </c>
      <c r="R1914" t="s">
        <v>3925</v>
      </c>
      <c r="S1914" s="15">
        <f t="shared" si="120"/>
        <v>42129.226388888885</v>
      </c>
      <c r="T1914" s="16">
        <f t="shared" si="121"/>
        <v>42159.226388888885</v>
      </c>
    </row>
    <row r="1915" spans="1:20" ht="30" hidden="1">
      <c r="A1915">
        <v>1913</v>
      </c>
      <c r="B1915" s="3" t="s">
        <v>3948</v>
      </c>
      <c r="C1915" s="3" t="s">
        <v>3949</v>
      </c>
      <c r="D1915" s="6">
        <v>48000</v>
      </c>
      <c r="E1915" s="11">
        <v>637</v>
      </c>
      <c r="F1915" t="s">
        <v>366</v>
      </c>
      <c r="G1915" t="s">
        <v>31</v>
      </c>
      <c r="H1915" t="s">
        <v>32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3924</v>
      </c>
      <c r="O1915" s="9">
        <f t="shared" si="118"/>
        <v>1</v>
      </c>
      <c r="P1915" s="9">
        <f t="shared" si="119"/>
        <v>24.5</v>
      </c>
      <c r="Q1915" t="s">
        <v>1142</v>
      </c>
      <c r="R1915" t="s">
        <v>3925</v>
      </c>
      <c r="S1915" s="15">
        <f t="shared" si="120"/>
        <v>41890.511319444442</v>
      </c>
      <c r="T1915" s="16">
        <f t="shared" si="121"/>
        <v>41920.511319444442</v>
      </c>
    </row>
    <row r="1916" spans="1:20" ht="60" hidden="1">
      <c r="A1916">
        <v>1914</v>
      </c>
      <c r="B1916" s="3" t="s">
        <v>3950</v>
      </c>
      <c r="C1916" s="3" t="s">
        <v>3951</v>
      </c>
      <c r="D1916" s="6">
        <v>666</v>
      </c>
      <c r="E1916" s="11">
        <v>60</v>
      </c>
      <c r="F1916" t="s">
        <v>366</v>
      </c>
      <c r="G1916" t="s">
        <v>22</v>
      </c>
      <c r="H1916" t="s">
        <v>23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3924</v>
      </c>
      <c r="O1916" s="9">
        <f t="shared" si="118"/>
        <v>9</v>
      </c>
      <c r="P1916" s="9">
        <f t="shared" si="119"/>
        <v>30</v>
      </c>
      <c r="Q1916" t="s">
        <v>1142</v>
      </c>
      <c r="R1916" t="s">
        <v>3925</v>
      </c>
      <c r="S1916" s="15">
        <f t="shared" si="120"/>
        <v>41929.174456018518</v>
      </c>
      <c r="T1916" s="16">
        <f t="shared" si="121"/>
        <v>41944.165972222225</v>
      </c>
    </row>
    <row r="1917" spans="1:20" ht="60" hidden="1">
      <c r="A1917">
        <v>1915</v>
      </c>
      <c r="B1917" s="3" t="s">
        <v>3952</v>
      </c>
      <c r="C1917" s="3" t="s">
        <v>3953</v>
      </c>
      <c r="D1917" s="6">
        <v>500</v>
      </c>
      <c r="E1917" s="11">
        <v>8</v>
      </c>
      <c r="F1917" t="s">
        <v>366</v>
      </c>
      <c r="G1917" t="s">
        <v>22</v>
      </c>
      <c r="H1917" t="s">
        <v>23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3924</v>
      </c>
      <c r="O1917" s="9">
        <f t="shared" si="118"/>
        <v>2</v>
      </c>
      <c r="P1917" s="9">
        <f t="shared" si="119"/>
        <v>2</v>
      </c>
      <c r="Q1917" t="s">
        <v>1142</v>
      </c>
      <c r="R1917" t="s">
        <v>3925</v>
      </c>
      <c r="S1917" s="15">
        <f t="shared" si="120"/>
        <v>41864.04886574074</v>
      </c>
      <c r="T1917" s="16">
        <f t="shared" si="121"/>
        <v>41884.04886574074</v>
      </c>
    </row>
    <row r="1918" spans="1:20" ht="30" hidden="1">
      <c r="A1918">
        <v>1916</v>
      </c>
      <c r="B1918" s="3" t="s">
        <v>3954</v>
      </c>
      <c r="C1918" s="3" t="s">
        <v>3955</v>
      </c>
      <c r="D1918" s="6">
        <v>20000</v>
      </c>
      <c r="E1918" s="11">
        <v>102</v>
      </c>
      <c r="F1918" t="s">
        <v>366</v>
      </c>
      <c r="G1918" t="s">
        <v>22</v>
      </c>
      <c r="H1918" t="s">
        <v>23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3924</v>
      </c>
      <c r="O1918" s="9">
        <f t="shared" si="118"/>
        <v>1</v>
      </c>
      <c r="P1918" s="9">
        <f t="shared" si="119"/>
        <v>17</v>
      </c>
      <c r="Q1918" t="s">
        <v>1142</v>
      </c>
      <c r="R1918" t="s">
        <v>3925</v>
      </c>
      <c r="S1918" s="15">
        <f t="shared" si="120"/>
        <v>42656.717303240745</v>
      </c>
      <c r="T1918" s="16">
        <f t="shared" si="121"/>
        <v>42681.758969907409</v>
      </c>
    </row>
    <row r="1919" spans="1:20" ht="30" hidden="1">
      <c r="A1919">
        <v>1917</v>
      </c>
      <c r="B1919" s="3" t="s">
        <v>3956</v>
      </c>
      <c r="C1919" s="3" t="s">
        <v>3957</v>
      </c>
      <c r="D1919" s="6">
        <v>390000</v>
      </c>
      <c r="E1919" s="11">
        <v>205025</v>
      </c>
      <c r="F1919" t="s">
        <v>366</v>
      </c>
      <c r="G1919" t="s">
        <v>281</v>
      </c>
      <c r="H1919" t="s">
        <v>282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3924</v>
      </c>
      <c r="O1919" s="9">
        <f t="shared" si="118"/>
        <v>53</v>
      </c>
      <c r="P1919" s="9">
        <f t="shared" si="119"/>
        <v>2928.93</v>
      </c>
      <c r="Q1919" t="s">
        <v>1142</v>
      </c>
      <c r="R1919" t="s">
        <v>3925</v>
      </c>
      <c r="S1919" s="15">
        <f t="shared" si="120"/>
        <v>42746.270057870366</v>
      </c>
      <c r="T1919" s="16">
        <f t="shared" si="121"/>
        <v>42776.270057870366</v>
      </c>
    </row>
    <row r="1920" spans="1:20" ht="45" hidden="1">
      <c r="A1920">
        <v>1918</v>
      </c>
      <c r="B1920" s="3" t="s">
        <v>3958</v>
      </c>
      <c r="C1920" s="3" t="s">
        <v>3959</v>
      </c>
      <c r="D1920" s="6">
        <v>25000</v>
      </c>
      <c r="E1920" s="11">
        <v>260</v>
      </c>
      <c r="F1920" t="s">
        <v>366</v>
      </c>
      <c r="G1920" t="s">
        <v>22</v>
      </c>
      <c r="H1920" t="s">
        <v>23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3924</v>
      </c>
      <c r="O1920" s="9">
        <f t="shared" si="118"/>
        <v>1</v>
      </c>
      <c r="P1920" s="9">
        <f t="shared" si="119"/>
        <v>28.89</v>
      </c>
      <c r="Q1920" t="s">
        <v>1142</v>
      </c>
      <c r="R1920" t="s">
        <v>3925</v>
      </c>
      <c r="S1920" s="15">
        <f t="shared" si="120"/>
        <v>41828.789942129632</v>
      </c>
      <c r="T1920" s="16">
        <f t="shared" si="121"/>
        <v>41863.789942129632</v>
      </c>
    </row>
    <row r="1921" spans="1:20" ht="60" hidden="1">
      <c r="A1921">
        <v>1919</v>
      </c>
      <c r="B1921" s="3" t="s">
        <v>3960</v>
      </c>
      <c r="C1921" s="3" t="s">
        <v>3961</v>
      </c>
      <c r="D1921" s="6">
        <v>500</v>
      </c>
      <c r="E1921" s="11">
        <v>237</v>
      </c>
      <c r="F1921" t="s">
        <v>366</v>
      </c>
      <c r="G1921" t="s">
        <v>22</v>
      </c>
      <c r="H1921" t="s">
        <v>23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3924</v>
      </c>
      <c r="O1921" s="9">
        <f t="shared" si="118"/>
        <v>47</v>
      </c>
      <c r="P1921" s="9">
        <f t="shared" si="119"/>
        <v>29.63</v>
      </c>
      <c r="Q1921" t="s">
        <v>1142</v>
      </c>
      <c r="R1921" t="s">
        <v>3925</v>
      </c>
      <c r="S1921" s="15">
        <f t="shared" si="120"/>
        <v>42113.875567129624</v>
      </c>
      <c r="T1921" s="16">
        <f t="shared" si="121"/>
        <v>42143.875567129624</v>
      </c>
    </row>
    <row r="1922" spans="1:20" ht="45" hidden="1">
      <c r="A1922">
        <v>1920</v>
      </c>
      <c r="B1922" s="3" t="s">
        <v>3962</v>
      </c>
      <c r="C1922" s="3" t="s">
        <v>3963</v>
      </c>
      <c r="D1922" s="6">
        <v>10000</v>
      </c>
      <c r="E1922" s="11">
        <v>4303</v>
      </c>
      <c r="F1922" t="s">
        <v>366</v>
      </c>
      <c r="G1922" t="s">
        <v>31</v>
      </c>
      <c r="H1922" t="s">
        <v>32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3924</v>
      </c>
      <c r="O1922" s="9">
        <f t="shared" si="118"/>
        <v>43</v>
      </c>
      <c r="P1922" s="9">
        <f t="shared" si="119"/>
        <v>40.98</v>
      </c>
      <c r="Q1922" t="s">
        <v>1142</v>
      </c>
      <c r="R1922" t="s">
        <v>3925</v>
      </c>
      <c r="S1922" s="15">
        <f t="shared" si="120"/>
        <v>42270.875706018516</v>
      </c>
      <c r="T1922" s="16">
        <f t="shared" si="121"/>
        <v>42298.958333333328</v>
      </c>
    </row>
    <row r="1923" spans="1:20" ht="30" hidden="1">
      <c r="A1923">
        <v>1921</v>
      </c>
      <c r="B1923" s="3" t="s">
        <v>3964</v>
      </c>
      <c r="C1923" s="3" t="s">
        <v>3965</v>
      </c>
      <c r="D1923" s="6">
        <v>1500</v>
      </c>
      <c r="E1923" s="11">
        <v>2052</v>
      </c>
      <c r="F1923" t="s">
        <v>21</v>
      </c>
      <c r="G1923" t="s">
        <v>22</v>
      </c>
      <c r="H1923" t="s">
        <v>23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1841</v>
      </c>
      <c r="O1923" s="9">
        <f t="shared" ref="O1923:O1986" si="122">ROUND(E1923/D1923*100,0)</f>
        <v>137</v>
      </c>
      <c r="P1923" s="9">
        <f t="shared" ref="P1923:P1986" si="123">IFERROR(ROUND(E1923/L1923,2),0)</f>
        <v>54</v>
      </c>
      <c r="Q1923" t="s">
        <v>1635</v>
      </c>
      <c r="R1923" t="s">
        <v>1842</v>
      </c>
      <c r="S1923" s="15">
        <f t="shared" ref="S1923:S1986" si="124">(((J1923/60)/60)/24)+DATE(1970,1,1)</f>
        <v>41074.221562500003</v>
      </c>
      <c r="T1923" s="16">
        <f t="shared" ref="T1923:T1986" si="125">(((I1923/60)/60)/24)+DATE(1970,1,1)</f>
        <v>41104.221562500003</v>
      </c>
    </row>
    <row r="1924" spans="1:20" ht="45" hidden="1">
      <c r="A1924">
        <v>1922</v>
      </c>
      <c r="B1924" s="3" t="s">
        <v>3966</v>
      </c>
      <c r="C1924" s="3" t="s">
        <v>3967</v>
      </c>
      <c r="D1924" s="6">
        <v>2000</v>
      </c>
      <c r="E1924" s="11">
        <v>2311</v>
      </c>
      <c r="F1924" t="s">
        <v>21</v>
      </c>
      <c r="G1924" t="s">
        <v>22</v>
      </c>
      <c r="H1924" t="s">
        <v>23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1841</v>
      </c>
      <c r="O1924" s="9">
        <f t="shared" si="122"/>
        <v>116</v>
      </c>
      <c r="P1924" s="9">
        <f t="shared" si="123"/>
        <v>36.11</v>
      </c>
      <c r="Q1924" t="s">
        <v>1635</v>
      </c>
      <c r="R1924" t="s">
        <v>1842</v>
      </c>
      <c r="S1924" s="15">
        <f t="shared" si="124"/>
        <v>41590.255868055552</v>
      </c>
      <c r="T1924" s="16">
        <f t="shared" si="125"/>
        <v>41620.255868055552</v>
      </c>
    </row>
    <row r="1925" spans="1:20" ht="45" hidden="1">
      <c r="A1925">
        <v>1923</v>
      </c>
      <c r="B1925" s="3" t="s">
        <v>3968</v>
      </c>
      <c r="C1925" s="3" t="s">
        <v>3969</v>
      </c>
      <c r="D1925" s="6">
        <v>125</v>
      </c>
      <c r="E1925" s="11">
        <v>301</v>
      </c>
      <c r="F1925" t="s">
        <v>21</v>
      </c>
      <c r="G1925" t="s">
        <v>22</v>
      </c>
      <c r="H1925" t="s">
        <v>23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1841</v>
      </c>
      <c r="O1925" s="9">
        <f t="shared" si="122"/>
        <v>241</v>
      </c>
      <c r="P1925" s="9">
        <f t="shared" si="123"/>
        <v>23.15</v>
      </c>
      <c r="Q1925" t="s">
        <v>1635</v>
      </c>
      <c r="R1925" t="s">
        <v>1842</v>
      </c>
      <c r="S1925" s="15">
        <f t="shared" si="124"/>
        <v>40772.848749999997</v>
      </c>
      <c r="T1925" s="16">
        <f t="shared" si="125"/>
        <v>40813.207638888889</v>
      </c>
    </row>
    <row r="1926" spans="1:20" ht="75" hidden="1">
      <c r="A1926">
        <v>1924</v>
      </c>
      <c r="B1926" s="3" t="s">
        <v>3970</v>
      </c>
      <c r="C1926" s="3" t="s">
        <v>3971</v>
      </c>
      <c r="D1926" s="6">
        <v>3000</v>
      </c>
      <c r="E1926" s="11">
        <v>3432</v>
      </c>
      <c r="F1926" t="s">
        <v>21</v>
      </c>
      <c r="G1926" t="s">
        <v>22</v>
      </c>
      <c r="H1926" t="s">
        <v>23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1841</v>
      </c>
      <c r="O1926" s="9">
        <f t="shared" si="122"/>
        <v>114</v>
      </c>
      <c r="P1926" s="9">
        <f t="shared" si="123"/>
        <v>104</v>
      </c>
      <c r="Q1926" t="s">
        <v>1635</v>
      </c>
      <c r="R1926" t="s">
        <v>1842</v>
      </c>
      <c r="S1926" s="15">
        <f t="shared" si="124"/>
        <v>41626.761053240742</v>
      </c>
      <c r="T1926" s="16">
        <f t="shared" si="125"/>
        <v>41654.814583333333</v>
      </c>
    </row>
    <row r="1927" spans="1:20" ht="45" hidden="1">
      <c r="A1927">
        <v>1925</v>
      </c>
      <c r="B1927" s="3" t="s">
        <v>3972</v>
      </c>
      <c r="C1927" s="3" t="s">
        <v>3973</v>
      </c>
      <c r="D1927" s="6">
        <v>1500</v>
      </c>
      <c r="E1927" s="11">
        <v>1655</v>
      </c>
      <c r="F1927" t="s">
        <v>21</v>
      </c>
      <c r="G1927" t="s">
        <v>22</v>
      </c>
      <c r="H1927" t="s">
        <v>23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1841</v>
      </c>
      <c r="O1927" s="9">
        <f t="shared" si="122"/>
        <v>110</v>
      </c>
      <c r="P1927" s="9">
        <f t="shared" si="123"/>
        <v>31.83</v>
      </c>
      <c r="Q1927" t="s">
        <v>1635</v>
      </c>
      <c r="R1927" t="s">
        <v>1842</v>
      </c>
      <c r="S1927" s="15">
        <f t="shared" si="124"/>
        <v>41535.90148148148</v>
      </c>
      <c r="T1927" s="16">
        <f t="shared" si="125"/>
        <v>41558</v>
      </c>
    </row>
    <row r="1928" spans="1:20" ht="60" hidden="1">
      <c r="A1928">
        <v>1926</v>
      </c>
      <c r="B1928" s="3" t="s">
        <v>3974</v>
      </c>
      <c r="C1928" s="3" t="s">
        <v>3975</v>
      </c>
      <c r="D1928" s="6">
        <v>1500</v>
      </c>
      <c r="E1928" s="11">
        <v>2930.69</v>
      </c>
      <c r="F1928" t="s">
        <v>21</v>
      </c>
      <c r="G1928" t="s">
        <v>22</v>
      </c>
      <c r="H1928" t="s">
        <v>23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1841</v>
      </c>
      <c r="O1928" s="9">
        <f t="shared" si="122"/>
        <v>195</v>
      </c>
      <c r="P1928" s="9">
        <f t="shared" si="123"/>
        <v>27.39</v>
      </c>
      <c r="Q1928" t="s">
        <v>1635</v>
      </c>
      <c r="R1928" t="s">
        <v>1842</v>
      </c>
      <c r="S1928" s="15">
        <f t="shared" si="124"/>
        <v>40456.954351851848</v>
      </c>
      <c r="T1928" s="16">
        <f t="shared" si="125"/>
        <v>40484.018055555556</v>
      </c>
    </row>
    <row r="1929" spans="1:20" ht="18.75" hidden="1">
      <c r="A1929">
        <v>1927</v>
      </c>
      <c r="B1929" s="3" t="s">
        <v>3976</v>
      </c>
      <c r="C1929" s="3" t="s">
        <v>3977</v>
      </c>
      <c r="D1929" s="6">
        <v>600</v>
      </c>
      <c r="E1929" s="11">
        <v>620</v>
      </c>
      <c r="F1929" t="s">
        <v>21</v>
      </c>
      <c r="G1929" t="s">
        <v>22</v>
      </c>
      <c r="H1929" t="s">
        <v>23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1841</v>
      </c>
      <c r="O1929" s="9">
        <f t="shared" si="122"/>
        <v>103</v>
      </c>
      <c r="P1929" s="9">
        <f t="shared" si="123"/>
        <v>56.36</v>
      </c>
      <c r="Q1929" t="s">
        <v>1635</v>
      </c>
      <c r="R1929" t="s">
        <v>1842</v>
      </c>
      <c r="S1929" s="15">
        <f t="shared" si="124"/>
        <v>40960.861562500002</v>
      </c>
      <c r="T1929" s="16">
        <f t="shared" si="125"/>
        <v>40976.207638888889</v>
      </c>
    </row>
    <row r="1930" spans="1:20" ht="30" hidden="1">
      <c r="A1930">
        <v>1928</v>
      </c>
      <c r="B1930" s="3" t="s">
        <v>3978</v>
      </c>
      <c r="C1930" s="3" t="s">
        <v>3979</v>
      </c>
      <c r="D1930" s="6">
        <v>2550</v>
      </c>
      <c r="E1930" s="11">
        <v>2630</v>
      </c>
      <c r="F1930" t="s">
        <v>21</v>
      </c>
      <c r="G1930" t="s">
        <v>22</v>
      </c>
      <c r="H1930" t="s">
        <v>23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1841</v>
      </c>
      <c r="O1930" s="9">
        <f t="shared" si="122"/>
        <v>103</v>
      </c>
      <c r="P1930" s="9">
        <f t="shared" si="123"/>
        <v>77.349999999999994</v>
      </c>
      <c r="Q1930" t="s">
        <v>1635</v>
      </c>
      <c r="R1930" t="s">
        <v>1842</v>
      </c>
      <c r="S1930" s="15">
        <f t="shared" si="124"/>
        <v>41371.648078703707</v>
      </c>
      <c r="T1930" s="16">
        <f t="shared" si="125"/>
        <v>41401.648078703707</v>
      </c>
    </row>
    <row r="1931" spans="1:20" ht="45" hidden="1">
      <c r="A1931">
        <v>1929</v>
      </c>
      <c r="B1931" s="3" t="s">
        <v>3980</v>
      </c>
      <c r="C1931" s="3" t="s">
        <v>3981</v>
      </c>
      <c r="D1931" s="6">
        <v>3200</v>
      </c>
      <c r="E1931" s="11">
        <v>3210</v>
      </c>
      <c r="F1931" t="s">
        <v>21</v>
      </c>
      <c r="G1931" t="s">
        <v>22</v>
      </c>
      <c r="H1931" t="s">
        <v>23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1841</v>
      </c>
      <c r="O1931" s="9">
        <f t="shared" si="122"/>
        <v>100</v>
      </c>
      <c r="P1931" s="9">
        <f t="shared" si="123"/>
        <v>42.8</v>
      </c>
      <c r="Q1931" t="s">
        <v>1635</v>
      </c>
      <c r="R1931" t="s">
        <v>1842</v>
      </c>
      <c r="S1931" s="15">
        <f t="shared" si="124"/>
        <v>40687.021597222221</v>
      </c>
      <c r="T1931" s="16">
        <f t="shared" si="125"/>
        <v>40729.021597222221</v>
      </c>
    </row>
    <row r="1932" spans="1:20" ht="30" hidden="1">
      <c r="A1932">
        <v>1930</v>
      </c>
      <c r="B1932" s="3" t="s">
        <v>3982</v>
      </c>
      <c r="C1932" s="3" t="s">
        <v>3983</v>
      </c>
      <c r="D1932" s="6">
        <v>1000</v>
      </c>
      <c r="E1932" s="11">
        <v>1270</v>
      </c>
      <c r="F1932" t="s">
        <v>21</v>
      </c>
      <c r="G1932" t="s">
        <v>22</v>
      </c>
      <c r="H1932" t="s">
        <v>23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1841</v>
      </c>
      <c r="O1932" s="9">
        <f t="shared" si="122"/>
        <v>127</v>
      </c>
      <c r="P1932" s="9">
        <f t="shared" si="123"/>
        <v>48.85</v>
      </c>
      <c r="Q1932" t="s">
        <v>1635</v>
      </c>
      <c r="R1932" t="s">
        <v>1842</v>
      </c>
      <c r="S1932" s="15">
        <f t="shared" si="124"/>
        <v>41402.558819444443</v>
      </c>
      <c r="T1932" s="16">
        <f t="shared" si="125"/>
        <v>41462.558819444443</v>
      </c>
    </row>
    <row r="1933" spans="1:20" ht="45" hidden="1">
      <c r="A1933">
        <v>1931</v>
      </c>
      <c r="B1933" s="3" t="s">
        <v>3984</v>
      </c>
      <c r="C1933" s="3" t="s">
        <v>3985</v>
      </c>
      <c r="D1933" s="6">
        <v>2000</v>
      </c>
      <c r="E1933" s="11">
        <v>2412.02</v>
      </c>
      <c r="F1933" t="s">
        <v>21</v>
      </c>
      <c r="G1933" t="s">
        <v>22</v>
      </c>
      <c r="H1933" t="s">
        <v>23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1841</v>
      </c>
      <c r="O1933" s="9">
        <f t="shared" si="122"/>
        <v>121</v>
      </c>
      <c r="P1933" s="9">
        <f t="shared" si="123"/>
        <v>48.24</v>
      </c>
      <c r="Q1933" t="s">
        <v>1635</v>
      </c>
      <c r="R1933" t="s">
        <v>1842</v>
      </c>
      <c r="S1933" s="15">
        <f t="shared" si="124"/>
        <v>41037.892465277779</v>
      </c>
      <c r="T1933" s="16">
        <f t="shared" si="125"/>
        <v>41051.145833333336</v>
      </c>
    </row>
    <row r="1934" spans="1:20" ht="60" hidden="1">
      <c r="A1934">
        <v>1932</v>
      </c>
      <c r="B1934" s="3" t="s">
        <v>3986</v>
      </c>
      <c r="C1934" s="3" t="s">
        <v>3987</v>
      </c>
      <c r="D1934" s="6">
        <v>5250</v>
      </c>
      <c r="E1934" s="11">
        <v>5617</v>
      </c>
      <c r="F1934" t="s">
        <v>21</v>
      </c>
      <c r="G1934" t="s">
        <v>22</v>
      </c>
      <c r="H1934" t="s">
        <v>23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1841</v>
      </c>
      <c r="O1934" s="9">
        <f t="shared" si="122"/>
        <v>107</v>
      </c>
      <c r="P1934" s="9">
        <f t="shared" si="123"/>
        <v>70.209999999999994</v>
      </c>
      <c r="Q1934" t="s">
        <v>1635</v>
      </c>
      <c r="R1934" t="s">
        <v>1842</v>
      </c>
      <c r="S1934" s="15">
        <f t="shared" si="124"/>
        <v>40911.809872685182</v>
      </c>
      <c r="T1934" s="16">
        <f t="shared" si="125"/>
        <v>40932.809872685182</v>
      </c>
    </row>
    <row r="1935" spans="1:20" ht="60" hidden="1">
      <c r="A1935">
        <v>1933</v>
      </c>
      <c r="B1935" s="3" t="s">
        <v>3988</v>
      </c>
      <c r="C1935" s="3" t="s">
        <v>3989</v>
      </c>
      <c r="D1935" s="6">
        <v>6000</v>
      </c>
      <c r="E1935" s="11">
        <v>10346</v>
      </c>
      <c r="F1935" t="s">
        <v>21</v>
      </c>
      <c r="G1935" t="s">
        <v>22</v>
      </c>
      <c r="H1935" t="s">
        <v>23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1841</v>
      </c>
      <c r="O1935" s="9">
        <f t="shared" si="122"/>
        <v>172</v>
      </c>
      <c r="P1935" s="9">
        <f t="shared" si="123"/>
        <v>94.05</v>
      </c>
      <c r="Q1935" t="s">
        <v>1635</v>
      </c>
      <c r="R1935" t="s">
        <v>1842</v>
      </c>
      <c r="S1935" s="15">
        <f t="shared" si="124"/>
        <v>41879.130868055552</v>
      </c>
      <c r="T1935" s="16">
        <f t="shared" si="125"/>
        <v>41909.130868055552</v>
      </c>
    </row>
    <row r="1936" spans="1:20" ht="60" hidden="1">
      <c r="A1936">
        <v>1934</v>
      </c>
      <c r="B1936" s="3" t="s">
        <v>3990</v>
      </c>
      <c r="C1936" s="3" t="s">
        <v>3991</v>
      </c>
      <c r="D1936" s="6">
        <v>5000</v>
      </c>
      <c r="E1936" s="11">
        <v>6181</v>
      </c>
      <c r="F1936" t="s">
        <v>21</v>
      </c>
      <c r="G1936" t="s">
        <v>22</v>
      </c>
      <c r="H1936" t="s">
        <v>23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1841</v>
      </c>
      <c r="O1936" s="9">
        <f t="shared" si="122"/>
        <v>124</v>
      </c>
      <c r="P1936" s="9">
        <f t="shared" si="123"/>
        <v>80.27</v>
      </c>
      <c r="Q1936" t="s">
        <v>1635</v>
      </c>
      <c r="R1936" t="s">
        <v>1842</v>
      </c>
      <c r="S1936" s="15">
        <f t="shared" si="124"/>
        <v>40865.867141203707</v>
      </c>
      <c r="T1936" s="16">
        <f t="shared" si="125"/>
        <v>40902.208333333336</v>
      </c>
    </row>
    <row r="1937" spans="1:20" ht="60" hidden="1">
      <c r="A1937">
        <v>1935</v>
      </c>
      <c r="B1937" s="3" t="s">
        <v>3992</v>
      </c>
      <c r="C1937" s="3" t="s">
        <v>3993</v>
      </c>
      <c r="D1937" s="6">
        <v>2500</v>
      </c>
      <c r="E1937" s="11">
        <v>2710</v>
      </c>
      <c r="F1937" t="s">
        <v>21</v>
      </c>
      <c r="G1937" t="s">
        <v>22</v>
      </c>
      <c r="H1937" t="s">
        <v>23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1841</v>
      </c>
      <c r="O1937" s="9">
        <f t="shared" si="122"/>
        <v>108</v>
      </c>
      <c r="P1937" s="9">
        <f t="shared" si="123"/>
        <v>54.2</v>
      </c>
      <c r="Q1937" t="s">
        <v>1635</v>
      </c>
      <c r="R1937" t="s">
        <v>1842</v>
      </c>
      <c r="S1937" s="15">
        <f t="shared" si="124"/>
        <v>41773.932534722226</v>
      </c>
      <c r="T1937" s="16">
        <f t="shared" si="125"/>
        <v>41811.207638888889</v>
      </c>
    </row>
    <row r="1938" spans="1:20" ht="60" hidden="1">
      <c r="A1938">
        <v>1936</v>
      </c>
      <c r="B1938" s="3" t="s">
        <v>3994</v>
      </c>
      <c r="C1938" s="3" t="s">
        <v>3995</v>
      </c>
      <c r="D1938" s="6">
        <v>7500</v>
      </c>
      <c r="E1938" s="11">
        <v>8739.01</v>
      </c>
      <c r="F1938" t="s">
        <v>21</v>
      </c>
      <c r="G1938" t="s">
        <v>22</v>
      </c>
      <c r="H1938" t="s">
        <v>23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1841</v>
      </c>
      <c r="O1938" s="9">
        <f t="shared" si="122"/>
        <v>117</v>
      </c>
      <c r="P1938" s="9">
        <f t="shared" si="123"/>
        <v>60.27</v>
      </c>
      <c r="Q1938" t="s">
        <v>1635</v>
      </c>
      <c r="R1938" t="s">
        <v>1842</v>
      </c>
      <c r="S1938" s="15">
        <f t="shared" si="124"/>
        <v>40852.889699074076</v>
      </c>
      <c r="T1938" s="16">
        <f t="shared" si="125"/>
        <v>40883.249305555553</v>
      </c>
    </row>
    <row r="1939" spans="1:20" ht="45" hidden="1">
      <c r="A1939">
        <v>1937</v>
      </c>
      <c r="B1939" s="3" t="s">
        <v>3996</v>
      </c>
      <c r="C1939" s="3" t="s">
        <v>3997</v>
      </c>
      <c r="D1939" s="6">
        <v>600</v>
      </c>
      <c r="E1939" s="11">
        <v>1123.47</v>
      </c>
      <c r="F1939" t="s">
        <v>21</v>
      </c>
      <c r="G1939" t="s">
        <v>22</v>
      </c>
      <c r="H1939" t="s">
        <v>23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1841</v>
      </c>
      <c r="O1939" s="9">
        <f t="shared" si="122"/>
        <v>187</v>
      </c>
      <c r="P1939" s="9">
        <f t="shared" si="123"/>
        <v>38.74</v>
      </c>
      <c r="Q1939" t="s">
        <v>1635</v>
      </c>
      <c r="R1939" t="s">
        <v>1842</v>
      </c>
      <c r="S1939" s="15">
        <f t="shared" si="124"/>
        <v>41059.118993055556</v>
      </c>
      <c r="T1939" s="16">
        <f t="shared" si="125"/>
        <v>41075.165972222225</v>
      </c>
    </row>
    <row r="1940" spans="1:20" ht="60" hidden="1">
      <c r="A1940">
        <v>1938</v>
      </c>
      <c r="B1940" s="3" t="s">
        <v>3998</v>
      </c>
      <c r="C1940" s="3" t="s">
        <v>3999</v>
      </c>
      <c r="D1940" s="6">
        <v>15000</v>
      </c>
      <c r="E1940" s="11">
        <v>17390</v>
      </c>
      <c r="F1940" t="s">
        <v>21</v>
      </c>
      <c r="G1940" t="s">
        <v>22</v>
      </c>
      <c r="H1940" t="s">
        <v>23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1841</v>
      </c>
      <c r="O1940" s="9">
        <f t="shared" si="122"/>
        <v>116</v>
      </c>
      <c r="P1940" s="9">
        <f t="shared" si="123"/>
        <v>152.54</v>
      </c>
      <c r="Q1940" t="s">
        <v>1635</v>
      </c>
      <c r="R1940" t="s">
        <v>1842</v>
      </c>
      <c r="S1940" s="15">
        <f t="shared" si="124"/>
        <v>41426.259618055556</v>
      </c>
      <c r="T1940" s="16">
        <f t="shared" si="125"/>
        <v>41457.208333333336</v>
      </c>
    </row>
    <row r="1941" spans="1:20" ht="60" hidden="1">
      <c r="A1941">
        <v>1939</v>
      </c>
      <c r="B1941" s="3" t="s">
        <v>4000</v>
      </c>
      <c r="C1941" s="3" t="s">
        <v>4001</v>
      </c>
      <c r="D1941" s="6">
        <v>10000</v>
      </c>
      <c r="E1941" s="11">
        <v>11070</v>
      </c>
      <c r="F1941" t="s">
        <v>21</v>
      </c>
      <c r="G1941" t="s">
        <v>22</v>
      </c>
      <c r="H1941" t="s">
        <v>23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1841</v>
      </c>
      <c r="O1941" s="9">
        <f t="shared" si="122"/>
        <v>111</v>
      </c>
      <c r="P1941" s="9">
        <f t="shared" si="123"/>
        <v>115.31</v>
      </c>
      <c r="Q1941" t="s">
        <v>1635</v>
      </c>
      <c r="R1941" t="s">
        <v>1842</v>
      </c>
      <c r="S1941" s="15">
        <f t="shared" si="124"/>
        <v>41313.985046296293</v>
      </c>
      <c r="T1941" s="16">
        <f t="shared" si="125"/>
        <v>41343.943379629629</v>
      </c>
    </row>
    <row r="1942" spans="1:20" ht="45" hidden="1">
      <c r="A1942">
        <v>1940</v>
      </c>
      <c r="B1942" s="3" t="s">
        <v>4002</v>
      </c>
      <c r="C1942" s="3" t="s">
        <v>4003</v>
      </c>
      <c r="D1942" s="6">
        <v>650</v>
      </c>
      <c r="E1942" s="11">
        <v>1111</v>
      </c>
      <c r="F1942" t="s">
        <v>21</v>
      </c>
      <c r="G1942" t="s">
        <v>22</v>
      </c>
      <c r="H1942" t="s">
        <v>23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1841</v>
      </c>
      <c r="O1942" s="9">
        <f t="shared" si="122"/>
        <v>171</v>
      </c>
      <c r="P1942" s="9">
        <f t="shared" si="123"/>
        <v>35.840000000000003</v>
      </c>
      <c r="Q1942" t="s">
        <v>1635</v>
      </c>
      <c r="R1942" t="s">
        <v>1842</v>
      </c>
      <c r="S1942" s="15">
        <f t="shared" si="124"/>
        <v>40670.507326388892</v>
      </c>
      <c r="T1942" s="16">
        <f t="shared" si="125"/>
        <v>40709.165972222225</v>
      </c>
    </row>
    <row r="1943" spans="1:20" ht="60" hidden="1">
      <c r="A1943">
        <v>1941</v>
      </c>
      <c r="B1943" s="3" t="s">
        <v>4004</v>
      </c>
      <c r="C1943" s="3" t="s">
        <v>4005</v>
      </c>
      <c r="D1943" s="6">
        <v>250000</v>
      </c>
      <c r="E1943" s="11">
        <v>315295.89</v>
      </c>
      <c r="F1943" t="s">
        <v>21</v>
      </c>
      <c r="G1943" t="s">
        <v>22</v>
      </c>
      <c r="H1943" t="s">
        <v>23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4006</v>
      </c>
      <c r="O1943" s="9">
        <f t="shared" si="122"/>
        <v>126</v>
      </c>
      <c r="P1943" s="9">
        <f t="shared" si="123"/>
        <v>64.569999999999993</v>
      </c>
      <c r="Q1943" t="s">
        <v>1142</v>
      </c>
      <c r="R1943" t="s">
        <v>4007</v>
      </c>
      <c r="S1943" s="15">
        <f t="shared" si="124"/>
        <v>41744.290868055556</v>
      </c>
      <c r="T1943" s="16">
        <f t="shared" si="125"/>
        <v>41774.290868055556</v>
      </c>
    </row>
    <row r="1944" spans="1:20" ht="60" hidden="1">
      <c r="A1944">
        <v>1942</v>
      </c>
      <c r="B1944" s="3" t="s">
        <v>4008</v>
      </c>
      <c r="C1944" s="3" t="s">
        <v>4009</v>
      </c>
      <c r="D1944" s="6">
        <v>6000</v>
      </c>
      <c r="E1944" s="11">
        <v>8306.42</v>
      </c>
      <c r="F1944" t="s">
        <v>21</v>
      </c>
      <c r="G1944" t="s">
        <v>22</v>
      </c>
      <c r="H1944" t="s">
        <v>23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4006</v>
      </c>
      <c r="O1944" s="9">
        <f t="shared" si="122"/>
        <v>138</v>
      </c>
      <c r="P1944" s="9">
        <f t="shared" si="123"/>
        <v>87.44</v>
      </c>
      <c r="Q1944" t="s">
        <v>1142</v>
      </c>
      <c r="R1944" t="s">
        <v>4007</v>
      </c>
      <c r="S1944" s="15">
        <f t="shared" si="124"/>
        <v>40638.828009259261</v>
      </c>
      <c r="T1944" s="16">
        <f t="shared" si="125"/>
        <v>40728.828009259261</v>
      </c>
    </row>
    <row r="1945" spans="1:20" ht="45" hidden="1">
      <c r="A1945">
        <v>1943</v>
      </c>
      <c r="B1945" s="3" t="s">
        <v>4010</v>
      </c>
      <c r="C1945" s="3" t="s">
        <v>4011</v>
      </c>
      <c r="D1945" s="6">
        <v>10000</v>
      </c>
      <c r="E1945" s="11">
        <v>170525</v>
      </c>
      <c r="F1945" t="s">
        <v>21</v>
      </c>
      <c r="G1945" t="s">
        <v>22</v>
      </c>
      <c r="H1945" t="s">
        <v>23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4006</v>
      </c>
      <c r="O1945" s="9">
        <f t="shared" si="122"/>
        <v>1705</v>
      </c>
      <c r="P1945" s="9">
        <f t="shared" si="123"/>
        <v>68.819999999999993</v>
      </c>
      <c r="Q1945" t="s">
        <v>1142</v>
      </c>
      <c r="R1945" t="s">
        <v>4007</v>
      </c>
      <c r="S1945" s="15">
        <f t="shared" si="124"/>
        <v>42548.269861111112</v>
      </c>
      <c r="T1945" s="16">
        <f t="shared" si="125"/>
        <v>42593.269861111112</v>
      </c>
    </row>
    <row r="1946" spans="1:20" ht="60" hidden="1">
      <c r="A1946">
        <v>1944</v>
      </c>
      <c r="B1946" s="3" t="s">
        <v>4012</v>
      </c>
      <c r="C1946" s="3" t="s">
        <v>4013</v>
      </c>
      <c r="D1946" s="6">
        <v>40000</v>
      </c>
      <c r="E1946" s="11">
        <v>315222.2</v>
      </c>
      <c r="F1946" t="s">
        <v>21</v>
      </c>
      <c r="G1946" t="s">
        <v>22</v>
      </c>
      <c r="H1946" t="s">
        <v>23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4006</v>
      </c>
      <c r="O1946" s="9">
        <f t="shared" si="122"/>
        <v>788</v>
      </c>
      <c r="P1946" s="9">
        <f t="shared" si="123"/>
        <v>176.2</v>
      </c>
      <c r="Q1946" t="s">
        <v>1142</v>
      </c>
      <c r="R1946" t="s">
        <v>4007</v>
      </c>
      <c r="S1946" s="15">
        <f t="shared" si="124"/>
        <v>41730.584374999999</v>
      </c>
      <c r="T1946" s="16">
        <f t="shared" si="125"/>
        <v>41760.584374999999</v>
      </c>
    </row>
    <row r="1947" spans="1:20" ht="45" hidden="1">
      <c r="A1947">
        <v>1945</v>
      </c>
      <c r="B1947" s="3" t="s">
        <v>4014</v>
      </c>
      <c r="C1947" s="3" t="s">
        <v>4015</v>
      </c>
      <c r="D1947" s="6">
        <v>100000</v>
      </c>
      <c r="E1947" s="11">
        <v>348018</v>
      </c>
      <c r="F1947" t="s">
        <v>21</v>
      </c>
      <c r="G1947" t="s">
        <v>61</v>
      </c>
      <c r="H1947" t="s">
        <v>62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4006</v>
      </c>
      <c r="O1947" s="9">
        <f t="shared" si="122"/>
        <v>348</v>
      </c>
      <c r="P1947" s="9">
        <f t="shared" si="123"/>
        <v>511.79</v>
      </c>
      <c r="Q1947" t="s">
        <v>1142</v>
      </c>
      <c r="R1947" t="s">
        <v>4007</v>
      </c>
      <c r="S1947" s="15">
        <f t="shared" si="124"/>
        <v>42157.251828703709</v>
      </c>
      <c r="T1947" s="16">
        <f t="shared" si="125"/>
        <v>42197.251828703709</v>
      </c>
    </row>
    <row r="1948" spans="1:20" ht="60" hidden="1">
      <c r="A1948">
        <v>1946</v>
      </c>
      <c r="B1948" s="3" t="s">
        <v>4016</v>
      </c>
      <c r="C1948" s="3" t="s">
        <v>4017</v>
      </c>
      <c r="D1948" s="6">
        <v>7500</v>
      </c>
      <c r="E1948" s="11">
        <v>11231</v>
      </c>
      <c r="F1948" t="s">
        <v>21</v>
      </c>
      <c r="G1948" t="s">
        <v>22</v>
      </c>
      <c r="H1948" t="s">
        <v>23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4006</v>
      </c>
      <c r="O1948" s="9">
        <f t="shared" si="122"/>
        <v>150</v>
      </c>
      <c r="P1948" s="9">
        <f t="shared" si="123"/>
        <v>160.44</v>
      </c>
      <c r="Q1948" t="s">
        <v>1142</v>
      </c>
      <c r="R1948" t="s">
        <v>4007</v>
      </c>
      <c r="S1948" s="15">
        <f t="shared" si="124"/>
        <v>41689.150011574071</v>
      </c>
      <c r="T1948" s="16">
        <f t="shared" si="125"/>
        <v>41749.108344907407</v>
      </c>
    </row>
    <row r="1949" spans="1:20" ht="60" hidden="1">
      <c r="A1949">
        <v>1947</v>
      </c>
      <c r="B1949" s="3" t="s">
        <v>4018</v>
      </c>
      <c r="C1949" s="3" t="s">
        <v>4019</v>
      </c>
      <c r="D1949" s="6">
        <v>800</v>
      </c>
      <c r="E1949" s="11">
        <v>805.07</v>
      </c>
      <c r="F1949" t="s">
        <v>21</v>
      </c>
      <c r="G1949" t="s">
        <v>22</v>
      </c>
      <c r="H1949" t="s">
        <v>23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4006</v>
      </c>
      <c r="O1949" s="9">
        <f t="shared" si="122"/>
        <v>101</v>
      </c>
      <c r="P1949" s="9">
        <f t="shared" si="123"/>
        <v>35</v>
      </c>
      <c r="Q1949" t="s">
        <v>1142</v>
      </c>
      <c r="R1949" t="s">
        <v>4007</v>
      </c>
      <c r="S1949" s="15">
        <f t="shared" si="124"/>
        <v>40102.918055555558</v>
      </c>
      <c r="T1949" s="16">
        <f t="shared" si="125"/>
        <v>40140.249305555553</v>
      </c>
    </row>
    <row r="1950" spans="1:20" ht="30" hidden="1">
      <c r="A1950">
        <v>1948</v>
      </c>
      <c r="B1950" s="3" t="s">
        <v>4020</v>
      </c>
      <c r="C1950" s="3" t="s">
        <v>4021</v>
      </c>
      <c r="D1950" s="6">
        <v>100000</v>
      </c>
      <c r="E1950" s="11">
        <v>800211</v>
      </c>
      <c r="F1950" t="s">
        <v>21</v>
      </c>
      <c r="G1950" t="s">
        <v>22</v>
      </c>
      <c r="H1950" t="s">
        <v>23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4006</v>
      </c>
      <c r="O1950" s="9">
        <f t="shared" si="122"/>
        <v>800</v>
      </c>
      <c r="P1950" s="9">
        <f t="shared" si="123"/>
        <v>188.51</v>
      </c>
      <c r="Q1950" t="s">
        <v>1142</v>
      </c>
      <c r="R1950" t="s">
        <v>4007</v>
      </c>
      <c r="S1950" s="15">
        <f t="shared" si="124"/>
        <v>42473.604270833333</v>
      </c>
      <c r="T1950" s="16">
        <f t="shared" si="125"/>
        <v>42527.709722222222</v>
      </c>
    </row>
    <row r="1951" spans="1:20" ht="45" hidden="1">
      <c r="A1951">
        <v>1949</v>
      </c>
      <c r="B1951" s="3" t="s">
        <v>4022</v>
      </c>
      <c r="C1951" s="3" t="s">
        <v>4023</v>
      </c>
      <c r="D1951" s="6">
        <v>50000</v>
      </c>
      <c r="E1951" s="11">
        <v>53001.3</v>
      </c>
      <c r="F1951" t="s">
        <v>21</v>
      </c>
      <c r="G1951" t="s">
        <v>31</v>
      </c>
      <c r="H1951" t="s">
        <v>32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4006</v>
      </c>
      <c r="O1951" s="9">
        <f t="shared" si="122"/>
        <v>106</v>
      </c>
      <c r="P1951" s="9">
        <f t="shared" si="123"/>
        <v>56.2</v>
      </c>
      <c r="Q1951" t="s">
        <v>1142</v>
      </c>
      <c r="R1951" t="s">
        <v>4007</v>
      </c>
      <c r="S1951" s="15">
        <f t="shared" si="124"/>
        <v>41800.423043981478</v>
      </c>
      <c r="T1951" s="16">
        <f t="shared" si="125"/>
        <v>41830.423043981478</v>
      </c>
    </row>
    <row r="1952" spans="1:20" ht="45" hidden="1">
      <c r="A1952">
        <v>1950</v>
      </c>
      <c r="B1952" s="3" t="s">
        <v>4024</v>
      </c>
      <c r="C1952" s="3" t="s">
        <v>4025</v>
      </c>
      <c r="D1952" s="6">
        <v>48000</v>
      </c>
      <c r="E1952" s="11">
        <v>96248.960000000006</v>
      </c>
      <c r="F1952" t="s">
        <v>21</v>
      </c>
      <c r="G1952" t="s">
        <v>22</v>
      </c>
      <c r="H1952" t="s">
        <v>23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4006</v>
      </c>
      <c r="O1952" s="9">
        <f t="shared" si="122"/>
        <v>201</v>
      </c>
      <c r="P1952" s="9">
        <f t="shared" si="123"/>
        <v>51.31</v>
      </c>
      <c r="Q1952" t="s">
        <v>1142</v>
      </c>
      <c r="R1952" t="s">
        <v>4007</v>
      </c>
      <c r="S1952" s="15">
        <f t="shared" si="124"/>
        <v>40624.181400462963</v>
      </c>
      <c r="T1952" s="16">
        <f t="shared" si="125"/>
        <v>40655.181400462963</v>
      </c>
    </row>
    <row r="1953" spans="1:20" ht="60" hidden="1">
      <c r="A1953">
        <v>1951</v>
      </c>
      <c r="B1953" s="3" t="s">
        <v>4026</v>
      </c>
      <c r="C1953" s="3" t="s">
        <v>4027</v>
      </c>
      <c r="D1953" s="6">
        <v>50000</v>
      </c>
      <c r="E1953" s="11">
        <v>106222</v>
      </c>
      <c r="F1953" t="s">
        <v>21</v>
      </c>
      <c r="G1953" t="s">
        <v>22</v>
      </c>
      <c r="H1953" t="s">
        <v>23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4006</v>
      </c>
      <c r="O1953" s="9">
        <f t="shared" si="122"/>
        <v>212</v>
      </c>
      <c r="P1953" s="9">
        <f t="shared" si="123"/>
        <v>127.36</v>
      </c>
      <c r="Q1953" t="s">
        <v>1142</v>
      </c>
      <c r="R1953" t="s">
        <v>4007</v>
      </c>
      <c r="S1953" s="15">
        <f t="shared" si="124"/>
        <v>42651.420567129629</v>
      </c>
      <c r="T1953" s="16">
        <f t="shared" si="125"/>
        <v>42681.462233796294</v>
      </c>
    </row>
    <row r="1954" spans="1:20" ht="60" hidden="1">
      <c r="A1954">
        <v>1952</v>
      </c>
      <c r="B1954" s="3" t="s">
        <v>4028</v>
      </c>
      <c r="C1954" s="3" t="s">
        <v>4029</v>
      </c>
      <c r="D1954" s="6">
        <v>35000</v>
      </c>
      <c r="E1954" s="11">
        <v>69465.33</v>
      </c>
      <c r="F1954" t="s">
        <v>21</v>
      </c>
      <c r="G1954" t="s">
        <v>167</v>
      </c>
      <c r="H1954" t="s">
        <v>168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4006</v>
      </c>
      <c r="O1954" s="9">
        <f t="shared" si="122"/>
        <v>198</v>
      </c>
      <c r="P1954" s="9">
        <f t="shared" si="123"/>
        <v>101.86</v>
      </c>
      <c r="Q1954" t="s">
        <v>1142</v>
      </c>
      <c r="R1954" t="s">
        <v>4007</v>
      </c>
      <c r="S1954" s="15">
        <f t="shared" si="124"/>
        <v>41526.60665509259</v>
      </c>
      <c r="T1954" s="16">
        <f t="shared" si="125"/>
        <v>41563.60665509259</v>
      </c>
    </row>
    <row r="1955" spans="1:20" ht="45" hidden="1">
      <c r="A1955">
        <v>1953</v>
      </c>
      <c r="B1955" s="3" t="s">
        <v>4030</v>
      </c>
      <c r="C1955" s="3" t="s">
        <v>4031</v>
      </c>
      <c r="D1955" s="6">
        <v>15000</v>
      </c>
      <c r="E1955" s="11">
        <v>33892</v>
      </c>
      <c r="F1955" t="s">
        <v>21</v>
      </c>
      <c r="G1955" t="s">
        <v>22</v>
      </c>
      <c r="H1955" t="s">
        <v>23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4006</v>
      </c>
      <c r="O1955" s="9">
        <f t="shared" si="122"/>
        <v>226</v>
      </c>
      <c r="P1955" s="9">
        <f t="shared" si="123"/>
        <v>230.56</v>
      </c>
      <c r="Q1955" t="s">
        <v>1142</v>
      </c>
      <c r="R1955" t="s">
        <v>4007</v>
      </c>
      <c r="S1955" s="15">
        <f t="shared" si="124"/>
        <v>40941.199826388889</v>
      </c>
      <c r="T1955" s="16">
        <f t="shared" si="125"/>
        <v>40970.125</v>
      </c>
    </row>
    <row r="1956" spans="1:20" ht="30" hidden="1">
      <c r="A1956">
        <v>1954</v>
      </c>
      <c r="B1956" s="3" t="s">
        <v>4032</v>
      </c>
      <c r="C1956" s="3" t="s">
        <v>4033</v>
      </c>
      <c r="D1956" s="6">
        <v>50000</v>
      </c>
      <c r="E1956" s="11">
        <v>349474</v>
      </c>
      <c r="F1956" t="s">
        <v>21</v>
      </c>
      <c r="G1956" t="s">
        <v>22</v>
      </c>
      <c r="H1956" t="s">
        <v>23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4006</v>
      </c>
      <c r="O1956" s="9">
        <f t="shared" si="122"/>
        <v>699</v>
      </c>
      <c r="P1956" s="9">
        <f t="shared" si="123"/>
        <v>842.11</v>
      </c>
      <c r="Q1956" t="s">
        <v>1142</v>
      </c>
      <c r="R1956" t="s">
        <v>4007</v>
      </c>
      <c r="S1956" s="15">
        <f t="shared" si="124"/>
        <v>42394.580740740741</v>
      </c>
      <c r="T1956" s="16">
        <f t="shared" si="125"/>
        <v>42441.208333333328</v>
      </c>
    </row>
    <row r="1957" spans="1:20" ht="60" hidden="1">
      <c r="A1957">
        <v>1955</v>
      </c>
      <c r="B1957" s="3" t="s">
        <v>4034</v>
      </c>
      <c r="C1957" s="3" t="s">
        <v>4035</v>
      </c>
      <c r="D1957" s="6">
        <v>42000</v>
      </c>
      <c r="E1957" s="11">
        <v>167410.01999999999</v>
      </c>
      <c r="F1957" t="s">
        <v>21</v>
      </c>
      <c r="G1957" t="s">
        <v>22</v>
      </c>
      <c r="H1957" t="s">
        <v>23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4006</v>
      </c>
      <c r="O1957" s="9">
        <f t="shared" si="122"/>
        <v>399</v>
      </c>
      <c r="P1957" s="9">
        <f t="shared" si="123"/>
        <v>577.28</v>
      </c>
      <c r="Q1957" t="s">
        <v>1142</v>
      </c>
      <c r="R1957" t="s">
        <v>4007</v>
      </c>
      <c r="S1957" s="15">
        <f t="shared" si="124"/>
        <v>41020.271770833337</v>
      </c>
      <c r="T1957" s="16">
        <f t="shared" si="125"/>
        <v>41052.791666666664</v>
      </c>
    </row>
    <row r="1958" spans="1:20" ht="60" hidden="1">
      <c r="A1958">
        <v>1956</v>
      </c>
      <c r="B1958" s="3" t="s">
        <v>4036</v>
      </c>
      <c r="C1958" s="3" t="s">
        <v>4037</v>
      </c>
      <c r="D1958" s="6">
        <v>60000</v>
      </c>
      <c r="E1958" s="11">
        <v>176420</v>
      </c>
      <c r="F1958" t="s">
        <v>21</v>
      </c>
      <c r="G1958" t="s">
        <v>22</v>
      </c>
      <c r="H1958" t="s">
        <v>23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4006</v>
      </c>
      <c r="O1958" s="9">
        <f t="shared" si="122"/>
        <v>294</v>
      </c>
      <c r="P1958" s="9">
        <f t="shared" si="123"/>
        <v>483.34</v>
      </c>
      <c r="Q1958" t="s">
        <v>1142</v>
      </c>
      <c r="R1958" t="s">
        <v>4007</v>
      </c>
      <c r="S1958" s="15">
        <f t="shared" si="124"/>
        <v>42067.923668981486</v>
      </c>
      <c r="T1958" s="16">
        <f t="shared" si="125"/>
        <v>42112.882002314815</v>
      </c>
    </row>
    <row r="1959" spans="1:20" ht="30" hidden="1">
      <c r="A1959">
        <v>1957</v>
      </c>
      <c r="B1959" s="3" t="s">
        <v>4038</v>
      </c>
      <c r="C1959" s="3" t="s">
        <v>4039</v>
      </c>
      <c r="D1959" s="6">
        <v>30000</v>
      </c>
      <c r="E1959" s="11">
        <v>50251.41</v>
      </c>
      <c r="F1959" t="s">
        <v>21</v>
      </c>
      <c r="G1959" t="s">
        <v>22</v>
      </c>
      <c r="H1959" t="s">
        <v>23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4006</v>
      </c>
      <c r="O1959" s="9">
        <f t="shared" si="122"/>
        <v>168</v>
      </c>
      <c r="P1959" s="9">
        <f t="shared" si="123"/>
        <v>76.14</v>
      </c>
      <c r="Q1959" t="s">
        <v>1142</v>
      </c>
      <c r="R1959" t="s">
        <v>4007</v>
      </c>
      <c r="S1959" s="15">
        <f t="shared" si="124"/>
        <v>41179.098530092589</v>
      </c>
      <c r="T1959" s="16">
        <f t="shared" si="125"/>
        <v>41209.098530092589</v>
      </c>
    </row>
    <row r="1960" spans="1:20" ht="60" hidden="1">
      <c r="A1960">
        <v>1958</v>
      </c>
      <c r="B1960" s="3" t="s">
        <v>4040</v>
      </c>
      <c r="C1960" s="3" t="s">
        <v>4041</v>
      </c>
      <c r="D1960" s="6">
        <v>7000</v>
      </c>
      <c r="E1960" s="11">
        <v>100490.02</v>
      </c>
      <c r="F1960" t="s">
        <v>21</v>
      </c>
      <c r="G1960" t="s">
        <v>22</v>
      </c>
      <c r="H1960" t="s">
        <v>23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4006</v>
      </c>
      <c r="O1960" s="9">
        <f t="shared" si="122"/>
        <v>1436</v>
      </c>
      <c r="P1960" s="9">
        <f t="shared" si="123"/>
        <v>74.11</v>
      </c>
      <c r="Q1960" t="s">
        <v>1142</v>
      </c>
      <c r="R1960" t="s">
        <v>4007</v>
      </c>
      <c r="S1960" s="15">
        <f t="shared" si="124"/>
        <v>41326.987974537034</v>
      </c>
      <c r="T1960" s="16">
        <f t="shared" si="125"/>
        <v>41356.94630787037</v>
      </c>
    </row>
    <row r="1961" spans="1:20" ht="60" hidden="1">
      <c r="A1961">
        <v>1959</v>
      </c>
      <c r="B1961" s="3" t="s">
        <v>4042</v>
      </c>
      <c r="C1961" s="3" t="s">
        <v>4043</v>
      </c>
      <c r="D1961" s="6">
        <v>10000</v>
      </c>
      <c r="E1961" s="11">
        <v>15673.44</v>
      </c>
      <c r="F1961" t="s">
        <v>21</v>
      </c>
      <c r="G1961" t="s">
        <v>22</v>
      </c>
      <c r="H1961" t="s">
        <v>23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4006</v>
      </c>
      <c r="O1961" s="9">
        <f t="shared" si="122"/>
        <v>157</v>
      </c>
      <c r="P1961" s="9">
        <f t="shared" si="123"/>
        <v>36.97</v>
      </c>
      <c r="Q1961" t="s">
        <v>1142</v>
      </c>
      <c r="R1961" t="s">
        <v>4007</v>
      </c>
      <c r="S1961" s="15">
        <f t="shared" si="124"/>
        <v>41871.845601851855</v>
      </c>
      <c r="T1961" s="16">
        <f t="shared" si="125"/>
        <v>41913</v>
      </c>
    </row>
    <row r="1962" spans="1:20" ht="60" hidden="1">
      <c r="A1962">
        <v>1960</v>
      </c>
      <c r="B1962" s="3" t="s">
        <v>4044</v>
      </c>
      <c r="C1962" s="3" t="s">
        <v>4045</v>
      </c>
      <c r="D1962" s="6">
        <v>70000</v>
      </c>
      <c r="E1962" s="11">
        <v>82532</v>
      </c>
      <c r="F1962" t="s">
        <v>21</v>
      </c>
      <c r="G1962" t="s">
        <v>486</v>
      </c>
      <c r="H1962" t="s">
        <v>487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4006</v>
      </c>
      <c r="O1962" s="9">
        <f t="shared" si="122"/>
        <v>118</v>
      </c>
      <c r="P1962" s="9">
        <f t="shared" si="123"/>
        <v>2500.9699999999998</v>
      </c>
      <c r="Q1962" t="s">
        <v>1142</v>
      </c>
      <c r="R1962" t="s">
        <v>4007</v>
      </c>
      <c r="S1962" s="15">
        <f t="shared" si="124"/>
        <v>41964.362743055557</v>
      </c>
      <c r="T1962" s="16">
        <f t="shared" si="125"/>
        <v>41994.362743055557</v>
      </c>
    </row>
    <row r="1963" spans="1:20" ht="45" hidden="1">
      <c r="A1963">
        <v>1961</v>
      </c>
      <c r="B1963" s="3" t="s">
        <v>4046</v>
      </c>
      <c r="C1963" s="3" t="s">
        <v>4047</v>
      </c>
      <c r="D1963" s="6">
        <v>10000</v>
      </c>
      <c r="E1963" s="11">
        <v>110538.12</v>
      </c>
      <c r="F1963" t="s">
        <v>21</v>
      </c>
      <c r="G1963" t="s">
        <v>22</v>
      </c>
      <c r="H1963" t="s">
        <v>23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4006</v>
      </c>
      <c r="O1963" s="9">
        <f t="shared" si="122"/>
        <v>1105</v>
      </c>
      <c r="P1963" s="9">
        <f t="shared" si="123"/>
        <v>67.69</v>
      </c>
      <c r="Q1963" t="s">
        <v>1142</v>
      </c>
      <c r="R1963" t="s">
        <v>4007</v>
      </c>
      <c r="S1963" s="15">
        <f t="shared" si="124"/>
        <v>41148.194641203707</v>
      </c>
      <c r="T1963" s="16">
        <f t="shared" si="125"/>
        <v>41188.165972222225</v>
      </c>
    </row>
    <row r="1964" spans="1:20" ht="60" hidden="1">
      <c r="A1964">
        <v>1962</v>
      </c>
      <c r="B1964" s="3" t="s">
        <v>4048</v>
      </c>
      <c r="C1964" s="3" t="s">
        <v>4049</v>
      </c>
      <c r="D1964" s="6">
        <v>10000</v>
      </c>
      <c r="E1964" s="11">
        <v>19292.5</v>
      </c>
      <c r="F1964" t="s">
        <v>21</v>
      </c>
      <c r="G1964" t="s">
        <v>22</v>
      </c>
      <c r="H1964" t="s">
        <v>23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4006</v>
      </c>
      <c r="O1964" s="9">
        <f t="shared" si="122"/>
        <v>193</v>
      </c>
      <c r="P1964" s="9">
        <f t="shared" si="123"/>
        <v>63.05</v>
      </c>
      <c r="Q1964" t="s">
        <v>1142</v>
      </c>
      <c r="R1964" t="s">
        <v>4007</v>
      </c>
      <c r="S1964" s="15">
        <f t="shared" si="124"/>
        <v>41742.780509259261</v>
      </c>
      <c r="T1964" s="16">
        <f t="shared" si="125"/>
        <v>41772.780509259261</v>
      </c>
    </row>
    <row r="1965" spans="1:20" ht="60" hidden="1">
      <c r="A1965">
        <v>1963</v>
      </c>
      <c r="B1965" s="3" t="s">
        <v>4050</v>
      </c>
      <c r="C1965" s="3" t="s">
        <v>4051</v>
      </c>
      <c r="D1965" s="6">
        <v>19000</v>
      </c>
      <c r="E1965" s="11">
        <v>24108</v>
      </c>
      <c r="F1965" t="s">
        <v>21</v>
      </c>
      <c r="G1965" t="s">
        <v>31</v>
      </c>
      <c r="H1965" t="s">
        <v>32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4006</v>
      </c>
      <c r="O1965" s="9">
        <f t="shared" si="122"/>
        <v>127</v>
      </c>
      <c r="P1965" s="9">
        <f t="shared" si="123"/>
        <v>117.6</v>
      </c>
      <c r="Q1965" t="s">
        <v>1142</v>
      </c>
      <c r="R1965" t="s">
        <v>4007</v>
      </c>
      <c r="S1965" s="15">
        <f t="shared" si="124"/>
        <v>41863.429791666669</v>
      </c>
      <c r="T1965" s="16">
        <f t="shared" si="125"/>
        <v>41898.429791666669</v>
      </c>
    </row>
    <row r="1966" spans="1:20" ht="45" hidden="1">
      <c r="A1966">
        <v>1964</v>
      </c>
      <c r="B1966" s="3" t="s">
        <v>4052</v>
      </c>
      <c r="C1966" s="3" t="s">
        <v>4053</v>
      </c>
      <c r="D1966" s="6">
        <v>89200</v>
      </c>
      <c r="E1966" s="11">
        <v>231543.12</v>
      </c>
      <c r="F1966" t="s">
        <v>21</v>
      </c>
      <c r="G1966" t="s">
        <v>1240</v>
      </c>
      <c r="H1966" t="s">
        <v>62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4006</v>
      </c>
      <c r="O1966" s="9">
        <f t="shared" si="122"/>
        <v>260</v>
      </c>
      <c r="P1966" s="9">
        <f t="shared" si="123"/>
        <v>180.75</v>
      </c>
      <c r="Q1966" t="s">
        <v>1142</v>
      </c>
      <c r="R1966" t="s">
        <v>4007</v>
      </c>
      <c r="S1966" s="15">
        <f t="shared" si="124"/>
        <v>42452.272824074069</v>
      </c>
      <c r="T1966" s="16">
        <f t="shared" si="125"/>
        <v>42482.272824074069</v>
      </c>
    </row>
    <row r="1967" spans="1:20" ht="45" hidden="1">
      <c r="A1967">
        <v>1965</v>
      </c>
      <c r="B1967" s="3" t="s">
        <v>4054</v>
      </c>
      <c r="C1967" s="3" t="s">
        <v>4055</v>
      </c>
      <c r="D1967" s="6">
        <v>5000</v>
      </c>
      <c r="E1967" s="11">
        <v>13114</v>
      </c>
      <c r="F1967" t="s">
        <v>21</v>
      </c>
      <c r="G1967" t="s">
        <v>22</v>
      </c>
      <c r="H1967" t="s">
        <v>23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4006</v>
      </c>
      <c r="O1967" s="9">
        <f t="shared" si="122"/>
        <v>262</v>
      </c>
      <c r="P1967" s="9">
        <f t="shared" si="123"/>
        <v>127.32</v>
      </c>
      <c r="Q1967" t="s">
        <v>1142</v>
      </c>
      <c r="R1967" t="s">
        <v>4007</v>
      </c>
      <c r="S1967" s="15">
        <f t="shared" si="124"/>
        <v>40898.089236111111</v>
      </c>
      <c r="T1967" s="16">
        <f t="shared" si="125"/>
        <v>40920.041666666664</v>
      </c>
    </row>
    <row r="1968" spans="1:20" ht="60" hidden="1">
      <c r="A1968">
        <v>1966</v>
      </c>
      <c r="B1968" s="3" t="s">
        <v>4056</v>
      </c>
      <c r="C1968" s="3" t="s">
        <v>4057</v>
      </c>
      <c r="D1968" s="6">
        <v>100000</v>
      </c>
      <c r="E1968" s="11">
        <v>206743.09</v>
      </c>
      <c r="F1968" t="s">
        <v>21</v>
      </c>
      <c r="G1968" t="s">
        <v>22</v>
      </c>
      <c r="H1968" t="s">
        <v>23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4006</v>
      </c>
      <c r="O1968" s="9">
        <f t="shared" si="122"/>
        <v>207</v>
      </c>
      <c r="P1968" s="9">
        <f t="shared" si="123"/>
        <v>136.63999999999999</v>
      </c>
      <c r="Q1968" t="s">
        <v>1142</v>
      </c>
      <c r="R1968" t="s">
        <v>4007</v>
      </c>
      <c r="S1968" s="15">
        <f t="shared" si="124"/>
        <v>41835.540486111109</v>
      </c>
      <c r="T1968" s="16">
        <f t="shared" si="125"/>
        <v>41865.540486111109</v>
      </c>
    </row>
    <row r="1969" spans="1:20" ht="60" hidden="1">
      <c r="A1969">
        <v>1967</v>
      </c>
      <c r="B1969" s="3" t="s">
        <v>4058</v>
      </c>
      <c r="C1969" s="3" t="s">
        <v>4059</v>
      </c>
      <c r="D1969" s="6">
        <v>20000</v>
      </c>
      <c r="E1969" s="11">
        <v>74026</v>
      </c>
      <c r="F1969" t="s">
        <v>21</v>
      </c>
      <c r="G1969" t="s">
        <v>22</v>
      </c>
      <c r="H1969" t="s">
        <v>23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4006</v>
      </c>
      <c r="O1969" s="9">
        <f t="shared" si="122"/>
        <v>370</v>
      </c>
      <c r="P1969" s="9">
        <f t="shared" si="123"/>
        <v>182.78</v>
      </c>
      <c r="Q1969" t="s">
        <v>1142</v>
      </c>
      <c r="R1969" t="s">
        <v>4007</v>
      </c>
      <c r="S1969" s="15">
        <f t="shared" si="124"/>
        <v>41730.663530092592</v>
      </c>
      <c r="T1969" s="16">
        <f t="shared" si="125"/>
        <v>41760.663530092592</v>
      </c>
    </row>
    <row r="1970" spans="1:20" ht="30" hidden="1">
      <c r="A1970">
        <v>1968</v>
      </c>
      <c r="B1970" s="3" t="s">
        <v>4060</v>
      </c>
      <c r="C1970" s="3" t="s">
        <v>4061</v>
      </c>
      <c r="D1970" s="6">
        <v>50000</v>
      </c>
      <c r="E1970" s="11">
        <v>142483</v>
      </c>
      <c r="F1970" t="s">
        <v>21</v>
      </c>
      <c r="G1970" t="s">
        <v>22</v>
      </c>
      <c r="H1970" t="s">
        <v>23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4006</v>
      </c>
      <c r="O1970" s="9">
        <f t="shared" si="122"/>
        <v>285</v>
      </c>
      <c r="P1970" s="9">
        <f t="shared" si="123"/>
        <v>279.38</v>
      </c>
      <c r="Q1970" t="s">
        <v>1142</v>
      </c>
      <c r="R1970" t="s">
        <v>4007</v>
      </c>
      <c r="S1970" s="15">
        <f t="shared" si="124"/>
        <v>42676.586979166663</v>
      </c>
      <c r="T1970" s="16">
        <f t="shared" si="125"/>
        <v>42707.628645833334</v>
      </c>
    </row>
    <row r="1971" spans="1:20" ht="60" hidden="1">
      <c r="A1971">
        <v>1969</v>
      </c>
      <c r="B1971" s="3" t="s">
        <v>4062</v>
      </c>
      <c r="C1971" s="3" t="s">
        <v>4063</v>
      </c>
      <c r="D1971" s="6">
        <v>20000</v>
      </c>
      <c r="E1971" s="11">
        <v>115816</v>
      </c>
      <c r="F1971" t="s">
        <v>21</v>
      </c>
      <c r="G1971" t="s">
        <v>31</v>
      </c>
      <c r="H1971" t="s">
        <v>32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4006</v>
      </c>
      <c r="O1971" s="9">
        <f t="shared" si="122"/>
        <v>579</v>
      </c>
      <c r="P1971" s="9">
        <f t="shared" si="123"/>
        <v>61.38</v>
      </c>
      <c r="Q1971" t="s">
        <v>1142</v>
      </c>
      <c r="R1971" t="s">
        <v>4007</v>
      </c>
      <c r="S1971" s="15">
        <f t="shared" si="124"/>
        <v>42557.792453703703</v>
      </c>
      <c r="T1971" s="16">
        <f t="shared" si="125"/>
        <v>42587.792453703703</v>
      </c>
    </row>
    <row r="1972" spans="1:20" ht="45" hidden="1">
      <c r="A1972">
        <v>1970</v>
      </c>
      <c r="B1972" s="3" t="s">
        <v>4064</v>
      </c>
      <c r="C1972" s="3" t="s">
        <v>4065</v>
      </c>
      <c r="D1972" s="6">
        <v>5000</v>
      </c>
      <c r="E1972" s="11">
        <v>56590</v>
      </c>
      <c r="F1972" t="s">
        <v>21</v>
      </c>
      <c r="G1972" t="s">
        <v>22</v>
      </c>
      <c r="H1972" t="s">
        <v>23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4006</v>
      </c>
      <c r="O1972" s="9">
        <f t="shared" si="122"/>
        <v>1132</v>
      </c>
      <c r="P1972" s="9">
        <f t="shared" si="123"/>
        <v>80.73</v>
      </c>
      <c r="Q1972" t="s">
        <v>1142</v>
      </c>
      <c r="R1972" t="s">
        <v>4007</v>
      </c>
      <c r="S1972" s="15">
        <f t="shared" si="124"/>
        <v>41324.193298611113</v>
      </c>
      <c r="T1972" s="16">
        <f t="shared" si="125"/>
        <v>41384.151631944449</v>
      </c>
    </row>
    <row r="1973" spans="1:20" ht="60" hidden="1">
      <c r="A1973">
        <v>1971</v>
      </c>
      <c r="B1973" s="3" t="s">
        <v>4066</v>
      </c>
      <c r="C1973" s="3" t="s">
        <v>4067</v>
      </c>
      <c r="D1973" s="6">
        <v>400000</v>
      </c>
      <c r="E1973" s="11">
        <v>1052110.8700000001</v>
      </c>
      <c r="F1973" t="s">
        <v>21</v>
      </c>
      <c r="G1973" t="s">
        <v>22</v>
      </c>
      <c r="H1973" t="s">
        <v>23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4006</v>
      </c>
      <c r="O1973" s="9">
        <f t="shared" si="122"/>
        <v>263</v>
      </c>
      <c r="P1973" s="9">
        <f t="shared" si="123"/>
        <v>272.36</v>
      </c>
      <c r="Q1973" t="s">
        <v>1142</v>
      </c>
      <c r="R1973" t="s">
        <v>4007</v>
      </c>
      <c r="S1973" s="15">
        <f t="shared" si="124"/>
        <v>41561.500706018516</v>
      </c>
      <c r="T1973" s="16">
        <f t="shared" si="125"/>
        <v>41593.166666666664</v>
      </c>
    </row>
    <row r="1974" spans="1:20" ht="60" hidden="1">
      <c r="A1974">
        <v>1972</v>
      </c>
      <c r="B1974" s="3" t="s">
        <v>4068</v>
      </c>
      <c r="C1974" s="3" t="s">
        <v>4069</v>
      </c>
      <c r="D1974" s="6">
        <v>2500</v>
      </c>
      <c r="E1974" s="11">
        <v>16862</v>
      </c>
      <c r="F1974" t="s">
        <v>21</v>
      </c>
      <c r="G1974" t="s">
        <v>22</v>
      </c>
      <c r="H1974" t="s">
        <v>23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4006</v>
      </c>
      <c r="O1974" s="9">
        <f t="shared" si="122"/>
        <v>674</v>
      </c>
      <c r="P1974" s="9">
        <f t="shared" si="123"/>
        <v>70.849999999999994</v>
      </c>
      <c r="Q1974" t="s">
        <v>1142</v>
      </c>
      <c r="R1974" t="s">
        <v>4007</v>
      </c>
      <c r="S1974" s="15">
        <f t="shared" si="124"/>
        <v>41201.012083333335</v>
      </c>
      <c r="T1974" s="16">
        <f t="shared" si="125"/>
        <v>41231.053749999999</v>
      </c>
    </row>
    <row r="1975" spans="1:20" ht="60" hidden="1">
      <c r="A1975">
        <v>1973</v>
      </c>
      <c r="B1975" s="3" t="s">
        <v>4070</v>
      </c>
      <c r="C1975" s="3" t="s">
        <v>4071</v>
      </c>
      <c r="D1975" s="6">
        <v>198000</v>
      </c>
      <c r="E1975" s="11">
        <v>508525.01</v>
      </c>
      <c r="F1975" t="s">
        <v>21</v>
      </c>
      <c r="G1975" t="s">
        <v>22</v>
      </c>
      <c r="H1975" t="s">
        <v>23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4006</v>
      </c>
      <c r="O1975" s="9">
        <f t="shared" si="122"/>
        <v>257</v>
      </c>
      <c r="P1975" s="9">
        <f t="shared" si="123"/>
        <v>247.94</v>
      </c>
      <c r="Q1975" t="s">
        <v>1142</v>
      </c>
      <c r="R1975" t="s">
        <v>4007</v>
      </c>
      <c r="S1975" s="15">
        <f t="shared" si="124"/>
        <v>42549.722962962958</v>
      </c>
      <c r="T1975" s="16">
        <f t="shared" si="125"/>
        <v>42588.291666666672</v>
      </c>
    </row>
    <row r="1976" spans="1:20" ht="60" hidden="1">
      <c r="A1976">
        <v>1974</v>
      </c>
      <c r="B1976" s="3" t="s">
        <v>4072</v>
      </c>
      <c r="C1976" s="3" t="s">
        <v>4073</v>
      </c>
      <c r="D1976" s="6">
        <v>20000</v>
      </c>
      <c r="E1976" s="11">
        <v>75099.199999999997</v>
      </c>
      <c r="F1976" t="s">
        <v>21</v>
      </c>
      <c r="G1976" t="s">
        <v>31</v>
      </c>
      <c r="H1976" t="s">
        <v>32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4006</v>
      </c>
      <c r="O1976" s="9">
        <f t="shared" si="122"/>
        <v>375</v>
      </c>
      <c r="P1976" s="9">
        <f t="shared" si="123"/>
        <v>186.81</v>
      </c>
      <c r="Q1976" t="s">
        <v>1142</v>
      </c>
      <c r="R1976" t="s">
        <v>4007</v>
      </c>
      <c r="S1976" s="15">
        <f t="shared" si="124"/>
        <v>41445.334131944444</v>
      </c>
      <c r="T1976" s="16">
        <f t="shared" si="125"/>
        <v>41505.334131944444</v>
      </c>
    </row>
    <row r="1977" spans="1:20" ht="30" hidden="1">
      <c r="A1977">
        <v>1975</v>
      </c>
      <c r="B1977" s="3" t="s">
        <v>4074</v>
      </c>
      <c r="C1977" s="3" t="s">
        <v>4075</v>
      </c>
      <c r="D1977" s="6">
        <v>16000</v>
      </c>
      <c r="E1977" s="11">
        <v>33393.339999999997</v>
      </c>
      <c r="F1977" t="s">
        <v>21</v>
      </c>
      <c r="G1977" t="s">
        <v>22</v>
      </c>
      <c r="H1977" t="s">
        <v>23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4006</v>
      </c>
      <c r="O1977" s="9">
        <f t="shared" si="122"/>
        <v>209</v>
      </c>
      <c r="P1977" s="9">
        <f t="shared" si="123"/>
        <v>131.99</v>
      </c>
      <c r="Q1977" t="s">
        <v>1142</v>
      </c>
      <c r="R1977" t="s">
        <v>4007</v>
      </c>
      <c r="S1977" s="15">
        <f t="shared" si="124"/>
        <v>41313.755219907405</v>
      </c>
      <c r="T1977" s="16">
        <f t="shared" si="125"/>
        <v>41343.755219907405</v>
      </c>
    </row>
    <row r="1978" spans="1:20" ht="30" hidden="1">
      <c r="A1978">
        <v>1976</v>
      </c>
      <c r="B1978" s="3" t="s">
        <v>4076</v>
      </c>
      <c r="C1978" s="3" t="s">
        <v>4077</v>
      </c>
      <c r="D1978" s="6">
        <v>4000</v>
      </c>
      <c r="E1978" s="11">
        <v>13864</v>
      </c>
      <c r="F1978" t="s">
        <v>21</v>
      </c>
      <c r="G1978" t="s">
        <v>31</v>
      </c>
      <c r="H1978" t="s">
        <v>32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4006</v>
      </c>
      <c r="O1978" s="9">
        <f t="shared" si="122"/>
        <v>347</v>
      </c>
      <c r="P1978" s="9">
        <f t="shared" si="123"/>
        <v>29.31</v>
      </c>
      <c r="Q1978" t="s">
        <v>1142</v>
      </c>
      <c r="R1978" t="s">
        <v>4007</v>
      </c>
      <c r="S1978" s="15">
        <f t="shared" si="124"/>
        <v>41438.899594907409</v>
      </c>
      <c r="T1978" s="16">
        <f t="shared" si="125"/>
        <v>41468.899594907409</v>
      </c>
    </row>
    <row r="1979" spans="1:20" ht="45" hidden="1">
      <c r="A1979">
        <v>1977</v>
      </c>
      <c r="B1979" s="3" t="s">
        <v>4078</v>
      </c>
      <c r="C1979" s="3" t="s">
        <v>4079</v>
      </c>
      <c r="D1979" s="6">
        <v>50000</v>
      </c>
      <c r="E1979" s="11">
        <v>201165</v>
      </c>
      <c r="F1979" t="s">
        <v>21</v>
      </c>
      <c r="G1979" t="s">
        <v>22</v>
      </c>
      <c r="H1979" t="s">
        <v>23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4006</v>
      </c>
      <c r="O1979" s="9">
        <f t="shared" si="122"/>
        <v>402</v>
      </c>
      <c r="P1979" s="9">
        <f t="shared" si="123"/>
        <v>245.02</v>
      </c>
      <c r="Q1979" t="s">
        <v>1142</v>
      </c>
      <c r="R1979" t="s">
        <v>4007</v>
      </c>
      <c r="S1979" s="15">
        <f t="shared" si="124"/>
        <v>42311.216898148152</v>
      </c>
      <c r="T1979" s="16">
        <f t="shared" si="125"/>
        <v>42357.332638888889</v>
      </c>
    </row>
    <row r="1980" spans="1:20" ht="60" hidden="1">
      <c r="A1980">
        <v>1978</v>
      </c>
      <c r="B1980" s="3" t="s">
        <v>4080</v>
      </c>
      <c r="C1980" s="3" t="s">
        <v>4081</v>
      </c>
      <c r="D1980" s="6">
        <v>50000</v>
      </c>
      <c r="E1980" s="11">
        <v>513422.57</v>
      </c>
      <c r="F1980" t="s">
        <v>21</v>
      </c>
      <c r="G1980" t="s">
        <v>22</v>
      </c>
      <c r="H1980" t="s">
        <v>23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4006</v>
      </c>
      <c r="O1980" s="9">
        <f t="shared" si="122"/>
        <v>1027</v>
      </c>
      <c r="P1980" s="9">
        <f t="shared" si="123"/>
        <v>1323.25</v>
      </c>
      <c r="Q1980" t="s">
        <v>1142</v>
      </c>
      <c r="R1980" t="s">
        <v>4007</v>
      </c>
      <c r="S1980" s="15">
        <f t="shared" si="124"/>
        <v>41039.225601851853</v>
      </c>
      <c r="T1980" s="16">
        <f t="shared" si="125"/>
        <v>41072.291666666664</v>
      </c>
    </row>
    <row r="1981" spans="1:20" ht="45" hidden="1">
      <c r="A1981">
        <v>1979</v>
      </c>
      <c r="B1981" s="3" t="s">
        <v>4082</v>
      </c>
      <c r="C1981" s="3" t="s">
        <v>4083</v>
      </c>
      <c r="D1981" s="6">
        <v>200000</v>
      </c>
      <c r="E1981" s="11">
        <v>229802.31</v>
      </c>
      <c r="F1981" t="s">
        <v>21</v>
      </c>
      <c r="G1981" t="s">
        <v>22</v>
      </c>
      <c r="H1981" t="s">
        <v>23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4006</v>
      </c>
      <c r="O1981" s="9">
        <f t="shared" si="122"/>
        <v>115</v>
      </c>
      <c r="P1981" s="9">
        <f t="shared" si="123"/>
        <v>282.66000000000003</v>
      </c>
      <c r="Q1981" t="s">
        <v>1142</v>
      </c>
      <c r="R1981" t="s">
        <v>4007</v>
      </c>
      <c r="S1981" s="15">
        <f t="shared" si="124"/>
        <v>42290.460023148145</v>
      </c>
      <c r="T1981" s="16">
        <f t="shared" si="125"/>
        <v>42327.207638888889</v>
      </c>
    </row>
    <row r="1982" spans="1:20" ht="30" hidden="1">
      <c r="A1982">
        <v>1980</v>
      </c>
      <c r="B1982" s="3" t="s">
        <v>4084</v>
      </c>
      <c r="C1982" s="3" t="s">
        <v>4085</v>
      </c>
      <c r="D1982" s="6">
        <v>50000</v>
      </c>
      <c r="E1982" s="11">
        <v>177412.01</v>
      </c>
      <c r="F1982" t="s">
        <v>21</v>
      </c>
      <c r="G1982" t="s">
        <v>512</v>
      </c>
      <c r="H1982" t="s">
        <v>62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4006</v>
      </c>
      <c r="O1982" s="9">
        <f t="shared" si="122"/>
        <v>355</v>
      </c>
      <c r="P1982" s="9">
        <f t="shared" si="123"/>
        <v>91.21</v>
      </c>
      <c r="Q1982" t="s">
        <v>1142</v>
      </c>
      <c r="R1982" t="s">
        <v>4007</v>
      </c>
      <c r="S1982" s="15">
        <f t="shared" si="124"/>
        <v>42423.542384259257</v>
      </c>
      <c r="T1982" s="16">
        <f t="shared" si="125"/>
        <v>42463.500717592593</v>
      </c>
    </row>
    <row r="1983" spans="1:20" ht="60" hidden="1">
      <c r="A1983">
        <v>1981</v>
      </c>
      <c r="B1983" s="3" t="s">
        <v>4086</v>
      </c>
      <c r="C1983" s="3" t="s">
        <v>4087</v>
      </c>
      <c r="D1983" s="6">
        <v>7500</v>
      </c>
      <c r="E1983" s="11">
        <v>381</v>
      </c>
      <c r="F1983" t="s">
        <v>366</v>
      </c>
      <c r="G1983" t="s">
        <v>167</v>
      </c>
      <c r="H1983" t="s">
        <v>168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4088</v>
      </c>
      <c r="O1983" s="9">
        <f t="shared" si="122"/>
        <v>5</v>
      </c>
      <c r="P1983" s="9">
        <f t="shared" si="123"/>
        <v>31.75</v>
      </c>
      <c r="Q1983" t="s">
        <v>2468</v>
      </c>
      <c r="R1983" t="s">
        <v>4089</v>
      </c>
      <c r="S1983" s="15">
        <f t="shared" si="124"/>
        <v>41799.725289351853</v>
      </c>
      <c r="T1983" s="16">
        <f t="shared" si="125"/>
        <v>41829.725289351853</v>
      </c>
    </row>
    <row r="1984" spans="1:20" ht="45" hidden="1">
      <c r="A1984">
        <v>1982</v>
      </c>
      <c r="B1984" s="3" t="s">
        <v>4090</v>
      </c>
      <c r="C1984" s="3" t="s">
        <v>4091</v>
      </c>
      <c r="D1984" s="6">
        <v>180000</v>
      </c>
      <c r="E1984" s="11">
        <v>0</v>
      </c>
      <c r="F1984" t="s">
        <v>366</v>
      </c>
      <c r="G1984" t="s">
        <v>281</v>
      </c>
      <c r="H1984" t="s">
        <v>282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4088</v>
      </c>
      <c r="O1984" s="9">
        <f t="shared" si="122"/>
        <v>0</v>
      </c>
      <c r="P1984" s="9">
        <f t="shared" si="123"/>
        <v>0</v>
      </c>
      <c r="Q1984" t="s">
        <v>2468</v>
      </c>
      <c r="R1984" t="s">
        <v>4089</v>
      </c>
      <c r="S1984" s="15">
        <f t="shared" si="124"/>
        <v>42678.586655092593</v>
      </c>
      <c r="T1984" s="16">
        <f t="shared" si="125"/>
        <v>42708.628321759257</v>
      </c>
    </row>
    <row r="1985" spans="1:20" ht="60" hidden="1">
      <c r="A1985">
        <v>1983</v>
      </c>
      <c r="B1985" s="3" t="s">
        <v>4092</v>
      </c>
      <c r="C1985" s="3" t="s">
        <v>4093</v>
      </c>
      <c r="D1985" s="6">
        <v>33000</v>
      </c>
      <c r="E1985" s="11">
        <v>1419</v>
      </c>
      <c r="F1985" t="s">
        <v>366</v>
      </c>
      <c r="G1985" t="s">
        <v>22</v>
      </c>
      <c r="H1985" t="s">
        <v>23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4088</v>
      </c>
      <c r="O1985" s="9">
        <f t="shared" si="122"/>
        <v>4</v>
      </c>
      <c r="P1985" s="9">
        <f t="shared" si="123"/>
        <v>88.69</v>
      </c>
      <c r="Q1985" t="s">
        <v>2468</v>
      </c>
      <c r="R1985" t="s">
        <v>4089</v>
      </c>
      <c r="S1985" s="15">
        <f t="shared" si="124"/>
        <v>42593.011782407411</v>
      </c>
      <c r="T1985" s="16">
        <f t="shared" si="125"/>
        <v>42615.291666666672</v>
      </c>
    </row>
    <row r="1986" spans="1:20" ht="60" hidden="1">
      <c r="A1986">
        <v>1984</v>
      </c>
      <c r="B1986" s="3" t="s">
        <v>4094</v>
      </c>
      <c r="C1986" s="3" t="s">
        <v>4095</v>
      </c>
      <c r="D1986" s="6">
        <v>15000</v>
      </c>
      <c r="E1986" s="11">
        <v>3172</v>
      </c>
      <c r="F1986" t="s">
        <v>366</v>
      </c>
      <c r="G1986" t="s">
        <v>22</v>
      </c>
      <c r="H1986" t="s">
        <v>23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4088</v>
      </c>
      <c r="O1986" s="9">
        <f t="shared" si="122"/>
        <v>21</v>
      </c>
      <c r="P1986" s="9">
        <f t="shared" si="123"/>
        <v>453.14</v>
      </c>
      <c r="Q1986" t="s">
        <v>2468</v>
      </c>
      <c r="R1986" t="s">
        <v>4089</v>
      </c>
      <c r="S1986" s="15">
        <f t="shared" si="124"/>
        <v>41913.790289351848</v>
      </c>
      <c r="T1986" s="16">
        <f t="shared" si="125"/>
        <v>41973.831956018519</v>
      </c>
    </row>
    <row r="1987" spans="1:20" ht="60" hidden="1">
      <c r="A1987">
        <v>1985</v>
      </c>
      <c r="B1987" s="3" t="s">
        <v>4096</v>
      </c>
      <c r="C1987" s="3" t="s">
        <v>4097</v>
      </c>
      <c r="D1987" s="6">
        <v>1600</v>
      </c>
      <c r="E1987" s="11">
        <v>51</v>
      </c>
      <c r="F1987" t="s">
        <v>366</v>
      </c>
      <c r="G1987" t="s">
        <v>31</v>
      </c>
      <c r="H1987" t="s">
        <v>32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4088</v>
      </c>
      <c r="O1987" s="9">
        <f t="shared" ref="O1987:O2050" si="126">ROUND(E1987/D1987*100,0)</f>
        <v>3</v>
      </c>
      <c r="P1987" s="9">
        <f t="shared" ref="P1987:P2050" si="127">IFERROR(ROUND(E1987/L1987,2),0)</f>
        <v>12.75</v>
      </c>
      <c r="Q1987" t="s">
        <v>2468</v>
      </c>
      <c r="R1987" t="s">
        <v>4089</v>
      </c>
      <c r="S1987" s="15">
        <f t="shared" ref="S1987:S2050" si="128">(((J1987/60)/60)/24)+DATE(1970,1,1)</f>
        <v>42555.698738425926</v>
      </c>
      <c r="T1987" s="16">
        <f t="shared" ref="T1987:T2050" si="129">(((I1987/60)/60)/24)+DATE(1970,1,1)</f>
        <v>42584.958333333328</v>
      </c>
    </row>
    <row r="1988" spans="1:20" ht="60" hidden="1">
      <c r="A1988">
        <v>1986</v>
      </c>
      <c r="B1988" s="3" t="s">
        <v>4098</v>
      </c>
      <c r="C1988" s="3" t="s">
        <v>4099</v>
      </c>
      <c r="D1988" s="6">
        <v>2000</v>
      </c>
      <c r="E1988" s="11">
        <v>1</v>
      </c>
      <c r="F1988" t="s">
        <v>366</v>
      </c>
      <c r="G1988" t="s">
        <v>31</v>
      </c>
      <c r="H1988" t="s">
        <v>32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4088</v>
      </c>
      <c r="O1988" s="9">
        <f t="shared" si="126"/>
        <v>0</v>
      </c>
      <c r="P1988" s="9">
        <f t="shared" si="127"/>
        <v>1</v>
      </c>
      <c r="Q1988" t="s">
        <v>2468</v>
      </c>
      <c r="R1988" t="s">
        <v>4089</v>
      </c>
      <c r="S1988" s="15">
        <f t="shared" si="128"/>
        <v>42413.433831018512</v>
      </c>
      <c r="T1988" s="16">
        <f t="shared" si="129"/>
        <v>42443.392164351855</v>
      </c>
    </row>
    <row r="1989" spans="1:20" ht="30" hidden="1">
      <c r="A1989">
        <v>1987</v>
      </c>
      <c r="B1989" s="3" t="s">
        <v>4100</v>
      </c>
      <c r="C1989" s="3" t="s">
        <v>4101</v>
      </c>
      <c r="D1989" s="6">
        <v>5500</v>
      </c>
      <c r="E1989" s="11">
        <v>2336</v>
      </c>
      <c r="F1989" t="s">
        <v>366</v>
      </c>
      <c r="G1989" t="s">
        <v>31</v>
      </c>
      <c r="H1989" t="s">
        <v>32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4088</v>
      </c>
      <c r="O1989" s="9">
        <f t="shared" si="126"/>
        <v>42</v>
      </c>
      <c r="P1989" s="9">
        <f t="shared" si="127"/>
        <v>83.43</v>
      </c>
      <c r="Q1989" t="s">
        <v>2468</v>
      </c>
      <c r="R1989" t="s">
        <v>4089</v>
      </c>
      <c r="S1989" s="15">
        <f t="shared" si="128"/>
        <v>42034.639768518522</v>
      </c>
      <c r="T1989" s="16">
        <f t="shared" si="129"/>
        <v>42064.639768518522</v>
      </c>
    </row>
    <row r="1990" spans="1:20" ht="18.75" hidden="1">
      <c r="A1990">
        <v>1988</v>
      </c>
      <c r="B1990" s="3" t="s">
        <v>4102</v>
      </c>
      <c r="C1990" s="3" t="s">
        <v>4103</v>
      </c>
      <c r="D1990" s="6">
        <v>6000</v>
      </c>
      <c r="E1990" s="11">
        <v>25</v>
      </c>
      <c r="F1990" t="s">
        <v>366</v>
      </c>
      <c r="G1990" t="s">
        <v>22</v>
      </c>
      <c r="H1990" t="s">
        <v>23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4088</v>
      </c>
      <c r="O1990" s="9">
        <f t="shared" si="126"/>
        <v>0</v>
      </c>
      <c r="P1990" s="9">
        <f t="shared" si="127"/>
        <v>25</v>
      </c>
      <c r="Q1990" t="s">
        <v>2468</v>
      </c>
      <c r="R1990" t="s">
        <v>4089</v>
      </c>
      <c r="S1990" s="15">
        <f t="shared" si="128"/>
        <v>42206.763217592597</v>
      </c>
      <c r="T1990" s="16">
        <f t="shared" si="129"/>
        <v>42236.763217592597</v>
      </c>
    </row>
    <row r="1991" spans="1:20" ht="45" hidden="1">
      <c r="A1991">
        <v>1989</v>
      </c>
      <c r="B1991" s="3" t="s">
        <v>4104</v>
      </c>
      <c r="C1991" s="3" t="s">
        <v>4105</v>
      </c>
      <c r="D1991" s="6">
        <v>5000</v>
      </c>
      <c r="E1991" s="11">
        <v>50</v>
      </c>
      <c r="F1991" t="s">
        <v>366</v>
      </c>
      <c r="G1991" t="s">
        <v>22</v>
      </c>
      <c r="H1991" t="s">
        <v>23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4088</v>
      </c>
      <c r="O1991" s="9">
        <f t="shared" si="126"/>
        <v>1</v>
      </c>
      <c r="P1991" s="9">
        <f t="shared" si="127"/>
        <v>50</v>
      </c>
      <c r="Q1991" t="s">
        <v>2468</v>
      </c>
      <c r="R1991" t="s">
        <v>4089</v>
      </c>
      <c r="S1991" s="15">
        <f t="shared" si="128"/>
        <v>42685.680648148147</v>
      </c>
      <c r="T1991" s="16">
        <f t="shared" si="129"/>
        <v>42715.680648148147</v>
      </c>
    </row>
    <row r="1992" spans="1:20" ht="60" hidden="1">
      <c r="A1992">
        <v>1990</v>
      </c>
      <c r="B1992" s="3" t="s">
        <v>4106</v>
      </c>
      <c r="C1992" s="3" t="s">
        <v>4107</v>
      </c>
      <c r="D1992" s="6">
        <v>3000</v>
      </c>
      <c r="E1992" s="11">
        <v>509</v>
      </c>
      <c r="F1992" t="s">
        <v>366</v>
      </c>
      <c r="G1992" t="s">
        <v>22</v>
      </c>
      <c r="H1992" t="s">
        <v>23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4088</v>
      </c>
      <c r="O1992" s="9">
        <f t="shared" si="126"/>
        <v>17</v>
      </c>
      <c r="P1992" s="9">
        <f t="shared" si="127"/>
        <v>101.8</v>
      </c>
      <c r="Q1992" t="s">
        <v>2468</v>
      </c>
      <c r="R1992" t="s">
        <v>4089</v>
      </c>
      <c r="S1992" s="15">
        <f t="shared" si="128"/>
        <v>42398.195972222224</v>
      </c>
      <c r="T1992" s="16">
        <f t="shared" si="129"/>
        <v>42413.195972222224</v>
      </c>
    </row>
    <row r="1993" spans="1:20" ht="30" hidden="1">
      <c r="A1993">
        <v>1991</v>
      </c>
      <c r="B1993" s="3" t="s">
        <v>4108</v>
      </c>
      <c r="C1993" s="3" t="s">
        <v>4109</v>
      </c>
      <c r="D1993" s="6">
        <v>2000</v>
      </c>
      <c r="E1993" s="11">
        <v>140</v>
      </c>
      <c r="F1993" t="s">
        <v>366</v>
      </c>
      <c r="G1993" t="s">
        <v>22</v>
      </c>
      <c r="H1993" t="s">
        <v>23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4088</v>
      </c>
      <c r="O1993" s="9">
        <f t="shared" si="126"/>
        <v>7</v>
      </c>
      <c r="P1993" s="9">
        <f t="shared" si="127"/>
        <v>46.67</v>
      </c>
      <c r="Q1993" t="s">
        <v>2468</v>
      </c>
      <c r="R1993" t="s">
        <v>4089</v>
      </c>
      <c r="S1993" s="15">
        <f t="shared" si="128"/>
        <v>42167.89335648148</v>
      </c>
      <c r="T1993" s="16">
        <f t="shared" si="129"/>
        <v>42188.89335648148</v>
      </c>
    </row>
    <row r="1994" spans="1:20" ht="30" hidden="1">
      <c r="A1994">
        <v>1992</v>
      </c>
      <c r="B1994" s="3" t="s">
        <v>4110</v>
      </c>
      <c r="C1994" s="3" t="s">
        <v>4111</v>
      </c>
      <c r="D1994" s="6">
        <v>1500</v>
      </c>
      <c r="E1994" s="11">
        <v>2</v>
      </c>
      <c r="F1994" t="s">
        <v>366</v>
      </c>
      <c r="G1994" t="s">
        <v>22</v>
      </c>
      <c r="H1994" t="s">
        <v>23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4088</v>
      </c>
      <c r="O1994" s="9">
        <f t="shared" si="126"/>
        <v>0</v>
      </c>
      <c r="P1994" s="9">
        <f t="shared" si="127"/>
        <v>1</v>
      </c>
      <c r="Q1994" t="s">
        <v>2468</v>
      </c>
      <c r="R1994" t="s">
        <v>4089</v>
      </c>
      <c r="S1994" s="15">
        <f t="shared" si="128"/>
        <v>42023.143414351856</v>
      </c>
      <c r="T1994" s="16">
        <f t="shared" si="129"/>
        <v>42053.143414351856</v>
      </c>
    </row>
    <row r="1995" spans="1:20" ht="60" hidden="1">
      <c r="A1995">
        <v>1993</v>
      </c>
      <c r="B1995" s="3" t="s">
        <v>4112</v>
      </c>
      <c r="C1995" s="3" t="s">
        <v>4113</v>
      </c>
      <c r="D1995" s="6">
        <v>2000</v>
      </c>
      <c r="E1995" s="11">
        <v>0</v>
      </c>
      <c r="F1995" t="s">
        <v>366</v>
      </c>
      <c r="G1995" t="s">
        <v>31</v>
      </c>
      <c r="H1995" t="s">
        <v>32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4088</v>
      </c>
      <c r="O1995" s="9">
        <f t="shared" si="126"/>
        <v>0</v>
      </c>
      <c r="P1995" s="9">
        <f t="shared" si="127"/>
        <v>0</v>
      </c>
      <c r="Q1995" t="s">
        <v>2468</v>
      </c>
      <c r="R1995" t="s">
        <v>4089</v>
      </c>
      <c r="S1995" s="15">
        <f t="shared" si="128"/>
        <v>42329.58839120371</v>
      </c>
      <c r="T1995" s="16">
        <f t="shared" si="129"/>
        <v>42359.58839120371</v>
      </c>
    </row>
    <row r="1996" spans="1:20" ht="60" hidden="1">
      <c r="A1996">
        <v>1994</v>
      </c>
      <c r="B1996" s="3" t="s">
        <v>4114</v>
      </c>
      <c r="C1996" s="3" t="s">
        <v>4115</v>
      </c>
      <c r="D1996" s="6">
        <v>3200</v>
      </c>
      <c r="E1996" s="11">
        <v>0</v>
      </c>
      <c r="F1996" t="s">
        <v>366</v>
      </c>
      <c r="G1996" t="s">
        <v>22</v>
      </c>
      <c r="H1996" t="s">
        <v>23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4088</v>
      </c>
      <c r="O1996" s="9">
        <f t="shared" si="126"/>
        <v>0</v>
      </c>
      <c r="P1996" s="9">
        <f t="shared" si="127"/>
        <v>0</v>
      </c>
      <c r="Q1996" t="s">
        <v>2468</v>
      </c>
      <c r="R1996" t="s">
        <v>4089</v>
      </c>
      <c r="S1996" s="15">
        <f t="shared" si="128"/>
        <v>42651.006273148145</v>
      </c>
      <c r="T1996" s="16">
        <f t="shared" si="129"/>
        <v>42711.047939814816</v>
      </c>
    </row>
    <row r="1997" spans="1:20" ht="60" hidden="1">
      <c r="A1997">
        <v>1995</v>
      </c>
      <c r="B1997" s="3" t="s">
        <v>4116</v>
      </c>
      <c r="C1997" s="3" t="s">
        <v>4117</v>
      </c>
      <c r="D1997" s="6">
        <v>1000</v>
      </c>
      <c r="E1997" s="11">
        <v>78</v>
      </c>
      <c r="F1997" t="s">
        <v>366</v>
      </c>
      <c r="G1997" t="s">
        <v>167</v>
      </c>
      <c r="H1997" t="s">
        <v>168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4088</v>
      </c>
      <c r="O1997" s="9">
        <f t="shared" si="126"/>
        <v>8</v>
      </c>
      <c r="P1997" s="9">
        <f t="shared" si="127"/>
        <v>26</v>
      </c>
      <c r="Q1997" t="s">
        <v>2468</v>
      </c>
      <c r="R1997" t="s">
        <v>4089</v>
      </c>
      <c r="S1997" s="15">
        <f t="shared" si="128"/>
        <v>42181.902037037042</v>
      </c>
      <c r="T1997" s="16">
        <f t="shared" si="129"/>
        <v>42201.902037037042</v>
      </c>
    </row>
    <row r="1998" spans="1:20" ht="60" hidden="1">
      <c r="A1998">
        <v>1996</v>
      </c>
      <c r="B1998" s="3" t="s">
        <v>4118</v>
      </c>
      <c r="C1998" s="3" t="s">
        <v>4119</v>
      </c>
      <c r="D1998" s="6">
        <v>133800</v>
      </c>
      <c r="E1998" s="11">
        <v>0</v>
      </c>
      <c r="F1998" t="s">
        <v>366</v>
      </c>
      <c r="G1998" t="s">
        <v>22</v>
      </c>
      <c r="H1998" t="s">
        <v>23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4088</v>
      </c>
      <c r="O1998" s="9">
        <f t="shared" si="126"/>
        <v>0</v>
      </c>
      <c r="P1998" s="9">
        <f t="shared" si="127"/>
        <v>0</v>
      </c>
      <c r="Q1998" t="s">
        <v>2468</v>
      </c>
      <c r="R1998" t="s">
        <v>4089</v>
      </c>
      <c r="S1998" s="15">
        <f t="shared" si="128"/>
        <v>41800.819571759261</v>
      </c>
      <c r="T1998" s="16">
        <f t="shared" si="129"/>
        <v>41830.819571759261</v>
      </c>
    </row>
    <row r="1999" spans="1:20" ht="60" hidden="1">
      <c r="A1999">
        <v>1997</v>
      </c>
      <c r="B1999" s="3" t="s">
        <v>4120</v>
      </c>
      <c r="C1999" s="3" t="s">
        <v>4121</v>
      </c>
      <c r="D1999" s="6">
        <v>6500</v>
      </c>
      <c r="E1999" s="11">
        <v>0</v>
      </c>
      <c r="F1999" t="s">
        <v>366</v>
      </c>
      <c r="G1999" t="s">
        <v>22</v>
      </c>
      <c r="H1999" t="s">
        <v>23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4088</v>
      </c>
      <c r="O1999" s="9">
        <f t="shared" si="126"/>
        <v>0</v>
      </c>
      <c r="P1999" s="9">
        <f t="shared" si="127"/>
        <v>0</v>
      </c>
      <c r="Q1999" t="s">
        <v>2468</v>
      </c>
      <c r="R1999" t="s">
        <v>4089</v>
      </c>
      <c r="S1999" s="15">
        <f t="shared" si="128"/>
        <v>41847.930694444447</v>
      </c>
      <c r="T1999" s="16">
        <f t="shared" si="129"/>
        <v>41877.930694444447</v>
      </c>
    </row>
    <row r="2000" spans="1:20" ht="60" hidden="1">
      <c r="A2000">
        <v>1998</v>
      </c>
      <c r="B2000" s="3" t="s">
        <v>4122</v>
      </c>
      <c r="C2000" s="3" t="s">
        <v>4123</v>
      </c>
      <c r="D2000" s="6">
        <v>2500</v>
      </c>
      <c r="E2000" s="11">
        <v>655</v>
      </c>
      <c r="F2000" t="s">
        <v>366</v>
      </c>
      <c r="G2000" t="s">
        <v>22</v>
      </c>
      <c r="H2000" t="s">
        <v>23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4088</v>
      </c>
      <c r="O2000" s="9">
        <f t="shared" si="126"/>
        <v>26</v>
      </c>
      <c r="P2000" s="9">
        <f t="shared" si="127"/>
        <v>218.33</v>
      </c>
      <c r="Q2000" t="s">
        <v>2468</v>
      </c>
      <c r="R2000" t="s">
        <v>4089</v>
      </c>
      <c r="S2000" s="15">
        <f t="shared" si="128"/>
        <v>41807.118495370371</v>
      </c>
      <c r="T2000" s="16">
        <f t="shared" si="129"/>
        <v>41852.118495370371</v>
      </c>
    </row>
    <row r="2001" spans="1:20" ht="45" hidden="1">
      <c r="A2001">
        <v>1999</v>
      </c>
      <c r="B2001" s="3" t="s">
        <v>4124</v>
      </c>
      <c r="C2001" s="3" t="s">
        <v>4125</v>
      </c>
      <c r="D2001" s="6">
        <v>31000</v>
      </c>
      <c r="E2001" s="11">
        <v>236</v>
      </c>
      <c r="F2001" t="s">
        <v>366</v>
      </c>
      <c r="G2001" t="s">
        <v>31</v>
      </c>
      <c r="H2001" t="s">
        <v>32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4088</v>
      </c>
      <c r="O2001" s="9">
        <f t="shared" si="126"/>
        <v>1</v>
      </c>
      <c r="P2001" s="9">
        <f t="shared" si="127"/>
        <v>33.71</v>
      </c>
      <c r="Q2001" t="s">
        <v>2468</v>
      </c>
      <c r="R2001" t="s">
        <v>4089</v>
      </c>
      <c r="S2001" s="15">
        <f t="shared" si="128"/>
        <v>41926.482731481483</v>
      </c>
      <c r="T2001" s="16">
        <f t="shared" si="129"/>
        <v>41956.524398148147</v>
      </c>
    </row>
    <row r="2002" spans="1:20" ht="60" hidden="1">
      <c r="A2002">
        <v>2000</v>
      </c>
      <c r="B2002" s="3" t="s">
        <v>4126</v>
      </c>
      <c r="C2002" s="3" t="s">
        <v>4127</v>
      </c>
      <c r="D2002" s="6">
        <v>5000</v>
      </c>
      <c r="E2002" s="11">
        <v>625</v>
      </c>
      <c r="F2002" t="s">
        <v>366</v>
      </c>
      <c r="G2002" t="s">
        <v>167</v>
      </c>
      <c r="H2002" t="s">
        <v>168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4088</v>
      </c>
      <c r="O2002" s="9">
        <f t="shared" si="126"/>
        <v>13</v>
      </c>
      <c r="P2002" s="9">
        <f t="shared" si="127"/>
        <v>25</v>
      </c>
      <c r="Q2002" t="s">
        <v>2468</v>
      </c>
      <c r="R2002" t="s">
        <v>4089</v>
      </c>
      <c r="S2002" s="15">
        <f t="shared" si="128"/>
        <v>42345.951539351852</v>
      </c>
      <c r="T2002" s="16">
        <f t="shared" si="129"/>
        <v>42375.951539351852</v>
      </c>
    </row>
    <row r="2003" spans="1:20" ht="45" hidden="1">
      <c r="A2003">
        <v>2001</v>
      </c>
      <c r="B2003" s="3" t="s">
        <v>4128</v>
      </c>
      <c r="C2003" s="3" t="s">
        <v>4129</v>
      </c>
      <c r="D2003" s="6">
        <v>55000</v>
      </c>
      <c r="E2003" s="11">
        <v>210171</v>
      </c>
      <c r="F2003" t="s">
        <v>21</v>
      </c>
      <c r="G2003" t="s">
        <v>512</v>
      </c>
      <c r="H2003" t="s">
        <v>62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4006</v>
      </c>
      <c r="O2003" s="9">
        <f t="shared" si="126"/>
        <v>382</v>
      </c>
      <c r="P2003" s="9">
        <f t="shared" si="127"/>
        <v>128.38999999999999</v>
      </c>
      <c r="Q2003" t="s">
        <v>1142</v>
      </c>
      <c r="R2003" t="s">
        <v>4007</v>
      </c>
      <c r="S2003" s="15">
        <f t="shared" si="128"/>
        <v>42136.209675925929</v>
      </c>
      <c r="T2003" s="16">
        <f t="shared" si="129"/>
        <v>42167.833333333328</v>
      </c>
    </row>
    <row r="2004" spans="1:20" ht="45" hidden="1">
      <c r="A2004">
        <v>2002</v>
      </c>
      <c r="B2004" s="3" t="s">
        <v>4130</v>
      </c>
      <c r="C2004" s="3" t="s">
        <v>4131</v>
      </c>
      <c r="D2004" s="6">
        <v>50000</v>
      </c>
      <c r="E2004" s="11">
        <v>108397.11</v>
      </c>
      <c r="F2004" t="s">
        <v>21</v>
      </c>
      <c r="G2004" t="s">
        <v>22</v>
      </c>
      <c r="H2004" t="s">
        <v>23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4006</v>
      </c>
      <c r="O2004" s="9">
        <f t="shared" si="126"/>
        <v>217</v>
      </c>
      <c r="P2004" s="9">
        <f t="shared" si="127"/>
        <v>78.83</v>
      </c>
      <c r="Q2004" t="s">
        <v>1142</v>
      </c>
      <c r="R2004" t="s">
        <v>4007</v>
      </c>
      <c r="S2004" s="15">
        <f t="shared" si="128"/>
        <v>42728.71230324074</v>
      </c>
      <c r="T2004" s="16">
        <f t="shared" si="129"/>
        <v>42758.71230324074</v>
      </c>
    </row>
    <row r="2005" spans="1:20" ht="60" hidden="1">
      <c r="A2005">
        <v>2003</v>
      </c>
      <c r="B2005" s="3" t="s">
        <v>4132</v>
      </c>
      <c r="C2005" s="3" t="s">
        <v>4133</v>
      </c>
      <c r="D2005" s="6">
        <v>500</v>
      </c>
      <c r="E2005" s="11">
        <v>1560</v>
      </c>
      <c r="F2005" t="s">
        <v>21</v>
      </c>
      <c r="G2005" t="s">
        <v>22</v>
      </c>
      <c r="H2005" t="s">
        <v>23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4006</v>
      </c>
      <c r="O2005" s="9">
        <f t="shared" si="126"/>
        <v>312</v>
      </c>
      <c r="P2005" s="9">
        <f t="shared" si="127"/>
        <v>91.76</v>
      </c>
      <c r="Q2005" t="s">
        <v>1142</v>
      </c>
      <c r="R2005" t="s">
        <v>4007</v>
      </c>
      <c r="S2005" s="15">
        <f t="shared" si="128"/>
        <v>40347.125601851854</v>
      </c>
      <c r="T2005" s="16">
        <f t="shared" si="129"/>
        <v>40361.958333333336</v>
      </c>
    </row>
    <row r="2006" spans="1:20" ht="60" hidden="1">
      <c r="A2006">
        <v>2004</v>
      </c>
      <c r="B2006" s="3" t="s">
        <v>4134</v>
      </c>
      <c r="C2006" s="3" t="s">
        <v>4135</v>
      </c>
      <c r="D2006" s="6">
        <v>50000</v>
      </c>
      <c r="E2006" s="11">
        <v>117210.24000000001</v>
      </c>
      <c r="F2006" t="s">
        <v>21</v>
      </c>
      <c r="G2006" t="s">
        <v>22</v>
      </c>
      <c r="H2006" t="s">
        <v>23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4006</v>
      </c>
      <c r="O2006" s="9">
        <f t="shared" si="126"/>
        <v>234</v>
      </c>
      <c r="P2006" s="9">
        <f t="shared" si="127"/>
        <v>331.1</v>
      </c>
      <c r="Q2006" t="s">
        <v>1142</v>
      </c>
      <c r="R2006" t="s">
        <v>4007</v>
      </c>
      <c r="S2006" s="15">
        <f t="shared" si="128"/>
        <v>41800.604895833334</v>
      </c>
      <c r="T2006" s="16">
        <f t="shared" si="129"/>
        <v>41830.604895833334</v>
      </c>
    </row>
    <row r="2007" spans="1:20" ht="60" hidden="1">
      <c r="A2007">
        <v>2005</v>
      </c>
      <c r="B2007" s="3" t="s">
        <v>4136</v>
      </c>
      <c r="C2007" s="3" t="s">
        <v>4137</v>
      </c>
      <c r="D2007" s="6">
        <v>30000</v>
      </c>
      <c r="E2007" s="11">
        <v>37104.03</v>
      </c>
      <c r="F2007" t="s">
        <v>21</v>
      </c>
      <c r="G2007" t="s">
        <v>22</v>
      </c>
      <c r="H2007" t="s">
        <v>23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4006</v>
      </c>
      <c r="O2007" s="9">
        <f t="shared" si="126"/>
        <v>124</v>
      </c>
      <c r="P2007" s="9">
        <f t="shared" si="127"/>
        <v>194.26</v>
      </c>
      <c r="Q2007" t="s">
        <v>1142</v>
      </c>
      <c r="R2007" t="s">
        <v>4007</v>
      </c>
      <c r="S2007" s="15">
        <f t="shared" si="128"/>
        <v>41535.812708333331</v>
      </c>
      <c r="T2007" s="16">
        <f t="shared" si="129"/>
        <v>41563.165972222225</v>
      </c>
    </row>
    <row r="2008" spans="1:20" ht="60" hidden="1">
      <c r="A2008">
        <v>2006</v>
      </c>
      <c r="B2008" s="3" t="s">
        <v>4138</v>
      </c>
      <c r="C2008" s="3" t="s">
        <v>4139</v>
      </c>
      <c r="D2008" s="6">
        <v>50000</v>
      </c>
      <c r="E2008" s="11">
        <v>123920</v>
      </c>
      <c r="F2008" t="s">
        <v>21</v>
      </c>
      <c r="G2008" t="s">
        <v>22</v>
      </c>
      <c r="H2008" t="s">
        <v>23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4006</v>
      </c>
      <c r="O2008" s="9">
        <f t="shared" si="126"/>
        <v>248</v>
      </c>
      <c r="P2008" s="9">
        <f t="shared" si="127"/>
        <v>408.98</v>
      </c>
      <c r="Q2008" t="s">
        <v>1142</v>
      </c>
      <c r="R2008" t="s">
        <v>4007</v>
      </c>
      <c r="S2008" s="15">
        <f t="shared" si="128"/>
        <v>41941.500520833331</v>
      </c>
      <c r="T2008" s="16">
        <f t="shared" si="129"/>
        <v>41976.542187500003</v>
      </c>
    </row>
    <row r="2009" spans="1:20" ht="60" hidden="1">
      <c r="A2009">
        <v>2007</v>
      </c>
      <c r="B2009" s="3" t="s">
        <v>4140</v>
      </c>
      <c r="C2009" s="3" t="s">
        <v>4141</v>
      </c>
      <c r="D2009" s="6">
        <v>10000</v>
      </c>
      <c r="E2009" s="11">
        <v>11570.92</v>
      </c>
      <c r="F2009" t="s">
        <v>21</v>
      </c>
      <c r="G2009" t="s">
        <v>22</v>
      </c>
      <c r="H2009" t="s">
        <v>23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4006</v>
      </c>
      <c r="O2009" s="9">
        <f t="shared" si="126"/>
        <v>116</v>
      </c>
      <c r="P2009" s="9">
        <f t="shared" si="127"/>
        <v>84.46</v>
      </c>
      <c r="Q2009" t="s">
        <v>1142</v>
      </c>
      <c r="R2009" t="s">
        <v>4007</v>
      </c>
      <c r="S2009" s="15">
        <f t="shared" si="128"/>
        <v>40347.837800925925</v>
      </c>
      <c r="T2009" s="16">
        <f t="shared" si="129"/>
        <v>40414.166666666664</v>
      </c>
    </row>
    <row r="2010" spans="1:20" ht="60" hidden="1">
      <c r="A2010">
        <v>2008</v>
      </c>
      <c r="B2010" s="3" t="s">
        <v>4142</v>
      </c>
      <c r="C2010" s="3" t="s">
        <v>4143</v>
      </c>
      <c r="D2010" s="6">
        <v>1570.79</v>
      </c>
      <c r="E2010" s="11">
        <v>1839</v>
      </c>
      <c r="F2010" t="s">
        <v>21</v>
      </c>
      <c r="G2010" t="s">
        <v>22</v>
      </c>
      <c r="H2010" t="s">
        <v>23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4006</v>
      </c>
      <c r="O2010" s="9">
        <f t="shared" si="126"/>
        <v>117</v>
      </c>
      <c r="P2010" s="9">
        <f t="shared" si="127"/>
        <v>44.85</v>
      </c>
      <c r="Q2010" t="s">
        <v>1142</v>
      </c>
      <c r="R2010" t="s">
        <v>4007</v>
      </c>
      <c r="S2010" s="15">
        <f t="shared" si="128"/>
        <v>40761.604421296295</v>
      </c>
      <c r="T2010" s="16">
        <f t="shared" si="129"/>
        <v>40805.604421296295</v>
      </c>
    </row>
    <row r="2011" spans="1:20" ht="60" hidden="1">
      <c r="A2011">
        <v>2009</v>
      </c>
      <c r="B2011" s="3" t="s">
        <v>4144</v>
      </c>
      <c r="C2011" s="3" t="s">
        <v>4145</v>
      </c>
      <c r="D2011" s="6">
        <v>50000</v>
      </c>
      <c r="E2011" s="11">
        <v>152579</v>
      </c>
      <c r="F2011" t="s">
        <v>21</v>
      </c>
      <c r="G2011" t="s">
        <v>512</v>
      </c>
      <c r="H2011" t="s">
        <v>62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4006</v>
      </c>
      <c r="O2011" s="9">
        <f t="shared" si="126"/>
        <v>305</v>
      </c>
      <c r="P2011" s="9">
        <f t="shared" si="127"/>
        <v>383.36</v>
      </c>
      <c r="Q2011" t="s">
        <v>1142</v>
      </c>
      <c r="R2011" t="s">
        <v>4007</v>
      </c>
      <c r="S2011" s="15">
        <f t="shared" si="128"/>
        <v>42661.323414351849</v>
      </c>
      <c r="T2011" s="16">
        <f t="shared" si="129"/>
        <v>42697.365081018521</v>
      </c>
    </row>
    <row r="2012" spans="1:20" ht="30" hidden="1">
      <c r="A2012">
        <v>2010</v>
      </c>
      <c r="B2012" s="3" t="s">
        <v>4146</v>
      </c>
      <c r="C2012" s="3" t="s">
        <v>4147</v>
      </c>
      <c r="D2012" s="6">
        <v>30000</v>
      </c>
      <c r="E2012" s="11">
        <v>96015.9</v>
      </c>
      <c r="F2012" t="s">
        <v>21</v>
      </c>
      <c r="G2012" t="s">
        <v>22</v>
      </c>
      <c r="H2012" t="s">
        <v>23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4006</v>
      </c>
      <c r="O2012" s="9">
        <f t="shared" si="126"/>
        <v>320</v>
      </c>
      <c r="P2012" s="9">
        <f t="shared" si="127"/>
        <v>55.28</v>
      </c>
      <c r="Q2012" t="s">
        <v>1142</v>
      </c>
      <c r="R2012" t="s">
        <v>4007</v>
      </c>
      <c r="S2012" s="15">
        <f t="shared" si="128"/>
        <v>42570.996423611112</v>
      </c>
      <c r="T2012" s="16">
        <f t="shared" si="129"/>
        <v>42600.996423611112</v>
      </c>
    </row>
    <row r="2013" spans="1:20" ht="45" hidden="1">
      <c r="A2013">
        <v>2011</v>
      </c>
      <c r="B2013" s="3" t="s">
        <v>4148</v>
      </c>
      <c r="C2013" s="3" t="s">
        <v>4149</v>
      </c>
      <c r="D2013" s="6">
        <v>50000</v>
      </c>
      <c r="E2013" s="11">
        <v>409782</v>
      </c>
      <c r="F2013" t="s">
        <v>21</v>
      </c>
      <c r="G2013" t="s">
        <v>2037</v>
      </c>
      <c r="H2013" t="s">
        <v>62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4006</v>
      </c>
      <c r="O2013" s="9">
        <f t="shared" si="126"/>
        <v>820</v>
      </c>
      <c r="P2013" s="9">
        <f t="shared" si="127"/>
        <v>422.02</v>
      </c>
      <c r="Q2013" t="s">
        <v>1142</v>
      </c>
      <c r="R2013" t="s">
        <v>4007</v>
      </c>
      <c r="S2013" s="15">
        <f t="shared" si="128"/>
        <v>42347.358483796299</v>
      </c>
      <c r="T2013" s="16">
        <f t="shared" si="129"/>
        <v>42380.958333333328</v>
      </c>
    </row>
    <row r="2014" spans="1:20" ht="45" hidden="1">
      <c r="A2014">
        <v>2012</v>
      </c>
      <c r="B2014" s="3" t="s">
        <v>4150</v>
      </c>
      <c r="C2014" s="3" t="s">
        <v>4151</v>
      </c>
      <c r="D2014" s="6">
        <v>5000</v>
      </c>
      <c r="E2014" s="11">
        <v>11745</v>
      </c>
      <c r="F2014" t="s">
        <v>21</v>
      </c>
      <c r="G2014" t="s">
        <v>22</v>
      </c>
      <c r="H2014" t="s">
        <v>23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4006</v>
      </c>
      <c r="O2014" s="9">
        <f t="shared" si="126"/>
        <v>235</v>
      </c>
      <c r="P2014" s="9">
        <f t="shared" si="127"/>
        <v>64.180000000000007</v>
      </c>
      <c r="Q2014" t="s">
        <v>1142</v>
      </c>
      <c r="R2014" t="s">
        <v>4007</v>
      </c>
      <c r="S2014" s="15">
        <f t="shared" si="128"/>
        <v>42010.822233796294</v>
      </c>
      <c r="T2014" s="16">
        <f t="shared" si="129"/>
        <v>42040.822233796294</v>
      </c>
    </row>
    <row r="2015" spans="1:20" ht="60" hidden="1">
      <c r="A2015">
        <v>2013</v>
      </c>
      <c r="B2015" s="3" t="s">
        <v>4152</v>
      </c>
      <c r="C2015" s="3" t="s">
        <v>4153</v>
      </c>
      <c r="D2015" s="6">
        <v>160000</v>
      </c>
      <c r="E2015" s="11">
        <v>791862</v>
      </c>
      <c r="F2015" t="s">
        <v>21</v>
      </c>
      <c r="G2015" t="s">
        <v>22</v>
      </c>
      <c r="H2015" t="s">
        <v>23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4006</v>
      </c>
      <c r="O2015" s="9">
        <f t="shared" si="126"/>
        <v>495</v>
      </c>
      <c r="P2015" s="9">
        <f t="shared" si="127"/>
        <v>173.58</v>
      </c>
      <c r="Q2015" t="s">
        <v>1142</v>
      </c>
      <c r="R2015" t="s">
        <v>4007</v>
      </c>
      <c r="S2015" s="15">
        <f t="shared" si="128"/>
        <v>42499.960810185185</v>
      </c>
      <c r="T2015" s="16">
        <f t="shared" si="129"/>
        <v>42559.960810185185</v>
      </c>
    </row>
    <row r="2016" spans="1:20" ht="45" hidden="1">
      <c r="A2016">
        <v>2014</v>
      </c>
      <c r="B2016" s="3" t="s">
        <v>4154</v>
      </c>
      <c r="C2016" s="3" t="s">
        <v>4155</v>
      </c>
      <c r="D2016" s="6">
        <v>30000</v>
      </c>
      <c r="E2016" s="11">
        <v>2344134.67</v>
      </c>
      <c r="F2016" t="s">
        <v>21</v>
      </c>
      <c r="G2016" t="s">
        <v>22</v>
      </c>
      <c r="H2016" t="s">
        <v>23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4006</v>
      </c>
      <c r="O2016" s="9">
        <f t="shared" si="126"/>
        <v>7814</v>
      </c>
      <c r="P2016" s="9">
        <f t="shared" si="127"/>
        <v>88.6</v>
      </c>
      <c r="Q2016" t="s">
        <v>1142</v>
      </c>
      <c r="R2016" t="s">
        <v>4007</v>
      </c>
      <c r="S2016" s="15">
        <f t="shared" si="128"/>
        <v>41324.214571759258</v>
      </c>
      <c r="T2016" s="16">
        <f t="shared" si="129"/>
        <v>41358.172905092593</v>
      </c>
    </row>
    <row r="2017" spans="1:20" ht="45" hidden="1">
      <c r="A2017">
        <v>2015</v>
      </c>
      <c r="B2017" s="3" t="s">
        <v>4156</v>
      </c>
      <c r="C2017" s="3" t="s">
        <v>4157</v>
      </c>
      <c r="D2017" s="6">
        <v>7200</v>
      </c>
      <c r="E2017" s="11">
        <v>8136.01</v>
      </c>
      <c r="F2017" t="s">
        <v>21</v>
      </c>
      <c r="G2017" t="s">
        <v>22</v>
      </c>
      <c r="H2017" t="s">
        <v>23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4006</v>
      </c>
      <c r="O2017" s="9">
        <f t="shared" si="126"/>
        <v>113</v>
      </c>
      <c r="P2017" s="9">
        <f t="shared" si="127"/>
        <v>50.22</v>
      </c>
      <c r="Q2017" t="s">
        <v>1142</v>
      </c>
      <c r="R2017" t="s">
        <v>4007</v>
      </c>
      <c r="S2017" s="15">
        <f t="shared" si="128"/>
        <v>40765.876886574071</v>
      </c>
      <c r="T2017" s="16">
        <f t="shared" si="129"/>
        <v>40795.876886574071</v>
      </c>
    </row>
    <row r="2018" spans="1:20" ht="30" hidden="1">
      <c r="A2018">
        <v>2016</v>
      </c>
      <c r="B2018" s="3" t="s">
        <v>4158</v>
      </c>
      <c r="C2018" s="3" t="s">
        <v>4159</v>
      </c>
      <c r="D2018" s="6">
        <v>10000</v>
      </c>
      <c r="E2018" s="11">
        <v>92154.22</v>
      </c>
      <c r="F2018" t="s">
        <v>21</v>
      </c>
      <c r="G2018" t="s">
        <v>22</v>
      </c>
      <c r="H2018" t="s">
        <v>23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4006</v>
      </c>
      <c r="O2018" s="9">
        <f t="shared" si="126"/>
        <v>922</v>
      </c>
      <c r="P2018" s="9">
        <f t="shared" si="127"/>
        <v>192.39</v>
      </c>
      <c r="Q2018" t="s">
        <v>1142</v>
      </c>
      <c r="R2018" t="s">
        <v>4007</v>
      </c>
      <c r="S2018" s="15">
        <f t="shared" si="128"/>
        <v>41312.88077546296</v>
      </c>
      <c r="T2018" s="16">
        <f t="shared" si="129"/>
        <v>41342.88077546296</v>
      </c>
    </row>
    <row r="2019" spans="1:20" ht="60" hidden="1">
      <c r="A2019">
        <v>2017</v>
      </c>
      <c r="B2019" s="3" t="s">
        <v>4160</v>
      </c>
      <c r="C2019" s="3" t="s">
        <v>4161</v>
      </c>
      <c r="D2019" s="6">
        <v>25000</v>
      </c>
      <c r="E2019" s="11">
        <v>31275.599999999999</v>
      </c>
      <c r="F2019" t="s">
        <v>21</v>
      </c>
      <c r="G2019" t="s">
        <v>22</v>
      </c>
      <c r="H2019" t="s">
        <v>23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4006</v>
      </c>
      <c r="O2019" s="9">
        <f t="shared" si="126"/>
        <v>125</v>
      </c>
      <c r="P2019" s="9">
        <f t="shared" si="127"/>
        <v>73.42</v>
      </c>
      <c r="Q2019" t="s">
        <v>1142</v>
      </c>
      <c r="R2019" t="s">
        <v>4007</v>
      </c>
      <c r="S2019" s="15">
        <f t="shared" si="128"/>
        <v>40961.057349537034</v>
      </c>
      <c r="T2019" s="16">
        <f t="shared" si="129"/>
        <v>40992.166666666664</v>
      </c>
    </row>
    <row r="2020" spans="1:20" ht="60" hidden="1">
      <c r="A2020">
        <v>2018</v>
      </c>
      <c r="B2020" s="3" t="s">
        <v>4162</v>
      </c>
      <c r="C2020" s="3" t="s">
        <v>4163</v>
      </c>
      <c r="D2020" s="6">
        <v>65000</v>
      </c>
      <c r="E2020" s="11">
        <v>66458.23</v>
      </c>
      <c r="F2020" t="s">
        <v>21</v>
      </c>
      <c r="G2020" t="s">
        <v>2490</v>
      </c>
      <c r="H2020" t="s">
        <v>62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4006</v>
      </c>
      <c r="O2020" s="9">
        <f t="shared" si="126"/>
        <v>102</v>
      </c>
      <c r="P2020" s="9">
        <f t="shared" si="127"/>
        <v>147.68</v>
      </c>
      <c r="Q2020" t="s">
        <v>1142</v>
      </c>
      <c r="R2020" t="s">
        <v>4007</v>
      </c>
      <c r="S2020" s="15">
        <f t="shared" si="128"/>
        <v>42199.365844907406</v>
      </c>
      <c r="T2020" s="16">
        <f t="shared" si="129"/>
        <v>42229.365844907406</v>
      </c>
    </row>
    <row r="2021" spans="1:20" ht="60" hidden="1">
      <c r="A2021">
        <v>2019</v>
      </c>
      <c r="B2021" s="3" t="s">
        <v>4164</v>
      </c>
      <c r="C2021" s="3" t="s">
        <v>4165</v>
      </c>
      <c r="D2021" s="6">
        <v>40000</v>
      </c>
      <c r="E2021" s="11">
        <v>193963.9</v>
      </c>
      <c r="F2021" t="s">
        <v>21</v>
      </c>
      <c r="G2021" t="s">
        <v>22</v>
      </c>
      <c r="H2021" t="s">
        <v>23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4006</v>
      </c>
      <c r="O2021" s="9">
        <f t="shared" si="126"/>
        <v>485</v>
      </c>
      <c r="P2021" s="9">
        <f t="shared" si="127"/>
        <v>108.97</v>
      </c>
      <c r="Q2021" t="s">
        <v>1142</v>
      </c>
      <c r="R2021" t="s">
        <v>4007</v>
      </c>
      <c r="S2021" s="15">
        <f t="shared" si="128"/>
        <v>42605.70857638889</v>
      </c>
      <c r="T2021" s="16">
        <f t="shared" si="129"/>
        <v>42635.70857638889</v>
      </c>
    </row>
    <row r="2022" spans="1:20" ht="60" hidden="1">
      <c r="A2022">
        <v>2020</v>
      </c>
      <c r="B2022" s="3" t="s">
        <v>4166</v>
      </c>
      <c r="C2022" s="3" t="s">
        <v>4167</v>
      </c>
      <c r="D2022" s="6">
        <v>1500</v>
      </c>
      <c r="E2022" s="11">
        <v>2885</v>
      </c>
      <c r="F2022" t="s">
        <v>21</v>
      </c>
      <c r="G2022" t="s">
        <v>22</v>
      </c>
      <c r="H2022" t="s">
        <v>23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4006</v>
      </c>
      <c r="O2022" s="9">
        <f t="shared" si="126"/>
        <v>192</v>
      </c>
      <c r="P2022" s="9">
        <f t="shared" si="127"/>
        <v>23.65</v>
      </c>
      <c r="Q2022" t="s">
        <v>1142</v>
      </c>
      <c r="R2022" t="s">
        <v>4007</v>
      </c>
      <c r="S2022" s="15">
        <f t="shared" si="128"/>
        <v>41737.097499999996</v>
      </c>
      <c r="T2022" s="16">
        <f t="shared" si="129"/>
        <v>41773.961111111108</v>
      </c>
    </row>
    <row r="2023" spans="1:20" ht="60" hidden="1">
      <c r="A2023">
        <v>2021</v>
      </c>
      <c r="B2023" s="3" t="s">
        <v>4168</v>
      </c>
      <c r="C2023" s="3" t="s">
        <v>4169</v>
      </c>
      <c r="D2023" s="6">
        <v>5000</v>
      </c>
      <c r="E2023" s="11">
        <v>14055</v>
      </c>
      <c r="F2023" t="s">
        <v>21</v>
      </c>
      <c r="G2023" t="s">
        <v>22</v>
      </c>
      <c r="H2023" t="s">
        <v>23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4006</v>
      </c>
      <c r="O2023" s="9">
        <f t="shared" si="126"/>
        <v>281</v>
      </c>
      <c r="P2023" s="9">
        <f t="shared" si="127"/>
        <v>147.94999999999999</v>
      </c>
      <c r="Q2023" t="s">
        <v>1142</v>
      </c>
      <c r="R2023" t="s">
        <v>4007</v>
      </c>
      <c r="S2023" s="15">
        <f t="shared" si="128"/>
        <v>41861.070567129631</v>
      </c>
      <c r="T2023" s="16">
        <f t="shared" si="129"/>
        <v>41906.070567129631</v>
      </c>
    </row>
    <row r="2024" spans="1:20" ht="60" hidden="1">
      <c r="A2024">
        <v>2022</v>
      </c>
      <c r="B2024" s="3" t="s">
        <v>4170</v>
      </c>
      <c r="C2024" s="3" t="s">
        <v>4171</v>
      </c>
      <c r="D2024" s="6">
        <v>100000</v>
      </c>
      <c r="E2024" s="11">
        <v>125137</v>
      </c>
      <c r="F2024" t="s">
        <v>21</v>
      </c>
      <c r="G2024" t="s">
        <v>22</v>
      </c>
      <c r="H2024" t="s">
        <v>23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4006</v>
      </c>
      <c r="O2024" s="9">
        <f t="shared" si="126"/>
        <v>125</v>
      </c>
      <c r="P2024" s="9">
        <f t="shared" si="127"/>
        <v>385.04</v>
      </c>
      <c r="Q2024" t="s">
        <v>1142</v>
      </c>
      <c r="R2024" t="s">
        <v>4007</v>
      </c>
      <c r="S2024" s="15">
        <f t="shared" si="128"/>
        <v>42502.569120370375</v>
      </c>
      <c r="T2024" s="16">
        <f t="shared" si="129"/>
        <v>42532.569120370375</v>
      </c>
    </row>
    <row r="2025" spans="1:20" ht="60" hidden="1">
      <c r="A2025">
        <v>2023</v>
      </c>
      <c r="B2025" s="3" t="s">
        <v>4172</v>
      </c>
      <c r="C2025" s="3" t="s">
        <v>4173</v>
      </c>
      <c r="D2025" s="6">
        <v>100000</v>
      </c>
      <c r="E2025" s="11">
        <v>161459</v>
      </c>
      <c r="F2025" t="s">
        <v>21</v>
      </c>
      <c r="G2025" t="s">
        <v>22</v>
      </c>
      <c r="H2025" t="s">
        <v>23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4006</v>
      </c>
      <c r="O2025" s="9">
        <f t="shared" si="126"/>
        <v>161</v>
      </c>
      <c r="P2025" s="9">
        <f t="shared" si="127"/>
        <v>457.39</v>
      </c>
      <c r="Q2025" t="s">
        <v>1142</v>
      </c>
      <c r="R2025" t="s">
        <v>4007</v>
      </c>
      <c r="S2025" s="15">
        <f t="shared" si="128"/>
        <v>42136.420752314814</v>
      </c>
      <c r="T2025" s="16">
        <f t="shared" si="129"/>
        <v>42166.420752314814</v>
      </c>
    </row>
    <row r="2026" spans="1:20" ht="60" hidden="1">
      <c r="A2026">
        <v>2024</v>
      </c>
      <c r="B2026" s="3" t="s">
        <v>4174</v>
      </c>
      <c r="C2026" s="3" t="s">
        <v>4175</v>
      </c>
      <c r="D2026" s="6">
        <v>4000</v>
      </c>
      <c r="E2026" s="11">
        <v>23414</v>
      </c>
      <c r="F2026" t="s">
        <v>21</v>
      </c>
      <c r="G2026" t="s">
        <v>22</v>
      </c>
      <c r="H2026" t="s">
        <v>23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4006</v>
      </c>
      <c r="O2026" s="9">
        <f t="shared" si="126"/>
        <v>585</v>
      </c>
      <c r="P2026" s="9">
        <f t="shared" si="127"/>
        <v>222.99</v>
      </c>
      <c r="Q2026" t="s">
        <v>1142</v>
      </c>
      <c r="R2026" t="s">
        <v>4007</v>
      </c>
      <c r="S2026" s="15">
        <f t="shared" si="128"/>
        <v>41099.966944444444</v>
      </c>
      <c r="T2026" s="16">
        <f t="shared" si="129"/>
        <v>41134.125</v>
      </c>
    </row>
    <row r="2027" spans="1:20" ht="60" hidden="1">
      <c r="A2027">
        <v>2025</v>
      </c>
      <c r="B2027" s="3" t="s">
        <v>4176</v>
      </c>
      <c r="C2027" s="3" t="s">
        <v>4177</v>
      </c>
      <c r="D2027" s="6">
        <v>80000</v>
      </c>
      <c r="E2027" s="11">
        <v>160920</v>
      </c>
      <c r="F2027" t="s">
        <v>21</v>
      </c>
      <c r="G2027" t="s">
        <v>512</v>
      </c>
      <c r="H2027" t="s">
        <v>62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4006</v>
      </c>
      <c r="O2027" s="9">
        <f t="shared" si="126"/>
        <v>201</v>
      </c>
      <c r="P2027" s="9">
        <f t="shared" si="127"/>
        <v>220.74</v>
      </c>
      <c r="Q2027" t="s">
        <v>1142</v>
      </c>
      <c r="R2027" t="s">
        <v>4007</v>
      </c>
      <c r="S2027" s="15">
        <f t="shared" si="128"/>
        <v>42136.184560185182</v>
      </c>
      <c r="T2027" s="16">
        <f t="shared" si="129"/>
        <v>42166.184560185182</v>
      </c>
    </row>
    <row r="2028" spans="1:20" ht="30" hidden="1">
      <c r="A2028">
        <v>2026</v>
      </c>
      <c r="B2028" s="3" t="s">
        <v>4178</v>
      </c>
      <c r="C2028" s="3" t="s">
        <v>4179</v>
      </c>
      <c r="D2028" s="6">
        <v>25000</v>
      </c>
      <c r="E2028" s="11">
        <v>33370.769999999997</v>
      </c>
      <c r="F2028" t="s">
        <v>21</v>
      </c>
      <c r="G2028" t="s">
        <v>22</v>
      </c>
      <c r="H2028" t="s">
        <v>23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4006</v>
      </c>
      <c r="O2028" s="9">
        <f t="shared" si="126"/>
        <v>133</v>
      </c>
      <c r="P2028" s="9">
        <f t="shared" si="127"/>
        <v>73.5</v>
      </c>
      <c r="Q2028" t="s">
        <v>1142</v>
      </c>
      <c r="R2028" t="s">
        <v>4007</v>
      </c>
      <c r="S2028" s="15">
        <f t="shared" si="128"/>
        <v>41704.735937500001</v>
      </c>
      <c r="T2028" s="16">
        <f t="shared" si="129"/>
        <v>41750.165972222225</v>
      </c>
    </row>
    <row r="2029" spans="1:20" ht="45" hidden="1">
      <c r="A2029">
        <v>2027</v>
      </c>
      <c r="B2029" s="3" t="s">
        <v>4180</v>
      </c>
      <c r="C2029" s="3" t="s">
        <v>4181</v>
      </c>
      <c r="D2029" s="6">
        <v>100000</v>
      </c>
      <c r="E2029" s="11">
        <v>120249</v>
      </c>
      <c r="F2029" t="s">
        <v>21</v>
      </c>
      <c r="G2029" t="s">
        <v>22</v>
      </c>
      <c r="H2029" t="s">
        <v>23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4006</v>
      </c>
      <c r="O2029" s="9">
        <f t="shared" si="126"/>
        <v>120</v>
      </c>
      <c r="P2029" s="9">
        <f t="shared" si="127"/>
        <v>223.1</v>
      </c>
      <c r="Q2029" t="s">
        <v>1142</v>
      </c>
      <c r="R2029" t="s">
        <v>4007</v>
      </c>
      <c r="S2029" s="15">
        <f t="shared" si="128"/>
        <v>42048.813877314817</v>
      </c>
      <c r="T2029" s="16">
        <f t="shared" si="129"/>
        <v>42093.772210648152</v>
      </c>
    </row>
    <row r="2030" spans="1:20" ht="30" hidden="1">
      <c r="A2030">
        <v>2028</v>
      </c>
      <c r="B2030" s="3" t="s">
        <v>4182</v>
      </c>
      <c r="C2030" s="3" t="s">
        <v>4183</v>
      </c>
      <c r="D2030" s="6">
        <v>3000</v>
      </c>
      <c r="E2030" s="11">
        <v>3785</v>
      </c>
      <c r="F2030" t="s">
        <v>21</v>
      </c>
      <c r="G2030" t="s">
        <v>22</v>
      </c>
      <c r="H2030" t="s">
        <v>23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4006</v>
      </c>
      <c r="O2030" s="9">
        <f t="shared" si="126"/>
        <v>126</v>
      </c>
      <c r="P2030" s="9">
        <f t="shared" si="127"/>
        <v>47.91</v>
      </c>
      <c r="Q2030" t="s">
        <v>1142</v>
      </c>
      <c r="R2030" t="s">
        <v>4007</v>
      </c>
      <c r="S2030" s="15">
        <f t="shared" si="128"/>
        <v>40215.919050925928</v>
      </c>
      <c r="T2030" s="16">
        <f t="shared" si="129"/>
        <v>40252.913194444445</v>
      </c>
    </row>
    <row r="2031" spans="1:20" ht="45" hidden="1">
      <c r="A2031">
        <v>2029</v>
      </c>
      <c r="B2031" s="3" t="s">
        <v>4184</v>
      </c>
      <c r="C2031" s="3" t="s">
        <v>4185</v>
      </c>
      <c r="D2031" s="6">
        <v>2500</v>
      </c>
      <c r="E2031" s="11">
        <v>9030</v>
      </c>
      <c r="F2031" t="s">
        <v>21</v>
      </c>
      <c r="G2031" t="s">
        <v>22</v>
      </c>
      <c r="H2031" t="s">
        <v>23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4006</v>
      </c>
      <c r="O2031" s="9">
        <f t="shared" si="126"/>
        <v>361</v>
      </c>
      <c r="P2031" s="9">
        <f t="shared" si="127"/>
        <v>96.06</v>
      </c>
      <c r="Q2031" t="s">
        <v>1142</v>
      </c>
      <c r="R2031" t="s">
        <v>4007</v>
      </c>
      <c r="S2031" s="15">
        <f t="shared" si="128"/>
        <v>41848.021770833337</v>
      </c>
      <c r="T2031" s="16">
        <f t="shared" si="129"/>
        <v>41878.021770833337</v>
      </c>
    </row>
    <row r="2032" spans="1:20" ht="45" hidden="1">
      <c r="A2032">
        <v>2030</v>
      </c>
      <c r="B2032" s="3" t="s">
        <v>4186</v>
      </c>
      <c r="C2032" s="3" t="s">
        <v>4187</v>
      </c>
      <c r="D2032" s="6">
        <v>32768</v>
      </c>
      <c r="E2032" s="11">
        <v>74134</v>
      </c>
      <c r="F2032" t="s">
        <v>21</v>
      </c>
      <c r="G2032" t="s">
        <v>31</v>
      </c>
      <c r="H2032" t="s">
        <v>32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4006</v>
      </c>
      <c r="O2032" s="9">
        <f t="shared" si="126"/>
        <v>226</v>
      </c>
      <c r="P2032" s="9">
        <f t="shared" si="127"/>
        <v>118.61</v>
      </c>
      <c r="Q2032" t="s">
        <v>1142</v>
      </c>
      <c r="R2032" t="s">
        <v>4007</v>
      </c>
      <c r="S2032" s="15">
        <f t="shared" si="128"/>
        <v>41212.996481481481</v>
      </c>
      <c r="T2032" s="16">
        <f t="shared" si="129"/>
        <v>41242.996481481481</v>
      </c>
    </row>
    <row r="2033" spans="1:20" ht="45" hidden="1">
      <c r="A2033">
        <v>2031</v>
      </c>
      <c r="B2033" s="3" t="s">
        <v>4188</v>
      </c>
      <c r="C2033" s="3" t="s">
        <v>4189</v>
      </c>
      <c r="D2033" s="6">
        <v>50000</v>
      </c>
      <c r="E2033" s="11">
        <v>60175</v>
      </c>
      <c r="F2033" t="s">
        <v>21</v>
      </c>
      <c r="G2033" t="s">
        <v>397</v>
      </c>
      <c r="H2033" t="s">
        <v>62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4006</v>
      </c>
      <c r="O2033" s="9">
        <f t="shared" si="126"/>
        <v>120</v>
      </c>
      <c r="P2033" s="9">
        <f t="shared" si="127"/>
        <v>118.45</v>
      </c>
      <c r="Q2033" t="s">
        <v>1142</v>
      </c>
      <c r="R2033" t="s">
        <v>4007</v>
      </c>
      <c r="S2033" s="15">
        <f t="shared" si="128"/>
        <v>41975.329317129625</v>
      </c>
      <c r="T2033" s="16">
        <f t="shared" si="129"/>
        <v>42013.041666666672</v>
      </c>
    </row>
    <row r="2034" spans="1:20" ht="60" hidden="1">
      <c r="A2034">
        <v>2032</v>
      </c>
      <c r="B2034" s="3" t="s">
        <v>4190</v>
      </c>
      <c r="C2034" s="3" t="s">
        <v>4191</v>
      </c>
      <c r="D2034" s="6">
        <v>25000</v>
      </c>
      <c r="E2034" s="11">
        <v>76047</v>
      </c>
      <c r="F2034" t="s">
        <v>21</v>
      </c>
      <c r="G2034" t="s">
        <v>22</v>
      </c>
      <c r="H2034" t="s">
        <v>23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4006</v>
      </c>
      <c r="O2034" s="9">
        <f t="shared" si="126"/>
        <v>304</v>
      </c>
      <c r="P2034" s="9">
        <f t="shared" si="127"/>
        <v>143.21</v>
      </c>
      <c r="Q2034" t="s">
        <v>1142</v>
      </c>
      <c r="R2034" t="s">
        <v>4007</v>
      </c>
      <c r="S2034" s="15">
        <f t="shared" si="128"/>
        <v>42689.565671296295</v>
      </c>
      <c r="T2034" s="16">
        <f t="shared" si="129"/>
        <v>42719.208333333328</v>
      </c>
    </row>
    <row r="2035" spans="1:20" ht="60" hidden="1">
      <c r="A2035">
        <v>2033</v>
      </c>
      <c r="B2035" s="3" t="s">
        <v>4192</v>
      </c>
      <c r="C2035" s="3" t="s">
        <v>4193</v>
      </c>
      <c r="D2035" s="6">
        <v>25000</v>
      </c>
      <c r="E2035" s="11">
        <v>44669</v>
      </c>
      <c r="F2035" t="s">
        <v>21</v>
      </c>
      <c r="G2035" t="s">
        <v>22</v>
      </c>
      <c r="H2035" t="s">
        <v>23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4006</v>
      </c>
      <c r="O2035" s="9">
        <f t="shared" si="126"/>
        <v>179</v>
      </c>
      <c r="P2035" s="9">
        <f t="shared" si="127"/>
        <v>282.72000000000003</v>
      </c>
      <c r="Q2035" t="s">
        <v>1142</v>
      </c>
      <c r="R2035" t="s">
        <v>4007</v>
      </c>
      <c r="S2035" s="15">
        <f t="shared" si="128"/>
        <v>41725.082384259258</v>
      </c>
      <c r="T2035" s="16">
        <f t="shared" si="129"/>
        <v>41755.082384259258</v>
      </c>
    </row>
    <row r="2036" spans="1:20" ht="60" hidden="1">
      <c r="A2036">
        <v>2034</v>
      </c>
      <c r="B2036" s="3" t="s">
        <v>4194</v>
      </c>
      <c r="C2036" s="3" t="s">
        <v>4195</v>
      </c>
      <c r="D2036" s="6">
        <v>78000</v>
      </c>
      <c r="E2036" s="11">
        <v>301719.59000000003</v>
      </c>
      <c r="F2036" t="s">
        <v>21</v>
      </c>
      <c r="G2036" t="s">
        <v>22</v>
      </c>
      <c r="H2036" t="s">
        <v>23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4006</v>
      </c>
      <c r="O2036" s="9">
        <f t="shared" si="126"/>
        <v>387</v>
      </c>
      <c r="P2036" s="9">
        <f t="shared" si="127"/>
        <v>593.94000000000005</v>
      </c>
      <c r="Q2036" t="s">
        <v>1142</v>
      </c>
      <c r="R2036" t="s">
        <v>4007</v>
      </c>
      <c r="S2036" s="15">
        <f t="shared" si="128"/>
        <v>42076.130011574074</v>
      </c>
      <c r="T2036" s="16">
        <f t="shared" si="129"/>
        <v>42131.290277777778</v>
      </c>
    </row>
    <row r="2037" spans="1:20" ht="60" hidden="1">
      <c r="A2037">
        <v>2035</v>
      </c>
      <c r="B2037" s="3" t="s">
        <v>4196</v>
      </c>
      <c r="C2037" s="3" t="s">
        <v>4197</v>
      </c>
      <c r="D2037" s="6">
        <v>80000</v>
      </c>
      <c r="E2037" s="11">
        <v>168829.14</v>
      </c>
      <c r="F2037" t="s">
        <v>21</v>
      </c>
      <c r="G2037" t="s">
        <v>22</v>
      </c>
      <c r="H2037" t="s">
        <v>23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4006</v>
      </c>
      <c r="O2037" s="9">
        <f t="shared" si="126"/>
        <v>211</v>
      </c>
      <c r="P2037" s="9">
        <f t="shared" si="127"/>
        <v>262.16000000000003</v>
      </c>
      <c r="Q2037" t="s">
        <v>1142</v>
      </c>
      <c r="R2037" t="s">
        <v>4007</v>
      </c>
      <c r="S2037" s="15">
        <f t="shared" si="128"/>
        <v>42311.625081018516</v>
      </c>
      <c r="T2037" s="16">
        <f t="shared" si="129"/>
        <v>42357.041666666672</v>
      </c>
    </row>
    <row r="2038" spans="1:20" ht="60" hidden="1">
      <c r="A2038">
        <v>2036</v>
      </c>
      <c r="B2038" s="3" t="s">
        <v>4198</v>
      </c>
      <c r="C2038" s="3" t="s">
        <v>4199</v>
      </c>
      <c r="D2038" s="6">
        <v>30000</v>
      </c>
      <c r="E2038" s="11">
        <v>39500.5</v>
      </c>
      <c r="F2038" t="s">
        <v>21</v>
      </c>
      <c r="G2038" t="s">
        <v>22</v>
      </c>
      <c r="H2038" t="s">
        <v>23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4006</v>
      </c>
      <c r="O2038" s="9">
        <f t="shared" si="126"/>
        <v>132</v>
      </c>
      <c r="P2038" s="9">
        <f t="shared" si="127"/>
        <v>46.58</v>
      </c>
      <c r="Q2038" t="s">
        <v>1142</v>
      </c>
      <c r="R2038" t="s">
        <v>4007</v>
      </c>
      <c r="S2038" s="15">
        <f t="shared" si="128"/>
        <v>41738.864803240744</v>
      </c>
      <c r="T2038" s="16">
        <f t="shared" si="129"/>
        <v>41768.864803240744</v>
      </c>
    </row>
    <row r="2039" spans="1:20" ht="45" hidden="1">
      <c r="A2039">
        <v>2037</v>
      </c>
      <c r="B2039" s="3" t="s">
        <v>4200</v>
      </c>
      <c r="C2039" s="3" t="s">
        <v>4201</v>
      </c>
      <c r="D2039" s="6">
        <v>10000</v>
      </c>
      <c r="E2039" s="11">
        <v>30047.64</v>
      </c>
      <c r="F2039" t="s">
        <v>21</v>
      </c>
      <c r="G2039" t="s">
        <v>22</v>
      </c>
      <c r="H2039" t="s">
        <v>23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4006</v>
      </c>
      <c r="O2039" s="9">
        <f t="shared" si="126"/>
        <v>300</v>
      </c>
      <c r="P2039" s="9">
        <f t="shared" si="127"/>
        <v>70.040000000000006</v>
      </c>
      <c r="Q2039" t="s">
        <v>1142</v>
      </c>
      <c r="R2039" t="s">
        <v>4007</v>
      </c>
      <c r="S2039" s="15">
        <f t="shared" si="128"/>
        <v>41578.210104166668</v>
      </c>
      <c r="T2039" s="16">
        <f t="shared" si="129"/>
        <v>41638.251770833333</v>
      </c>
    </row>
    <row r="2040" spans="1:20" ht="60" hidden="1">
      <c r="A2040">
        <v>2038</v>
      </c>
      <c r="B2040" s="3" t="s">
        <v>4202</v>
      </c>
      <c r="C2040" s="3" t="s">
        <v>4203</v>
      </c>
      <c r="D2040" s="6">
        <v>8000</v>
      </c>
      <c r="E2040" s="11">
        <v>33641</v>
      </c>
      <c r="F2040" t="s">
        <v>21</v>
      </c>
      <c r="G2040" t="s">
        <v>31</v>
      </c>
      <c r="H2040" t="s">
        <v>32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4006</v>
      </c>
      <c r="O2040" s="9">
        <f t="shared" si="126"/>
        <v>421</v>
      </c>
      <c r="P2040" s="9">
        <f t="shared" si="127"/>
        <v>164.91</v>
      </c>
      <c r="Q2040" t="s">
        <v>1142</v>
      </c>
      <c r="R2040" t="s">
        <v>4007</v>
      </c>
      <c r="S2040" s="15">
        <f t="shared" si="128"/>
        <v>41424.27107638889</v>
      </c>
      <c r="T2040" s="16">
        <f t="shared" si="129"/>
        <v>41456.75</v>
      </c>
    </row>
    <row r="2041" spans="1:20" ht="45" hidden="1">
      <c r="A2041">
        <v>2039</v>
      </c>
      <c r="B2041" s="3" t="s">
        <v>4204</v>
      </c>
      <c r="C2041" s="3" t="s">
        <v>4205</v>
      </c>
      <c r="D2041" s="6">
        <v>125000</v>
      </c>
      <c r="E2041" s="11">
        <v>170271</v>
      </c>
      <c r="F2041" t="s">
        <v>21</v>
      </c>
      <c r="G2041" t="s">
        <v>22</v>
      </c>
      <c r="H2041" t="s">
        <v>23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4006</v>
      </c>
      <c r="O2041" s="9">
        <f t="shared" si="126"/>
        <v>136</v>
      </c>
      <c r="P2041" s="9">
        <f t="shared" si="127"/>
        <v>449.26</v>
      </c>
      <c r="Q2041" t="s">
        <v>1142</v>
      </c>
      <c r="R2041" t="s">
        <v>4007</v>
      </c>
      <c r="S2041" s="15">
        <f t="shared" si="128"/>
        <v>42675.438946759255</v>
      </c>
      <c r="T2041" s="16">
        <f t="shared" si="129"/>
        <v>42705.207638888889</v>
      </c>
    </row>
    <row r="2042" spans="1:20" ht="30" hidden="1">
      <c r="A2042">
        <v>2040</v>
      </c>
      <c r="B2042" s="3" t="s">
        <v>4206</v>
      </c>
      <c r="C2042" s="3" t="s">
        <v>4207</v>
      </c>
      <c r="D2042" s="6">
        <v>3000</v>
      </c>
      <c r="E2042" s="11">
        <v>7445.14</v>
      </c>
      <c r="F2042" t="s">
        <v>21</v>
      </c>
      <c r="G2042" t="s">
        <v>22</v>
      </c>
      <c r="H2042" t="s">
        <v>23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4006</v>
      </c>
      <c r="O2042" s="9">
        <f t="shared" si="126"/>
        <v>248</v>
      </c>
      <c r="P2042" s="9">
        <f t="shared" si="127"/>
        <v>27.47</v>
      </c>
      <c r="Q2042" t="s">
        <v>1142</v>
      </c>
      <c r="R2042" t="s">
        <v>4007</v>
      </c>
      <c r="S2042" s="15">
        <f t="shared" si="128"/>
        <v>41578.927118055559</v>
      </c>
      <c r="T2042" s="16">
        <f t="shared" si="129"/>
        <v>41593.968784722223</v>
      </c>
    </row>
    <row r="2043" spans="1:20" ht="60" hidden="1">
      <c r="A2043">
        <v>2041</v>
      </c>
      <c r="B2043" s="3" t="s">
        <v>4208</v>
      </c>
      <c r="C2043" s="3" t="s">
        <v>4209</v>
      </c>
      <c r="D2043" s="6">
        <v>9500</v>
      </c>
      <c r="E2043" s="11">
        <v>17277</v>
      </c>
      <c r="F2043" t="s">
        <v>21</v>
      </c>
      <c r="G2043" t="s">
        <v>22</v>
      </c>
      <c r="H2043" t="s">
        <v>23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4006</v>
      </c>
      <c r="O2043" s="9">
        <f t="shared" si="126"/>
        <v>182</v>
      </c>
      <c r="P2043" s="9">
        <f t="shared" si="127"/>
        <v>143.97999999999999</v>
      </c>
      <c r="Q2043" t="s">
        <v>1142</v>
      </c>
      <c r="R2043" t="s">
        <v>4007</v>
      </c>
      <c r="S2043" s="15">
        <f t="shared" si="128"/>
        <v>42654.525775462964</v>
      </c>
      <c r="T2043" s="16">
        <f t="shared" si="129"/>
        <v>42684.567442129628</v>
      </c>
    </row>
    <row r="2044" spans="1:20" ht="45" hidden="1">
      <c r="A2044">
        <v>2042</v>
      </c>
      <c r="B2044" s="3" t="s">
        <v>4210</v>
      </c>
      <c r="C2044" s="3" t="s">
        <v>4211</v>
      </c>
      <c r="D2044" s="6">
        <v>10000</v>
      </c>
      <c r="E2044" s="11">
        <v>12353</v>
      </c>
      <c r="F2044" t="s">
        <v>21</v>
      </c>
      <c r="G2044" t="s">
        <v>22</v>
      </c>
      <c r="H2044" t="s">
        <v>23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4006</v>
      </c>
      <c r="O2044" s="9">
        <f t="shared" si="126"/>
        <v>124</v>
      </c>
      <c r="P2044" s="9">
        <f t="shared" si="127"/>
        <v>88.24</v>
      </c>
      <c r="Q2044" t="s">
        <v>1142</v>
      </c>
      <c r="R2044" t="s">
        <v>4007</v>
      </c>
      <c r="S2044" s="15">
        <f t="shared" si="128"/>
        <v>42331.708032407405</v>
      </c>
      <c r="T2044" s="16">
        <f t="shared" si="129"/>
        <v>42391.708032407405</v>
      </c>
    </row>
    <row r="2045" spans="1:20" ht="60" hidden="1">
      <c r="A2045">
        <v>2043</v>
      </c>
      <c r="B2045" s="3" t="s">
        <v>4212</v>
      </c>
      <c r="C2045" s="3" t="s">
        <v>4213</v>
      </c>
      <c r="D2045" s="6">
        <v>1385</v>
      </c>
      <c r="E2045" s="11">
        <v>7011</v>
      </c>
      <c r="F2045" t="s">
        <v>21</v>
      </c>
      <c r="G2045" t="s">
        <v>22</v>
      </c>
      <c r="H2045" t="s">
        <v>23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4006</v>
      </c>
      <c r="O2045" s="9">
        <f t="shared" si="126"/>
        <v>506</v>
      </c>
      <c r="P2045" s="9">
        <f t="shared" si="127"/>
        <v>36.33</v>
      </c>
      <c r="Q2045" t="s">
        <v>1142</v>
      </c>
      <c r="R2045" t="s">
        <v>4007</v>
      </c>
      <c r="S2045" s="15">
        <f t="shared" si="128"/>
        <v>42661.176817129628</v>
      </c>
      <c r="T2045" s="16">
        <f t="shared" si="129"/>
        <v>42715.207638888889</v>
      </c>
    </row>
    <row r="2046" spans="1:20" ht="60" hidden="1">
      <c r="A2046">
        <v>2044</v>
      </c>
      <c r="B2046" s="3" t="s">
        <v>4214</v>
      </c>
      <c r="C2046" s="3" t="s">
        <v>4215</v>
      </c>
      <c r="D2046" s="6">
        <v>15000</v>
      </c>
      <c r="E2046" s="11">
        <v>16232</v>
      </c>
      <c r="F2046" t="s">
        <v>21</v>
      </c>
      <c r="G2046" t="s">
        <v>22</v>
      </c>
      <c r="H2046" t="s">
        <v>23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4006</v>
      </c>
      <c r="O2046" s="9">
        <f t="shared" si="126"/>
        <v>108</v>
      </c>
      <c r="P2046" s="9">
        <f t="shared" si="127"/>
        <v>90.18</v>
      </c>
      <c r="Q2046" t="s">
        <v>1142</v>
      </c>
      <c r="R2046" t="s">
        <v>4007</v>
      </c>
      <c r="S2046" s="15">
        <f t="shared" si="128"/>
        <v>42138.684189814812</v>
      </c>
      <c r="T2046" s="16">
        <f t="shared" si="129"/>
        <v>42168.684189814812</v>
      </c>
    </row>
    <row r="2047" spans="1:20" ht="60" hidden="1">
      <c r="A2047">
        <v>2045</v>
      </c>
      <c r="B2047" s="3" t="s">
        <v>4216</v>
      </c>
      <c r="C2047" s="3" t="s">
        <v>4217</v>
      </c>
      <c r="D2047" s="6">
        <v>4900</v>
      </c>
      <c r="E2047" s="11">
        <v>40140.01</v>
      </c>
      <c r="F2047" t="s">
        <v>21</v>
      </c>
      <c r="G2047" t="s">
        <v>22</v>
      </c>
      <c r="H2047" t="s">
        <v>23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4006</v>
      </c>
      <c r="O2047" s="9">
        <f t="shared" si="126"/>
        <v>819</v>
      </c>
      <c r="P2047" s="9">
        <f t="shared" si="127"/>
        <v>152.62</v>
      </c>
      <c r="Q2047" t="s">
        <v>1142</v>
      </c>
      <c r="R2047" t="s">
        <v>4007</v>
      </c>
      <c r="S2047" s="15">
        <f t="shared" si="128"/>
        <v>41069.088506944441</v>
      </c>
      <c r="T2047" s="16">
        <f t="shared" si="129"/>
        <v>41099.088506944441</v>
      </c>
    </row>
    <row r="2048" spans="1:20" ht="60" hidden="1">
      <c r="A2048">
        <v>2046</v>
      </c>
      <c r="B2048" s="3" t="s">
        <v>4218</v>
      </c>
      <c r="C2048" s="3" t="s">
        <v>4219</v>
      </c>
      <c r="D2048" s="6">
        <v>10000</v>
      </c>
      <c r="E2048" s="11">
        <v>12110</v>
      </c>
      <c r="F2048" t="s">
        <v>21</v>
      </c>
      <c r="G2048" t="s">
        <v>22</v>
      </c>
      <c r="H2048" t="s">
        <v>23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4006</v>
      </c>
      <c r="O2048" s="9">
        <f t="shared" si="126"/>
        <v>121</v>
      </c>
      <c r="P2048" s="9">
        <f t="shared" si="127"/>
        <v>55.81</v>
      </c>
      <c r="Q2048" t="s">
        <v>1142</v>
      </c>
      <c r="R2048" t="s">
        <v>4007</v>
      </c>
      <c r="S2048" s="15">
        <f t="shared" si="128"/>
        <v>41387.171805555554</v>
      </c>
      <c r="T2048" s="16">
        <f t="shared" si="129"/>
        <v>41417.171805555554</v>
      </c>
    </row>
    <row r="2049" spans="1:20" ht="60" hidden="1">
      <c r="A2049">
        <v>2047</v>
      </c>
      <c r="B2049" s="3" t="s">
        <v>4220</v>
      </c>
      <c r="C2049" s="3" t="s">
        <v>4221</v>
      </c>
      <c r="D2049" s="6">
        <v>98000</v>
      </c>
      <c r="E2049" s="11">
        <v>100939</v>
      </c>
      <c r="F2049" t="s">
        <v>21</v>
      </c>
      <c r="G2049" t="s">
        <v>57</v>
      </c>
      <c r="H2049" t="s">
        <v>58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4006</v>
      </c>
      <c r="O2049" s="9">
        <f t="shared" si="126"/>
        <v>103</v>
      </c>
      <c r="P2049" s="9">
        <f t="shared" si="127"/>
        <v>227.85</v>
      </c>
      <c r="Q2049" t="s">
        <v>1142</v>
      </c>
      <c r="R2049" t="s">
        <v>4007</v>
      </c>
      <c r="S2049" s="15">
        <f t="shared" si="128"/>
        <v>42081.903587962966</v>
      </c>
      <c r="T2049" s="16">
        <f t="shared" si="129"/>
        <v>42111</v>
      </c>
    </row>
    <row r="2050" spans="1:20" ht="60" hidden="1">
      <c r="A2050">
        <v>2048</v>
      </c>
      <c r="B2050" s="3" t="s">
        <v>4222</v>
      </c>
      <c r="C2050" s="3" t="s">
        <v>4223</v>
      </c>
      <c r="D2050" s="6">
        <v>85000</v>
      </c>
      <c r="E2050" s="11">
        <v>126082.45</v>
      </c>
      <c r="F2050" t="s">
        <v>21</v>
      </c>
      <c r="G2050" t="s">
        <v>22</v>
      </c>
      <c r="H2050" t="s">
        <v>23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4006</v>
      </c>
      <c r="O2050" s="9">
        <f t="shared" si="126"/>
        <v>148</v>
      </c>
      <c r="P2050" s="9">
        <f t="shared" si="127"/>
        <v>91.83</v>
      </c>
      <c r="Q2050" t="s">
        <v>1142</v>
      </c>
      <c r="R2050" t="s">
        <v>4007</v>
      </c>
      <c r="S2050" s="15">
        <f t="shared" si="128"/>
        <v>41387.651516203703</v>
      </c>
      <c r="T2050" s="16">
        <f t="shared" si="129"/>
        <v>41417.651516203703</v>
      </c>
    </row>
    <row r="2051" spans="1:20" ht="18.75" hidden="1">
      <c r="A2051">
        <v>2049</v>
      </c>
      <c r="B2051" s="3" t="s">
        <v>4224</v>
      </c>
      <c r="C2051" s="3" t="s">
        <v>4225</v>
      </c>
      <c r="D2051" s="6">
        <v>50000</v>
      </c>
      <c r="E2051" s="11">
        <v>60095.35</v>
      </c>
      <c r="F2051" t="s">
        <v>21</v>
      </c>
      <c r="G2051" t="s">
        <v>31</v>
      </c>
      <c r="H2051" t="s">
        <v>32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4006</v>
      </c>
      <c r="O2051" s="9">
        <f t="shared" ref="O2051:O2114" si="130">ROUND(E2051/D2051*100,0)</f>
        <v>120</v>
      </c>
      <c r="P2051" s="9">
        <f t="shared" ref="P2051:P2114" si="131">IFERROR(ROUND(E2051/L2051,2),0)</f>
        <v>80.989999999999995</v>
      </c>
      <c r="Q2051" t="s">
        <v>1142</v>
      </c>
      <c r="R2051" t="s">
        <v>4007</v>
      </c>
      <c r="S2051" s="15">
        <f t="shared" ref="S2051:S2114" si="132">(((J2051/60)/60)/24)+DATE(1970,1,1)</f>
        <v>41575.527349537035</v>
      </c>
      <c r="T2051" s="16">
        <f t="shared" ref="T2051:T2114" si="133">(((I2051/60)/60)/24)+DATE(1970,1,1)</f>
        <v>41610.957638888889</v>
      </c>
    </row>
    <row r="2052" spans="1:20" ht="60" hidden="1">
      <c r="A2052">
        <v>2050</v>
      </c>
      <c r="B2052" s="3" t="s">
        <v>4226</v>
      </c>
      <c r="C2052" s="3" t="s">
        <v>4227</v>
      </c>
      <c r="D2052" s="6">
        <v>10000</v>
      </c>
      <c r="E2052" s="11">
        <v>47327</v>
      </c>
      <c r="F2052" t="s">
        <v>21</v>
      </c>
      <c r="G2052" t="s">
        <v>22</v>
      </c>
      <c r="H2052" t="s">
        <v>23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4006</v>
      </c>
      <c r="O2052" s="9">
        <f t="shared" si="130"/>
        <v>473</v>
      </c>
      <c r="P2052" s="9">
        <f t="shared" si="131"/>
        <v>278.39</v>
      </c>
      <c r="Q2052" t="s">
        <v>1142</v>
      </c>
      <c r="R2052" t="s">
        <v>4007</v>
      </c>
      <c r="S2052" s="15">
        <f t="shared" si="132"/>
        <v>42115.071504629625</v>
      </c>
      <c r="T2052" s="16">
        <f t="shared" si="133"/>
        <v>42155.071504629625</v>
      </c>
    </row>
    <row r="2053" spans="1:20" ht="60" hidden="1">
      <c r="A2053">
        <v>2051</v>
      </c>
      <c r="B2053" s="3" t="s">
        <v>4228</v>
      </c>
      <c r="C2053" s="3" t="s">
        <v>4229</v>
      </c>
      <c r="D2053" s="6">
        <v>8000</v>
      </c>
      <c r="E2053" s="11">
        <v>10429</v>
      </c>
      <c r="F2053" t="s">
        <v>21</v>
      </c>
      <c r="G2053" t="s">
        <v>22</v>
      </c>
      <c r="H2053" t="s">
        <v>23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4006</v>
      </c>
      <c r="O2053" s="9">
        <f t="shared" si="130"/>
        <v>130</v>
      </c>
      <c r="P2053" s="9">
        <f t="shared" si="131"/>
        <v>43.1</v>
      </c>
      <c r="Q2053" t="s">
        <v>1142</v>
      </c>
      <c r="R2053" t="s">
        <v>4007</v>
      </c>
      <c r="S2053" s="15">
        <f t="shared" si="132"/>
        <v>41604.022418981483</v>
      </c>
      <c r="T2053" s="16">
        <f t="shared" si="133"/>
        <v>41634.022418981483</v>
      </c>
    </row>
    <row r="2054" spans="1:20" ht="60" hidden="1">
      <c r="A2054">
        <v>2052</v>
      </c>
      <c r="B2054" s="3" t="s">
        <v>4230</v>
      </c>
      <c r="C2054" s="3" t="s">
        <v>4231</v>
      </c>
      <c r="D2054" s="6">
        <v>50000</v>
      </c>
      <c r="E2054" s="11">
        <v>176524</v>
      </c>
      <c r="F2054" t="s">
        <v>21</v>
      </c>
      <c r="G2054" t="s">
        <v>22</v>
      </c>
      <c r="H2054" t="s">
        <v>23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4006</v>
      </c>
      <c r="O2054" s="9">
        <f t="shared" si="130"/>
        <v>353</v>
      </c>
      <c r="P2054" s="9">
        <f t="shared" si="131"/>
        <v>326.29000000000002</v>
      </c>
      <c r="Q2054" t="s">
        <v>1142</v>
      </c>
      <c r="R2054" t="s">
        <v>4007</v>
      </c>
      <c r="S2054" s="15">
        <f t="shared" si="132"/>
        <v>42375.08394675926</v>
      </c>
      <c r="T2054" s="16">
        <f t="shared" si="133"/>
        <v>42420.08394675926</v>
      </c>
    </row>
    <row r="2055" spans="1:20" ht="60" hidden="1">
      <c r="A2055">
        <v>2053</v>
      </c>
      <c r="B2055" s="3" t="s">
        <v>4232</v>
      </c>
      <c r="C2055" s="3" t="s">
        <v>4233</v>
      </c>
      <c r="D2055" s="6">
        <v>5000</v>
      </c>
      <c r="E2055" s="11">
        <v>5051</v>
      </c>
      <c r="F2055" t="s">
        <v>21</v>
      </c>
      <c r="G2055" t="s">
        <v>22</v>
      </c>
      <c r="H2055" t="s">
        <v>23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4006</v>
      </c>
      <c r="O2055" s="9">
        <f t="shared" si="130"/>
        <v>101</v>
      </c>
      <c r="P2055" s="9">
        <f t="shared" si="131"/>
        <v>41.74</v>
      </c>
      <c r="Q2055" t="s">
        <v>1142</v>
      </c>
      <c r="R2055" t="s">
        <v>4007</v>
      </c>
      <c r="S2055" s="15">
        <f t="shared" si="132"/>
        <v>42303.617488425924</v>
      </c>
      <c r="T2055" s="16">
        <f t="shared" si="133"/>
        <v>42333.659155092595</v>
      </c>
    </row>
    <row r="2056" spans="1:20" ht="60" hidden="1">
      <c r="A2056">
        <v>2054</v>
      </c>
      <c r="B2056" s="3" t="s">
        <v>4234</v>
      </c>
      <c r="C2056" s="3" t="s">
        <v>4235</v>
      </c>
      <c r="D2056" s="6">
        <v>35000</v>
      </c>
      <c r="E2056" s="11">
        <v>39757</v>
      </c>
      <c r="F2056" t="s">
        <v>21</v>
      </c>
      <c r="G2056" t="s">
        <v>31</v>
      </c>
      <c r="H2056" t="s">
        <v>32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4006</v>
      </c>
      <c r="O2056" s="9">
        <f t="shared" si="130"/>
        <v>114</v>
      </c>
      <c r="P2056" s="9">
        <f t="shared" si="131"/>
        <v>64.02</v>
      </c>
      <c r="Q2056" t="s">
        <v>1142</v>
      </c>
      <c r="R2056" t="s">
        <v>4007</v>
      </c>
      <c r="S2056" s="15">
        <f t="shared" si="132"/>
        <v>41731.520949074074</v>
      </c>
      <c r="T2056" s="16">
        <f t="shared" si="133"/>
        <v>41761.520949074074</v>
      </c>
    </row>
    <row r="2057" spans="1:20" ht="60" hidden="1">
      <c r="A2057">
        <v>2055</v>
      </c>
      <c r="B2057" s="3" t="s">
        <v>4236</v>
      </c>
      <c r="C2057" s="3" t="s">
        <v>4237</v>
      </c>
      <c r="D2057" s="6">
        <v>6000</v>
      </c>
      <c r="E2057" s="11">
        <v>10045</v>
      </c>
      <c r="F2057" t="s">
        <v>21</v>
      </c>
      <c r="G2057" t="s">
        <v>22</v>
      </c>
      <c r="H2057" t="s">
        <v>23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4006</v>
      </c>
      <c r="O2057" s="9">
        <f t="shared" si="130"/>
        <v>167</v>
      </c>
      <c r="P2057" s="9">
        <f t="shared" si="131"/>
        <v>99.46</v>
      </c>
      <c r="Q2057" t="s">
        <v>1142</v>
      </c>
      <c r="R2057" t="s">
        <v>4007</v>
      </c>
      <c r="S2057" s="15">
        <f t="shared" si="132"/>
        <v>41946.674108796295</v>
      </c>
      <c r="T2057" s="16">
        <f t="shared" si="133"/>
        <v>41976.166666666672</v>
      </c>
    </row>
    <row r="2058" spans="1:20" ht="45" hidden="1">
      <c r="A2058">
        <v>2056</v>
      </c>
      <c r="B2058" s="3" t="s">
        <v>4238</v>
      </c>
      <c r="C2058" s="3" t="s">
        <v>4239</v>
      </c>
      <c r="D2058" s="6">
        <v>50000</v>
      </c>
      <c r="E2058" s="11">
        <v>76726</v>
      </c>
      <c r="F2058" t="s">
        <v>21</v>
      </c>
      <c r="G2058" t="s">
        <v>22</v>
      </c>
      <c r="H2058" t="s">
        <v>23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4006</v>
      </c>
      <c r="O2058" s="9">
        <f t="shared" si="130"/>
        <v>153</v>
      </c>
      <c r="P2058" s="9">
        <f t="shared" si="131"/>
        <v>138.49</v>
      </c>
      <c r="Q2058" t="s">
        <v>1142</v>
      </c>
      <c r="R2058" t="s">
        <v>4007</v>
      </c>
      <c r="S2058" s="15">
        <f t="shared" si="132"/>
        <v>41351.76090277778</v>
      </c>
      <c r="T2058" s="16">
        <f t="shared" si="133"/>
        <v>41381.76090277778</v>
      </c>
    </row>
    <row r="2059" spans="1:20" ht="60" hidden="1">
      <c r="A2059">
        <v>2057</v>
      </c>
      <c r="B2059" s="3" t="s">
        <v>4240</v>
      </c>
      <c r="C2059" s="3" t="s">
        <v>4241</v>
      </c>
      <c r="D2059" s="6">
        <v>15000</v>
      </c>
      <c r="E2059" s="11">
        <v>30334.83</v>
      </c>
      <c r="F2059" t="s">
        <v>21</v>
      </c>
      <c r="G2059" t="s">
        <v>31</v>
      </c>
      <c r="H2059" t="s">
        <v>32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4006</v>
      </c>
      <c r="O2059" s="9">
        <f t="shared" si="130"/>
        <v>202</v>
      </c>
      <c r="P2059" s="9">
        <f t="shared" si="131"/>
        <v>45.55</v>
      </c>
      <c r="Q2059" t="s">
        <v>1142</v>
      </c>
      <c r="R2059" t="s">
        <v>4007</v>
      </c>
      <c r="S2059" s="15">
        <f t="shared" si="132"/>
        <v>42396.494583333333</v>
      </c>
      <c r="T2059" s="16">
        <f t="shared" si="133"/>
        <v>42426.494583333333</v>
      </c>
    </row>
    <row r="2060" spans="1:20" ht="30" hidden="1">
      <c r="A2060">
        <v>2058</v>
      </c>
      <c r="B2060" s="3" t="s">
        <v>4242</v>
      </c>
      <c r="C2060" s="3" t="s">
        <v>4243</v>
      </c>
      <c r="D2060" s="6">
        <v>2560</v>
      </c>
      <c r="E2060" s="11">
        <v>4308</v>
      </c>
      <c r="F2060" t="s">
        <v>21</v>
      </c>
      <c r="G2060" t="s">
        <v>31</v>
      </c>
      <c r="H2060" t="s">
        <v>32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4006</v>
      </c>
      <c r="O2060" s="9">
        <f t="shared" si="130"/>
        <v>168</v>
      </c>
      <c r="P2060" s="9">
        <f t="shared" si="131"/>
        <v>10.51</v>
      </c>
      <c r="Q2060" t="s">
        <v>1142</v>
      </c>
      <c r="R2060" t="s">
        <v>4007</v>
      </c>
      <c r="S2060" s="15">
        <f t="shared" si="132"/>
        <v>42026.370717592596</v>
      </c>
      <c r="T2060" s="16">
        <f t="shared" si="133"/>
        <v>42065.833333333328</v>
      </c>
    </row>
    <row r="2061" spans="1:20" ht="60" hidden="1">
      <c r="A2061">
        <v>2059</v>
      </c>
      <c r="B2061" s="3" t="s">
        <v>4244</v>
      </c>
      <c r="C2061" s="3" t="s">
        <v>4245</v>
      </c>
      <c r="D2061" s="6">
        <v>30000</v>
      </c>
      <c r="E2061" s="11">
        <v>43037</v>
      </c>
      <c r="F2061" t="s">
        <v>21</v>
      </c>
      <c r="G2061" t="s">
        <v>22</v>
      </c>
      <c r="H2061" t="s">
        <v>23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4006</v>
      </c>
      <c r="O2061" s="9">
        <f t="shared" si="130"/>
        <v>143</v>
      </c>
      <c r="P2061" s="9">
        <f t="shared" si="131"/>
        <v>114.77</v>
      </c>
      <c r="Q2061" t="s">
        <v>1142</v>
      </c>
      <c r="R2061" t="s">
        <v>4007</v>
      </c>
      <c r="S2061" s="15">
        <f t="shared" si="132"/>
        <v>42361.602476851855</v>
      </c>
      <c r="T2061" s="16">
        <f t="shared" si="133"/>
        <v>42400.915972222225</v>
      </c>
    </row>
    <row r="2062" spans="1:20" ht="60" hidden="1">
      <c r="A2062">
        <v>2060</v>
      </c>
      <c r="B2062" s="3" t="s">
        <v>4246</v>
      </c>
      <c r="C2062" s="3" t="s">
        <v>4247</v>
      </c>
      <c r="D2062" s="6">
        <v>25000</v>
      </c>
      <c r="E2062" s="11">
        <v>49100</v>
      </c>
      <c r="F2062" t="s">
        <v>21</v>
      </c>
      <c r="G2062" t="s">
        <v>22</v>
      </c>
      <c r="H2062" t="s">
        <v>23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4006</v>
      </c>
      <c r="O2062" s="9">
        <f t="shared" si="130"/>
        <v>196</v>
      </c>
      <c r="P2062" s="9">
        <f t="shared" si="131"/>
        <v>36</v>
      </c>
      <c r="Q2062" t="s">
        <v>1142</v>
      </c>
      <c r="R2062" t="s">
        <v>4007</v>
      </c>
      <c r="S2062" s="15">
        <f t="shared" si="132"/>
        <v>41783.642939814818</v>
      </c>
      <c r="T2062" s="16">
        <f t="shared" si="133"/>
        <v>41843.642939814818</v>
      </c>
    </row>
    <row r="2063" spans="1:20" ht="60" hidden="1">
      <c r="A2063">
        <v>2061</v>
      </c>
      <c r="B2063" s="3" t="s">
        <v>4248</v>
      </c>
      <c r="C2063" s="3" t="s">
        <v>4249</v>
      </c>
      <c r="D2063" s="6">
        <v>5000</v>
      </c>
      <c r="E2063" s="11">
        <v>5396</v>
      </c>
      <c r="F2063" t="s">
        <v>21</v>
      </c>
      <c r="G2063" t="s">
        <v>22</v>
      </c>
      <c r="H2063" t="s">
        <v>23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4006</v>
      </c>
      <c r="O2063" s="9">
        <f t="shared" si="130"/>
        <v>108</v>
      </c>
      <c r="P2063" s="9">
        <f t="shared" si="131"/>
        <v>154.16999999999999</v>
      </c>
      <c r="Q2063" t="s">
        <v>1142</v>
      </c>
      <c r="R2063" t="s">
        <v>4007</v>
      </c>
      <c r="S2063" s="15">
        <f t="shared" si="132"/>
        <v>42705.764513888891</v>
      </c>
      <c r="T2063" s="16">
        <f t="shared" si="133"/>
        <v>42735.764513888891</v>
      </c>
    </row>
    <row r="2064" spans="1:20" ht="60" hidden="1">
      <c r="A2064">
        <v>2062</v>
      </c>
      <c r="B2064" s="3" t="s">
        <v>4250</v>
      </c>
      <c r="C2064" s="3" t="s">
        <v>4251</v>
      </c>
      <c r="D2064" s="6">
        <v>100000</v>
      </c>
      <c r="E2064" s="11">
        <v>114977</v>
      </c>
      <c r="F2064" t="s">
        <v>21</v>
      </c>
      <c r="G2064" t="s">
        <v>318</v>
      </c>
      <c r="H2064" t="s">
        <v>319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4006</v>
      </c>
      <c r="O2064" s="9">
        <f t="shared" si="130"/>
        <v>115</v>
      </c>
      <c r="P2064" s="9">
        <f t="shared" si="131"/>
        <v>566.39</v>
      </c>
      <c r="Q2064" t="s">
        <v>1142</v>
      </c>
      <c r="R2064" t="s">
        <v>4007</v>
      </c>
      <c r="S2064" s="15">
        <f t="shared" si="132"/>
        <v>42423.3830787037</v>
      </c>
      <c r="T2064" s="16">
        <f t="shared" si="133"/>
        <v>42453.341412037036</v>
      </c>
    </row>
    <row r="2065" spans="1:20" ht="45" hidden="1">
      <c r="A2065">
        <v>2063</v>
      </c>
      <c r="B2065" s="3" t="s">
        <v>4252</v>
      </c>
      <c r="C2065" s="3" t="s">
        <v>4253</v>
      </c>
      <c r="D2065" s="6">
        <v>4000</v>
      </c>
      <c r="E2065" s="11">
        <v>5922</v>
      </c>
      <c r="F2065" t="s">
        <v>21</v>
      </c>
      <c r="G2065" t="s">
        <v>512</v>
      </c>
      <c r="H2065" t="s">
        <v>62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4006</v>
      </c>
      <c r="O2065" s="9">
        <f t="shared" si="130"/>
        <v>148</v>
      </c>
      <c r="P2065" s="9">
        <f t="shared" si="131"/>
        <v>120.86</v>
      </c>
      <c r="Q2065" t="s">
        <v>1142</v>
      </c>
      <c r="R2065" t="s">
        <v>4007</v>
      </c>
      <c r="S2065" s="15">
        <f t="shared" si="132"/>
        <v>42472.73265046296</v>
      </c>
      <c r="T2065" s="16">
        <f t="shared" si="133"/>
        <v>42505.73265046296</v>
      </c>
    </row>
    <row r="2066" spans="1:20" ht="60" hidden="1">
      <c r="A2066">
        <v>2064</v>
      </c>
      <c r="B2066" s="3" t="s">
        <v>4254</v>
      </c>
      <c r="C2066" s="3" t="s">
        <v>4255</v>
      </c>
      <c r="D2066" s="6">
        <v>261962</v>
      </c>
      <c r="E2066" s="11">
        <v>500784.27</v>
      </c>
      <c r="F2066" t="s">
        <v>21</v>
      </c>
      <c r="G2066" t="s">
        <v>22</v>
      </c>
      <c r="H2066" t="s">
        <v>23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4006</v>
      </c>
      <c r="O2066" s="9">
        <f t="shared" si="130"/>
        <v>191</v>
      </c>
      <c r="P2066" s="9">
        <f t="shared" si="131"/>
        <v>86.16</v>
      </c>
      <c r="Q2066" t="s">
        <v>1142</v>
      </c>
      <c r="R2066" t="s">
        <v>4007</v>
      </c>
      <c r="S2066" s="15">
        <f t="shared" si="132"/>
        <v>41389.364849537036</v>
      </c>
      <c r="T2066" s="16">
        <f t="shared" si="133"/>
        <v>41425.5</v>
      </c>
    </row>
    <row r="2067" spans="1:20" ht="60" hidden="1">
      <c r="A2067">
        <v>2065</v>
      </c>
      <c r="B2067" s="3" t="s">
        <v>4256</v>
      </c>
      <c r="C2067" s="3" t="s">
        <v>4257</v>
      </c>
      <c r="D2067" s="6">
        <v>40000</v>
      </c>
      <c r="E2067" s="11">
        <v>79686.05</v>
      </c>
      <c r="F2067" t="s">
        <v>21</v>
      </c>
      <c r="G2067" t="s">
        <v>31</v>
      </c>
      <c r="H2067" t="s">
        <v>32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4006</v>
      </c>
      <c r="O2067" s="9">
        <f t="shared" si="130"/>
        <v>199</v>
      </c>
      <c r="P2067" s="9">
        <f t="shared" si="131"/>
        <v>51.21</v>
      </c>
      <c r="Q2067" t="s">
        <v>1142</v>
      </c>
      <c r="R2067" t="s">
        <v>4007</v>
      </c>
      <c r="S2067" s="15">
        <f t="shared" si="132"/>
        <v>41603.333668981482</v>
      </c>
      <c r="T2067" s="16">
        <f t="shared" si="133"/>
        <v>41633.333668981482</v>
      </c>
    </row>
    <row r="2068" spans="1:20" ht="45" hidden="1">
      <c r="A2068">
        <v>2066</v>
      </c>
      <c r="B2068" s="3" t="s">
        <v>4258</v>
      </c>
      <c r="C2068" s="3" t="s">
        <v>4259</v>
      </c>
      <c r="D2068" s="6">
        <v>2000</v>
      </c>
      <c r="E2068" s="11">
        <v>4372</v>
      </c>
      <c r="F2068" t="s">
        <v>21</v>
      </c>
      <c r="G2068" t="s">
        <v>22</v>
      </c>
      <c r="H2068" t="s">
        <v>23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4006</v>
      </c>
      <c r="O2068" s="9">
        <f t="shared" si="130"/>
        <v>219</v>
      </c>
      <c r="P2068" s="9">
        <f t="shared" si="131"/>
        <v>67.260000000000005</v>
      </c>
      <c r="Q2068" t="s">
        <v>1142</v>
      </c>
      <c r="R2068" t="s">
        <v>4007</v>
      </c>
      <c r="S2068" s="15">
        <f t="shared" si="132"/>
        <v>41844.771793981483</v>
      </c>
      <c r="T2068" s="16">
        <f t="shared" si="133"/>
        <v>41874.771793981483</v>
      </c>
    </row>
    <row r="2069" spans="1:20" ht="45" hidden="1">
      <c r="A2069">
        <v>2067</v>
      </c>
      <c r="B2069" s="3" t="s">
        <v>4260</v>
      </c>
      <c r="C2069" s="3" t="s">
        <v>4261</v>
      </c>
      <c r="D2069" s="6">
        <v>495</v>
      </c>
      <c r="E2069" s="11">
        <v>628</v>
      </c>
      <c r="F2069" t="s">
        <v>21</v>
      </c>
      <c r="G2069" t="s">
        <v>31</v>
      </c>
      <c r="H2069" t="s">
        <v>32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4006</v>
      </c>
      <c r="O2069" s="9">
        <f t="shared" si="130"/>
        <v>127</v>
      </c>
      <c r="P2069" s="9">
        <f t="shared" si="131"/>
        <v>62.8</v>
      </c>
      <c r="Q2069" t="s">
        <v>1142</v>
      </c>
      <c r="R2069" t="s">
        <v>4007</v>
      </c>
      <c r="S2069" s="15">
        <f t="shared" si="132"/>
        <v>42115.853888888887</v>
      </c>
      <c r="T2069" s="16">
        <f t="shared" si="133"/>
        <v>42148.853888888887</v>
      </c>
    </row>
    <row r="2070" spans="1:20" ht="60" hidden="1">
      <c r="A2070">
        <v>2068</v>
      </c>
      <c r="B2070" s="3" t="s">
        <v>4262</v>
      </c>
      <c r="C2070" s="3" t="s">
        <v>4263</v>
      </c>
      <c r="D2070" s="6">
        <v>25000</v>
      </c>
      <c r="E2070" s="11">
        <v>26305.97</v>
      </c>
      <c r="F2070" t="s">
        <v>21</v>
      </c>
      <c r="G2070" t="s">
        <v>22</v>
      </c>
      <c r="H2070" t="s">
        <v>23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4006</v>
      </c>
      <c r="O2070" s="9">
        <f t="shared" si="130"/>
        <v>105</v>
      </c>
      <c r="P2070" s="9">
        <f t="shared" si="131"/>
        <v>346.13</v>
      </c>
      <c r="Q2070" t="s">
        <v>1142</v>
      </c>
      <c r="R2070" t="s">
        <v>4007</v>
      </c>
      <c r="S2070" s="15">
        <f t="shared" si="132"/>
        <v>42633.841608796298</v>
      </c>
      <c r="T2070" s="16">
        <f t="shared" si="133"/>
        <v>42663.841608796298</v>
      </c>
    </row>
    <row r="2071" spans="1:20" ht="60" hidden="1">
      <c r="A2071">
        <v>2069</v>
      </c>
      <c r="B2071" s="3" t="s">
        <v>4264</v>
      </c>
      <c r="C2071" s="3" t="s">
        <v>4265</v>
      </c>
      <c r="D2071" s="6">
        <v>50000</v>
      </c>
      <c r="E2071" s="11">
        <v>64203.33</v>
      </c>
      <c r="F2071" t="s">
        <v>21</v>
      </c>
      <c r="G2071" t="s">
        <v>22</v>
      </c>
      <c r="H2071" t="s">
        <v>23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4006</v>
      </c>
      <c r="O2071" s="9">
        <f t="shared" si="130"/>
        <v>128</v>
      </c>
      <c r="P2071" s="9">
        <f t="shared" si="131"/>
        <v>244.12</v>
      </c>
      <c r="Q2071" t="s">
        <v>1142</v>
      </c>
      <c r="R2071" t="s">
        <v>4007</v>
      </c>
      <c r="S2071" s="15">
        <f t="shared" si="132"/>
        <v>42340.972118055557</v>
      </c>
      <c r="T2071" s="16">
        <f t="shared" si="133"/>
        <v>42371.972118055557</v>
      </c>
    </row>
    <row r="2072" spans="1:20" ht="60" hidden="1">
      <c r="A2072">
        <v>2070</v>
      </c>
      <c r="B2072" s="3" t="s">
        <v>4266</v>
      </c>
      <c r="C2072" s="3" t="s">
        <v>4267</v>
      </c>
      <c r="D2072" s="6">
        <v>125000</v>
      </c>
      <c r="E2072" s="11">
        <v>396659</v>
      </c>
      <c r="F2072" t="s">
        <v>21</v>
      </c>
      <c r="G2072" t="s">
        <v>512</v>
      </c>
      <c r="H2072" t="s">
        <v>62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4006</v>
      </c>
      <c r="O2072" s="9">
        <f t="shared" si="130"/>
        <v>317</v>
      </c>
      <c r="P2072" s="9">
        <f t="shared" si="131"/>
        <v>259.25</v>
      </c>
      <c r="Q2072" t="s">
        <v>1142</v>
      </c>
      <c r="R2072" t="s">
        <v>4007</v>
      </c>
      <c r="S2072" s="15">
        <f t="shared" si="132"/>
        <v>42519.6565162037</v>
      </c>
      <c r="T2072" s="16">
        <f t="shared" si="133"/>
        <v>42549.6565162037</v>
      </c>
    </row>
    <row r="2073" spans="1:20" ht="60" hidden="1">
      <c r="A2073">
        <v>2071</v>
      </c>
      <c r="B2073" s="3" t="s">
        <v>4268</v>
      </c>
      <c r="C2073" s="3" t="s">
        <v>4269</v>
      </c>
      <c r="D2073" s="6">
        <v>20000</v>
      </c>
      <c r="E2073" s="11">
        <v>56146</v>
      </c>
      <c r="F2073" t="s">
        <v>21</v>
      </c>
      <c r="G2073" t="s">
        <v>22</v>
      </c>
      <c r="H2073" t="s">
        <v>23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4006</v>
      </c>
      <c r="O2073" s="9">
        <f t="shared" si="130"/>
        <v>281</v>
      </c>
      <c r="P2073" s="9">
        <f t="shared" si="131"/>
        <v>201.96</v>
      </c>
      <c r="Q2073" t="s">
        <v>1142</v>
      </c>
      <c r="R2073" t="s">
        <v>4007</v>
      </c>
      <c r="S2073" s="15">
        <f t="shared" si="132"/>
        <v>42600.278749999998</v>
      </c>
      <c r="T2073" s="16">
        <f t="shared" si="133"/>
        <v>42645.278749999998</v>
      </c>
    </row>
    <row r="2074" spans="1:20" ht="60" hidden="1">
      <c r="A2074">
        <v>2072</v>
      </c>
      <c r="B2074" s="3" t="s">
        <v>4270</v>
      </c>
      <c r="C2074" s="3" t="s">
        <v>4271</v>
      </c>
      <c r="D2074" s="6">
        <v>71500</v>
      </c>
      <c r="E2074" s="11">
        <v>79173</v>
      </c>
      <c r="F2074" t="s">
        <v>21</v>
      </c>
      <c r="G2074" t="s">
        <v>22</v>
      </c>
      <c r="H2074" t="s">
        <v>23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4006</v>
      </c>
      <c r="O2074" s="9">
        <f t="shared" si="130"/>
        <v>111</v>
      </c>
      <c r="P2074" s="9">
        <f t="shared" si="131"/>
        <v>226.21</v>
      </c>
      <c r="Q2074" t="s">
        <v>1142</v>
      </c>
      <c r="R2074" t="s">
        <v>4007</v>
      </c>
      <c r="S2074" s="15">
        <f t="shared" si="132"/>
        <v>42467.581388888888</v>
      </c>
      <c r="T2074" s="16">
        <f t="shared" si="133"/>
        <v>42497.581388888888</v>
      </c>
    </row>
    <row r="2075" spans="1:20" ht="60" hidden="1">
      <c r="A2075">
        <v>2073</v>
      </c>
      <c r="B2075" s="3" t="s">
        <v>4272</v>
      </c>
      <c r="C2075" s="3" t="s">
        <v>4273</v>
      </c>
      <c r="D2075" s="6">
        <v>100000</v>
      </c>
      <c r="E2075" s="11">
        <v>152604.29999999999</v>
      </c>
      <c r="F2075" t="s">
        <v>21</v>
      </c>
      <c r="G2075" t="s">
        <v>22</v>
      </c>
      <c r="H2075" t="s">
        <v>23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4006</v>
      </c>
      <c r="O2075" s="9">
        <f t="shared" si="130"/>
        <v>153</v>
      </c>
      <c r="P2075" s="9">
        <f t="shared" si="131"/>
        <v>324.69</v>
      </c>
      <c r="Q2075" t="s">
        <v>1142</v>
      </c>
      <c r="R2075" t="s">
        <v>4007</v>
      </c>
      <c r="S2075" s="15">
        <f t="shared" si="132"/>
        <v>42087.668032407411</v>
      </c>
      <c r="T2075" s="16">
        <f t="shared" si="133"/>
        <v>42132.668032407411</v>
      </c>
    </row>
    <row r="2076" spans="1:20" ht="30" hidden="1">
      <c r="A2076">
        <v>2074</v>
      </c>
      <c r="B2076" s="3" t="s">
        <v>4274</v>
      </c>
      <c r="C2076" s="3" t="s">
        <v>4275</v>
      </c>
      <c r="D2076" s="6">
        <v>600</v>
      </c>
      <c r="E2076" s="11">
        <v>615</v>
      </c>
      <c r="F2076" t="s">
        <v>21</v>
      </c>
      <c r="G2076" t="s">
        <v>22</v>
      </c>
      <c r="H2076" t="s">
        <v>23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4006</v>
      </c>
      <c r="O2076" s="9">
        <f t="shared" si="130"/>
        <v>103</v>
      </c>
      <c r="P2076" s="9">
        <f t="shared" si="131"/>
        <v>205</v>
      </c>
      <c r="Q2076" t="s">
        <v>1142</v>
      </c>
      <c r="R2076" t="s">
        <v>4007</v>
      </c>
      <c r="S2076" s="15">
        <f t="shared" si="132"/>
        <v>42466.826180555552</v>
      </c>
      <c r="T2076" s="16">
        <f t="shared" si="133"/>
        <v>42496.826180555552</v>
      </c>
    </row>
    <row r="2077" spans="1:20" ht="45" hidden="1">
      <c r="A2077">
        <v>2075</v>
      </c>
      <c r="B2077" s="3" t="s">
        <v>4276</v>
      </c>
      <c r="C2077" s="3" t="s">
        <v>4277</v>
      </c>
      <c r="D2077" s="6">
        <v>9999</v>
      </c>
      <c r="E2077" s="11">
        <v>167820.6</v>
      </c>
      <c r="F2077" t="s">
        <v>21</v>
      </c>
      <c r="G2077" t="s">
        <v>22</v>
      </c>
      <c r="H2077" t="s">
        <v>23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4006</v>
      </c>
      <c r="O2077" s="9">
        <f t="shared" si="130"/>
        <v>1678</v>
      </c>
      <c r="P2077" s="9">
        <f t="shared" si="131"/>
        <v>20.47</v>
      </c>
      <c r="Q2077" t="s">
        <v>1142</v>
      </c>
      <c r="R2077" t="s">
        <v>4007</v>
      </c>
      <c r="S2077" s="15">
        <f t="shared" si="132"/>
        <v>41450.681574074071</v>
      </c>
      <c r="T2077" s="16">
        <f t="shared" si="133"/>
        <v>41480.681574074071</v>
      </c>
    </row>
    <row r="2078" spans="1:20" ht="30" hidden="1">
      <c r="A2078">
        <v>2076</v>
      </c>
      <c r="B2078" s="3" t="s">
        <v>4278</v>
      </c>
      <c r="C2078" s="3" t="s">
        <v>4279</v>
      </c>
      <c r="D2078" s="6">
        <v>179000</v>
      </c>
      <c r="E2078" s="11">
        <v>972594.99</v>
      </c>
      <c r="F2078" t="s">
        <v>21</v>
      </c>
      <c r="G2078" t="s">
        <v>31</v>
      </c>
      <c r="H2078" t="s">
        <v>32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4006</v>
      </c>
      <c r="O2078" s="9">
        <f t="shared" si="130"/>
        <v>543</v>
      </c>
      <c r="P2078" s="9">
        <f t="shared" si="131"/>
        <v>116.35</v>
      </c>
      <c r="Q2078" t="s">
        <v>1142</v>
      </c>
      <c r="R2078" t="s">
        <v>4007</v>
      </c>
      <c r="S2078" s="15">
        <f t="shared" si="132"/>
        <v>41803.880659722221</v>
      </c>
      <c r="T2078" s="16">
        <f t="shared" si="133"/>
        <v>41843.880659722221</v>
      </c>
    </row>
    <row r="2079" spans="1:20" ht="45" hidden="1">
      <c r="A2079">
        <v>2077</v>
      </c>
      <c r="B2079" s="3" t="s">
        <v>4280</v>
      </c>
      <c r="C2079" s="3" t="s">
        <v>4281</v>
      </c>
      <c r="D2079" s="6">
        <v>50000</v>
      </c>
      <c r="E2079" s="11">
        <v>57754</v>
      </c>
      <c r="F2079" t="s">
        <v>21</v>
      </c>
      <c r="G2079" t="s">
        <v>22</v>
      </c>
      <c r="H2079" t="s">
        <v>23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4006</v>
      </c>
      <c r="O2079" s="9">
        <f t="shared" si="130"/>
        <v>116</v>
      </c>
      <c r="P2079" s="9">
        <f t="shared" si="131"/>
        <v>307.2</v>
      </c>
      <c r="Q2079" t="s">
        <v>1142</v>
      </c>
      <c r="R2079" t="s">
        <v>4007</v>
      </c>
      <c r="S2079" s="15">
        <f t="shared" si="132"/>
        <v>42103.042546296296</v>
      </c>
      <c r="T2079" s="16">
        <f t="shared" si="133"/>
        <v>42160.875</v>
      </c>
    </row>
    <row r="2080" spans="1:20" ht="45" hidden="1">
      <c r="A2080">
        <v>2078</v>
      </c>
      <c r="B2080" s="3" t="s">
        <v>4282</v>
      </c>
      <c r="C2080" s="3" t="s">
        <v>4283</v>
      </c>
      <c r="D2080" s="6">
        <v>20000</v>
      </c>
      <c r="E2080" s="11">
        <v>26241</v>
      </c>
      <c r="F2080" t="s">
        <v>21</v>
      </c>
      <c r="G2080" t="s">
        <v>61</v>
      </c>
      <c r="H2080" t="s">
        <v>62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4006</v>
      </c>
      <c r="O2080" s="9">
        <f t="shared" si="130"/>
        <v>131</v>
      </c>
      <c r="P2080" s="9">
        <f t="shared" si="131"/>
        <v>546.69000000000005</v>
      </c>
      <c r="Q2080" t="s">
        <v>1142</v>
      </c>
      <c r="R2080" t="s">
        <v>4007</v>
      </c>
      <c r="S2080" s="15">
        <f t="shared" si="132"/>
        <v>42692.771493055552</v>
      </c>
      <c r="T2080" s="16">
        <f t="shared" si="133"/>
        <v>42722.771493055552</v>
      </c>
    </row>
    <row r="2081" spans="1:20" ht="60" hidden="1">
      <c r="A2081">
        <v>2079</v>
      </c>
      <c r="B2081" s="3" t="s">
        <v>4284</v>
      </c>
      <c r="C2081" s="3" t="s">
        <v>4285</v>
      </c>
      <c r="D2081" s="6">
        <v>10000</v>
      </c>
      <c r="E2081" s="11">
        <v>28817</v>
      </c>
      <c r="F2081" t="s">
        <v>21</v>
      </c>
      <c r="G2081" t="s">
        <v>31</v>
      </c>
      <c r="H2081" t="s">
        <v>32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4006</v>
      </c>
      <c r="O2081" s="9">
        <f t="shared" si="130"/>
        <v>288</v>
      </c>
      <c r="P2081" s="9">
        <f t="shared" si="131"/>
        <v>47.47</v>
      </c>
      <c r="Q2081" t="s">
        <v>1142</v>
      </c>
      <c r="R2081" t="s">
        <v>4007</v>
      </c>
      <c r="S2081" s="15">
        <f t="shared" si="132"/>
        <v>42150.71056712963</v>
      </c>
      <c r="T2081" s="16">
        <f t="shared" si="133"/>
        <v>42180.791666666672</v>
      </c>
    </row>
    <row r="2082" spans="1:20" ht="60" hidden="1">
      <c r="A2082">
        <v>2080</v>
      </c>
      <c r="B2082" s="3" t="s">
        <v>4286</v>
      </c>
      <c r="C2082" s="3" t="s">
        <v>4287</v>
      </c>
      <c r="D2082" s="6">
        <v>1000</v>
      </c>
      <c r="E2082" s="11">
        <v>5078</v>
      </c>
      <c r="F2082" t="s">
        <v>21</v>
      </c>
      <c r="G2082" t="s">
        <v>22</v>
      </c>
      <c r="H2082" t="s">
        <v>23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4006</v>
      </c>
      <c r="O2082" s="9">
        <f t="shared" si="130"/>
        <v>508</v>
      </c>
      <c r="P2082" s="9">
        <f t="shared" si="131"/>
        <v>101.56</v>
      </c>
      <c r="Q2082" t="s">
        <v>1142</v>
      </c>
      <c r="R2082" t="s">
        <v>4007</v>
      </c>
      <c r="S2082" s="15">
        <f t="shared" si="132"/>
        <v>42289.957175925927</v>
      </c>
      <c r="T2082" s="16">
        <f t="shared" si="133"/>
        <v>42319.998842592591</v>
      </c>
    </row>
    <row r="2083" spans="1:20" ht="60" hidden="1">
      <c r="A2083">
        <v>2081</v>
      </c>
      <c r="B2083" s="3" t="s">
        <v>4288</v>
      </c>
      <c r="C2083" s="3" t="s">
        <v>4289</v>
      </c>
      <c r="D2083" s="6">
        <v>3500</v>
      </c>
      <c r="E2083" s="11">
        <v>4010</v>
      </c>
      <c r="F2083" t="s">
        <v>21</v>
      </c>
      <c r="G2083" t="s">
        <v>22</v>
      </c>
      <c r="H2083" t="s">
        <v>23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1841</v>
      </c>
      <c r="O2083" s="9">
        <f t="shared" si="130"/>
        <v>115</v>
      </c>
      <c r="P2083" s="9">
        <f t="shared" si="131"/>
        <v>72.91</v>
      </c>
      <c r="Q2083" t="s">
        <v>1635</v>
      </c>
      <c r="R2083" t="s">
        <v>1842</v>
      </c>
      <c r="S2083" s="15">
        <f t="shared" si="132"/>
        <v>41004.156886574077</v>
      </c>
      <c r="T2083" s="16">
        <f t="shared" si="133"/>
        <v>41045.207638888889</v>
      </c>
    </row>
    <row r="2084" spans="1:20" ht="60" hidden="1">
      <c r="A2084">
        <v>2082</v>
      </c>
      <c r="B2084" s="3" t="s">
        <v>4290</v>
      </c>
      <c r="C2084" s="3" t="s">
        <v>4291</v>
      </c>
      <c r="D2084" s="6">
        <v>1500</v>
      </c>
      <c r="E2084" s="11">
        <v>1661</v>
      </c>
      <c r="F2084" t="s">
        <v>21</v>
      </c>
      <c r="G2084" t="s">
        <v>22</v>
      </c>
      <c r="H2084" t="s">
        <v>23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1841</v>
      </c>
      <c r="O2084" s="9">
        <f t="shared" si="130"/>
        <v>111</v>
      </c>
      <c r="P2084" s="9">
        <f t="shared" si="131"/>
        <v>43.71</v>
      </c>
      <c r="Q2084" t="s">
        <v>1635</v>
      </c>
      <c r="R2084" t="s">
        <v>1842</v>
      </c>
      <c r="S2084" s="15">
        <f t="shared" si="132"/>
        <v>40811.120324074072</v>
      </c>
      <c r="T2084" s="16">
        <f t="shared" si="133"/>
        <v>40871.161990740737</v>
      </c>
    </row>
    <row r="2085" spans="1:20" ht="60" hidden="1">
      <c r="A2085">
        <v>2083</v>
      </c>
      <c r="B2085" s="3" t="s">
        <v>4292</v>
      </c>
      <c r="C2085" s="3" t="s">
        <v>4293</v>
      </c>
      <c r="D2085" s="6">
        <v>750</v>
      </c>
      <c r="E2085" s="11">
        <v>850</v>
      </c>
      <c r="F2085" t="s">
        <v>21</v>
      </c>
      <c r="G2085" t="s">
        <v>22</v>
      </c>
      <c r="H2085" t="s">
        <v>23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1841</v>
      </c>
      <c r="O2085" s="9">
        <f t="shared" si="130"/>
        <v>113</v>
      </c>
      <c r="P2085" s="9">
        <f t="shared" si="131"/>
        <v>34</v>
      </c>
      <c r="Q2085" t="s">
        <v>1635</v>
      </c>
      <c r="R2085" t="s">
        <v>1842</v>
      </c>
      <c r="S2085" s="15">
        <f t="shared" si="132"/>
        <v>41034.72216435185</v>
      </c>
      <c r="T2085" s="16">
        <f t="shared" si="133"/>
        <v>41064.72216435185</v>
      </c>
    </row>
    <row r="2086" spans="1:20" ht="45" hidden="1">
      <c r="A2086">
        <v>2084</v>
      </c>
      <c r="B2086" s="3" t="s">
        <v>4294</v>
      </c>
      <c r="C2086" s="3" t="s">
        <v>4295</v>
      </c>
      <c r="D2086" s="6">
        <v>3000</v>
      </c>
      <c r="E2086" s="11">
        <v>3250</v>
      </c>
      <c r="F2086" t="s">
        <v>21</v>
      </c>
      <c r="G2086" t="s">
        <v>22</v>
      </c>
      <c r="H2086" t="s">
        <v>23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1841</v>
      </c>
      <c r="O2086" s="9">
        <f t="shared" si="130"/>
        <v>108</v>
      </c>
      <c r="P2086" s="9">
        <f t="shared" si="131"/>
        <v>70.650000000000006</v>
      </c>
      <c r="Q2086" t="s">
        <v>1635</v>
      </c>
      <c r="R2086" t="s">
        <v>1842</v>
      </c>
      <c r="S2086" s="15">
        <f t="shared" si="132"/>
        <v>41731.833124999997</v>
      </c>
      <c r="T2086" s="16">
        <f t="shared" si="133"/>
        <v>41763.290972222225</v>
      </c>
    </row>
    <row r="2087" spans="1:20" ht="60" hidden="1">
      <c r="A2087">
        <v>2085</v>
      </c>
      <c r="B2087" s="3" t="s">
        <v>4296</v>
      </c>
      <c r="C2087" s="3" t="s">
        <v>4297</v>
      </c>
      <c r="D2087" s="6">
        <v>6000</v>
      </c>
      <c r="E2087" s="11">
        <v>7412</v>
      </c>
      <c r="F2087" t="s">
        <v>21</v>
      </c>
      <c r="G2087" t="s">
        <v>22</v>
      </c>
      <c r="H2087" t="s">
        <v>23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1841</v>
      </c>
      <c r="O2087" s="9">
        <f t="shared" si="130"/>
        <v>124</v>
      </c>
      <c r="P2087" s="9">
        <f t="shared" si="131"/>
        <v>89.3</v>
      </c>
      <c r="Q2087" t="s">
        <v>1635</v>
      </c>
      <c r="R2087" t="s">
        <v>1842</v>
      </c>
      <c r="S2087" s="15">
        <f t="shared" si="132"/>
        <v>41075.835497685184</v>
      </c>
      <c r="T2087" s="16">
        <f t="shared" si="133"/>
        <v>41105.835497685184</v>
      </c>
    </row>
    <row r="2088" spans="1:20" ht="45" hidden="1">
      <c r="A2088">
        <v>2086</v>
      </c>
      <c r="B2088" s="3" t="s">
        <v>4298</v>
      </c>
      <c r="C2088" s="3" t="s">
        <v>4299</v>
      </c>
      <c r="D2088" s="6">
        <v>4000</v>
      </c>
      <c r="E2088" s="11">
        <v>4028</v>
      </c>
      <c r="F2088" t="s">
        <v>21</v>
      </c>
      <c r="G2088" t="s">
        <v>22</v>
      </c>
      <c r="H2088" t="s">
        <v>23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1841</v>
      </c>
      <c r="O2088" s="9">
        <f t="shared" si="130"/>
        <v>101</v>
      </c>
      <c r="P2088" s="9">
        <f t="shared" si="131"/>
        <v>115.09</v>
      </c>
      <c r="Q2088" t="s">
        <v>1635</v>
      </c>
      <c r="R2088" t="s">
        <v>1842</v>
      </c>
      <c r="S2088" s="15">
        <f t="shared" si="132"/>
        <v>40860.67050925926</v>
      </c>
      <c r="T2088" s="16">
        <f t="shared" si="133"/>
        <v>40891.207638888889</v>
      </c>
    </row>
    <row r="2089" spans="1:20" ht="60" hidden="1">
      <c r="A2089">
        <v>2087</v>
      </c>
      <c r="B2089" s="3" t="s">
        <v>4300</v>
      </c>
      <c r="C2089" s="3" t="s">
        <v>4301</v>
      </c>
      <c r="D2089" s="6">
        <v>1500</v>
      </c>
      <c r="E2089" s="11">
        <v>1553</v>
      </c>
      <c r="F2089" t="s">
        <v>21</v>
      </c>
      <c r="G2089" t="s">
        <v>22</v>
      </c>
      <c r="H2089" t="s">
        <v>23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1841</v>
      </c>
      <c r="O2089" s="9">
        <f t="shared" si="130"/>
        <v>104</v>
      </c>
      <c r="P2089" s="9">
        <f t="shared" si="131"/>
        <v>62.12</v>
      </c>
      <c r="Q2089" t="s">
        <v>1635</v>
      </c>
      <c r="R2089" t="s">
        <v>1842</v>
      </c>
      <c r="S2089" s="15">
        <f t="shared" si="132"/>
        <v>40764.204375000001</v>
      </c>
      <c r="T2089" s="16">
        <f t="shared" si="133"/>
        <v>40794.204375000001</v>
      </c>
    </row>
    <row r="2090" spans="1:20" ht="60" hidden="1">
      <c r="A2090">
        <v>2088</v>
      </c>
      <c r="B2090" s="3" t="s">
        <v>4302</v>
      </c>
      <c r="C2090" s="3" t="s">
        <v>4303</v>
      </c>
      <c r="D2090" s="6">
        <v>3000</v>
      </c>
      <c r="E2090" s="11">
        <v>3465.32</v>
      </c>
      <c r="F2090" t="s">
        <v>21</v>
      </c>
      <c r="G2090" t="s">
        <v>22</v>
      </c>
      <c r="H2090" t="s">
        <v>23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1841</v>
      </c>
      <c r="O2090" s="9">
        <f t="shared" si="130"/>
        <v>116</v>
      </c>
      <c r="P2090" s="9">
        <f t="shared" si="131"/>
        <v>46.2</v>
      </c>
      <c r="Q2090" t="s">
        <v>1635</v>
      </c>
      <c r="R2090" t="s">
        <v>1842</v>
      </c>
      <c r="S2090" s="15">
        <f t="shared" si="132"/>
        <v>40395.714722222219</v>
      </c>
      <c r="T2090" s="16">
        <f t="shared" si="133"/>
        <v>40432.165972222225</v>
      </c>
    </row>
    <row r="2091" spans="1:20" ht="30" hidden="1">
      <c r="A2091">
        <v>2089</v>
      </c>
      <c r="B2091" s="3" t="s">
        <v>4304</v>
      </c>
      <c r="C2091" s="3" t="s">
        <v>4305</v>
      </c>
      <c r="D2091" s="6">
        <v>2500</v>
      </c>
      <c r="E2091" s="11">
        <v>3010.01</v>
      </c>
      <c r="F2091" t="s">
        <v>21</v>
      </c>
      <c r="G2091" t="s">
        <v>22</v>
      </c>
      <c r="H2091" t="s">
        <v>23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1841</v>
      </c>
      <c r="O2091" s="9">
        <f t="shared" si="130"/>
        <v>120</v>
      </c>
      <c r="P2091" s="9">
        <f t="shared" si="131"/>
        <v>48.55</v>
      </c>
      <c r="Q2091" t="s">
        <v>1635</v>
      </c>
      <c r="R2091" t="s">
        <v>1842</v>
      </c>
      <c r="S2091" s="15">
        <f t="shared" si="132"/>
        <v>41453.076319444444</v>
      </c>
      <c r="T2091" s="16">
        <f t="shared" si="133"/>
        <v>41488.076319444444</v>
      </c>
    </row>
    <row r="2092" spans="1:20" ht="60" hidden="1">
      <c r="A2092">
        <v>2090</v>
      </c>
      <c r="B2092" s="3" t="s">
        <v>4306</v>
      </c>
      <c r="C2092" s="3" t="s">
        <v>4307</v>
      </c>
      <c r="D2092" s="6">
        <v>8000</v>
      </c>
      <c r="E2092" s="11">
        <v>9203.23</v>
      </c>
      <c r="F2092" t="s">
        <v>21</v>
      </c>
      <c r="G2092" t="s">
        <v>22</v>
      </c>
      <c r="H2092" t="s">
        <v>23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1841</v>
      </c>
      <c r="O2092" s="9">
        <f t="shared" si="130"/>
        <v>115</v>
      </c>
      <c r="P2092" s="9">
        <f t="shared" si="131"/>
        <v>57.52</v>
      </c>
      <c r="Q2092" t="s">
        <v>1635</v>
      </c>
      <c r="R2092" t="s">
        <v>1842</v>
      </c>
      <c r="S2092" s="15">
        <f t="shared" si="132"/>
        <v>41299.381423611114</v>
      </c>
      <c r="T2092" s="16">
        <f t="shared" si="133"/>
        <v>41329.381423611114</v>
      </c>
    </row>
    <row r="2093" spans="1:20" ht="60" hidden="1">
      <c r="A2093">
        <v>2091</v>
      </c>
      <c r="B2093" s="3" t="s">
        <v>4308</v>
      </c>
      <c r="C2093" s="3" t="s">
        <v>4309</v>
      </c>
      <c r="D2093" s="6">
        <v>18000</v>
      </c>
      <c r="E2093" s="11">
        <v>21684.2</v>
      </c>
      <c r="F2093" t="s">
        <v>21</v>
      </c>
      <c r="G2093" t="s">
        <v>22</v>
      </c>
      <c r="H2093" t="s">
        <v>23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1841</v>
      </c>
      <c r="O2093" s="9">
        <f t="shared" si="130"/>
        <v>120</v>
      </c>
      <c r="P2093" s="9">
        <f t="shared" si="131"/>
        <v>88.15</v>
      </c>
      <c r="Q2093" t="s">
        <v>1635</v>
      </c>
      <c r="R2093" t="s">
        <v>1842</v>
      </c>
      <c r="S2093" s="15">
        <f t="shared" si="132"/>
        <v>40555.322662037033</v>
      </c>
      <c r="T2093" s="16">
        <f t="shared" si="133"/>
        <v>40603.833333333336</v>
      </c>
    </row>
    <row r="2094" spans="1:20" ht="45" hidden="1">
      <c r="A2094">
        <v>2092</v>
      </c>
      <c r="B2094" s="3" t="s">
        <v>4310</v>
      </c>
      <c r="C2094" s="3" t="s">
        <v>4311</v>
      </c>
      <c r="D2094" s="6">
        <v>6000</v>
      </c>
      <c r="E2094" s="11">
        <v>6077</v>
      </c>
      <c r="F2094" t="s">
        <v>21</v>
      </c>
      <c r="G2094" t="s">
        <v>22</v>
      </c>
      <c r="H2094" t="s">
        <v>23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1841</v>
      </c>
      <c r="O2094" s="9">
        <f t="shared" si="130"/>
        <v>101</v>
      </c>
      <c r="P2094" s="9">
        <f t="shared" si="131"/>
        <v>110.49</v>
      </c>
      <c r="Q2094" t="s">
        <v>1635</v>
      </c>
      <c r="R2094" t="s">
        <v>1842</v>
      </c>
      <c r="S2094" s="15">
        <f t="shared" si="132"/>
        <v>40763.707546296297</v>
      </c>
      <c r="T2094" s="16">
        <f t="shared" si="133"/>
        <v>40823.707546296297</v>
      </c>
    </row>
    <row r="2095" spans="1:20" ht="45" hidden="1">
      <c r="A2095">
        <v>2093</v>
      </c>
      <c r="B2095" s="3" t="s">
        <v>4312</v>
      </c>
      <c r="C2095" s="3" t="s">
        <v>4313</v>
      </c>
      <c r="D2095" s="6">
        <v>1500</v>
      </c>
      <c r="E2095" s="11">
        <v>1537</v>
      </c>
      <c r="F2095" t="s">
        <v>21</v>
      </c>
      <c r="G2095" t="s">
        <v>22</v>
      </c>
      <c r="H2095" t="s">
        <v>23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1841</v>
      </c>
      <c r="O2095" s="9">
        <f t="shared" si="130"/>
        <v>102</v>
      </c>
      <c r="P2095" s="9">
        <f t="shared" si="131"/>
        <v>66.83</v>
      </c>
      <c r="Q2095" t="s">
        <v>1635</v>
      </c>
      <c r="R2095" t="s">
        <v>1842</v>
      </c>
      <c r="S2095" s="15">
        <f t="shared" si="132"/>
        <v>41205.854537037041</v>
      </c>
      <c r="T2095" s="16">
        <f t="shared" si="133"/>
        <v>41265.896203703705</v>
      </c>
    </row>
    <row r="2096" spans="1:20" ht="60" hidden="1">
      <c r="A2096">
        <v>2094</v>
      </c>
      <c r="B2096" s="3" t="s">
        <v>4314</v>
      </c>
      <c r="C2096" s="3" t="s">
        <v>4315</v>
      </c>
      <c r="D2096" s="6">
        <v>3500</v>
      </c>
      <c r="E2096" s="11">
        <v>4219</v>
      </c>
      <c r="F2096" t="s">
        <v>21</v>
      </c>
      <c r="G2096" t="s">
        <v>22</v>
      </c>
      <c r="H2096" t="s">
        <v>23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1841</v>
      </c>
      <c r="O2096" s="9">
        <f t="shared" si="130"/>
        <v>121</v>
      </c>
      <c r="P2096" s="9">
        <f t="shared" si="131"/>
        <v>58.6</v>
      </c>
      <c r="Q2096" t="s">
        <v>1635</v>
      </c>
      <c r="R2096" t="s">
        <v>1842</v>
      </c>
      <c r="S2096" s="15">
        <f t="shared" si="132"/>
        <v>40939.02002314815</v>
      </c>
      <c r="T2096" s="16">
        <f t="shared" si="133"/>
        <v>40973.125</v>
      </c>
    </row>
    <row r="2097" spans="1:20" ht="45" hidden="1">
      <c r="A2097">
        <v>2095</v>
      </c>
      <c r="B2097" s="3" t="s">
        <v>4316</v>
      </c>
      <c r="C2097" s="3" t="s">
        <v>4317</v>
      </c>
      <c r="D2097" s="6">
        <v>2500</v>
      </c>
      <c r="E2097" s="11">
        <v>2500</v>
      </c>
      <c r="F2097" t="s">
        <v>21</v>
      </c>
      <c r="G2097" t="s">
        <v>22</v>
      </c>
      <c r="H2097" t="s">
        <v>23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1841</v>
      </c>
      <c r="O2097" s="9">
        <f t="shared" si="130"/>
        <v>100</v>
      </c>
      <c r="P2097" s="9">
        <f t="shared" si="131"/>
        <v>113.64</v>
      </c>
      <c r="Q2097" t="s">
        <v>1635</v>
      </c>
      <c r="R2097" t="s">
        <v>1842</v>
      </c>
      <c r="S2097" s="15">
        <f t="shared" si="132"/>
        <v>40758.733483796292</v>
      </c>
      <c r="T2097" s="16">
        <f t="shared" si="133"/>
        <v>40818.733483796292</v>
      </c>
    </row>
    <row r="2098" spans="1:20" ht="45" hidden="1">
      <c r="A2098">
        <v>2096</v>
      </c>
      <c r="B2098" s="3" t="s">
        <v>4318</v>
      </c>
      <c r="C2098" s="3" t="s">
        <v>4319</v>
      </c>
      <c r="D2098" s="6">
        <v>600</v>
      </c>
      <c r="E2098" s="11">
        <v>610</v>
      </c>
      <c r="F2098" t="s">
        <v>21</v>
      </c>
      <c r="G2098" t="s">
        <v>22</v>
      </c>
      <c r="H2098" t="s">
        <v>23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1841</v>
      </c>
      <c r="O2098" s="9">
        <f t="shared" si="130"/>
        <v>102</v>
      </c>
      <c r="P2098" s="9">
        <f t="shared" si="131"/>
        <v>43.57</v>
      </c>
      <c r="Q2098" t="s">
        <v>1635</v>
      </c>
      <c r="R2098" t="s">
        <v>1842</v>
      </c>
      <c r="S2098" s="15">
        <f t="shared" si="132"/>
        <v>41192.758506944447</v>
      </c>
      <c r="T2098" s="16">
        <f t="shared" si="133"/>
        <v>41208.165972222225</v>
      </c>
    </row>
    <row r="2099" spans="1:20" ht="60" hidden="1">
      <c r="A2099">
        <v>2097</v>
      </c>
      <c r="B2099" s="3" t="s">
        <v>4320</v>
      </c>
      <c r="C2099" s="3" t="s">
        <v>4321</v>
      </c>
      <c r="D2099" s="6">
        <v>3000</v>
      </c>
      <c r="E2099" s="11">
        <v>3000</v>
      </c>
      <c r="F2099" t="s">
        <v>21</v>
      </c>
      <c r="G2099" t="s">
        <v>22</v>
      </c>
      <c r="H2099" t="s">
        <v>23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1841</v>
      </c>
      <c r="O2099" s="9">
        <f t="shared" si="130"/>
        <v>100</v>
      </c>
      <c r="P2099" s="9">
        <f t="shared" si="131"/>
        <v>78.95</v>
      </c>
      <c r="Q2099" t="s">
        <v>1635</v>
      </c>
      <c r="R2099" t="s">
        <v>1842</v>
      </c>
      <c r="S2099" s="15">
        <f t="shared" si="132"/>
        <v>40818.58489583333</v>
      </c>
      <c r="T2099" s="16">
        <f t="shared" si="133"/>
        <v>40878.626562500001</v>
      </c>
    </row>
    <row r="2100" spans="1:20" ht="45" hidden="1">
      <c r="A2100">
        <v>2098</v>
      </c>
      <c r="B2100" s="3" t="s">
        <v>4322</v>
      </c>
      <c r="C2100" s="3" t="s">
        <v>4323</v>
      </c>
      <c r="D2100" s="6">
        <v>6000</v>
      </c>
      <c r="E2100" s="11">
        <v>6020</v>
      </c>
      <c r="F2100" t="s">
        <v>21</v>
      </c>
      <c r="G2100" t="s">
        <v>22</v>
      </c>
      <c r="H2100" t="s">
        <v>23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1841</v>
      </c>
      <c r="O2100" s="9">
        <f t="shared" si="130"/>
        <v>100</v>
      </c>
      <c r="P2100" s="9">
        <f t="shared" si="131"/>
        <v>188.13</v>
      </c>
      <c r="Q2100" t="s">
        <v>1635</v>
      </c>
      <c r="R2100" t="s">
        <v>1842</v>
      </c>
      <c r="S2100" s="15">
        <f t="shared" si="132"/>
        <v>40946.11383101852</v>
      </c>
      <c r="T2100" s="16">
        <f t="shared" si="133"/>
        <v>40976.11383101852</v>
      </c>
    </row>
    <row r="2101" spans="1:20" ht="18.75" hidden="1">
      <c r="A2101">
        <v>2099</v>
      </c>
      <c r="B2101" s="3" t="s">
        <v>4324</v>
      </c>
      <c r="C2101" s="3" t="s">
        <v>4325</v>
      </c>
      <c r="D2101" s="6">
        <v>3000</v>
      </c>
      <c r="E2101" s="11">
        <v>3971</v>
      </c>
      <c r="F2101" t="s">
        <v>21</v>
      </c>
      <c r="G2101" t="s">
        <v>22</v>
      </c>
      <c r="H2101" t="s">
        <v>23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1841</v>
      </c>
      <c r="O2101" s="9">
        <f t="shared" si="130"/>
        <v>132</v>
      </c>
      <c r="P2101" s="9">
        <f t="shared" si="131"/>
        <v>63.03</v>
      </c>
      <c r="Q2101" t="s">
        <v>1635</v>
      </c>
      <c r="R2101" t="s">
        <v>1842</v>
      </c>
      <c r="S2101" s="15">
        <f t="shared" si="132"/>
        <v>42173.746342592596</v>
      </c>
      <c r="T2101" s="16">
        <f t="shared" si="133"/>
        <v>42187.152777777781</v>
      </c>
    </row>
    <row r="2102" spans="1:20" ht="60" hidden="1">
      <c r="A2102">
        <v>2100</v>
      </c>
      <c r="B2102" s="3" t="s">
        <v>4326</v>
      </c>
      <c r="C2102" s="3" t="s">
        <v>4327</v>
      </c>
      <c r="D2102" s="6">
        <v>600</v>
      </c>
      <c r="E2102" s="11">
        <v>820</v>
      </c>
      <c r="F2102" t="s">
        <v>21</v>
      </c>
      <c r="G2102" t="s">
        <v>22</v>
      </c>
      <c r="H2102" t="s">
        <v>23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1841</v>
      </c>
      <c r="O2102" s="9">
        <f t="shared" si="130"/>
        <v>137</v>
      </c>
      <c r="P2102" s="9">
        <f t="shared" si="131"/>
        <v>30.37</v>
      </c>
      <c r="Q2102" t="s">
        <v>1635</v>
      </c>
      <c r="R2102" t="s">
        <v>1842</v>
      </c>
      <c r="S2102" s="15">
        <f t="shared" si="132"/>
        <v>41074.834965277776</v>
      </c>
      <c r="T2102" s="16">
        <f t="shared" si="133"/>
        <v>41090.165972222225</v>
      </c>
    </row>
    <row r="2103" spans="1:20" ht="60" hidden="1">
      <c r="A2103">
        <v>2101</v>
      </c>
      <c r="B2103" s="3" t="s">
        <v>4328</v>
      </c>
      <c r="C2103" s="3" t="s">
        <v>4329</v>
      </c>
      <c r="D2103" s="6">
        <v>2000</v>
      </c>
      <c r="E2103" s="11">
        <v>2265</v>
      </c>
      <c r="F2103" t="s">
        <v>21</v>
      </c>
      <c r="G2103" t="s">
        <v>22</v>
      </c>
      <c r="H2103" t="s">
        <v>23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1841</v>
      </c>
      <c r="O2103" s="9">
        <f t="shared" si="130"/>
        <v>113</v>
      </c>
      <c r="P2103" s="9">
        <f t="shared" si="131"/>
        <v>51.48</v>
      </c>
      <c r="Q2103" t="s">
        <v>1635</v>
      </c>
      <c r="R2103" t="s">
        <v>1842</v>
      </c>
      <c r="S2103" s="15">
        <f t="shared" si="132"/>
        <v>40892.149467592593</v>
      </c>
      <c r="T2103" s="16">
        <f t="shared" si="133"/>
        <v>40952.149467592593</v>
      </c>
    </row>
    <row r="2104" spans="1:20" ht="60" hidden="1">
      <c r="A2104">
        <v>2102</v>
      </c>
      <c r="B2104" s="3" t="s">
        <v>4330</v>
      </c>
      <c r="C2104" s="3" t="s">
        <v>4331</v>
      </c>
      <c r="D2104" s="6">
        <v>1000</v>
      </c>
      <c r="E2104" s="11">
        <v>1360</v>
      </c>
      <c r="F2104" t="s">
        <v>21</v>
      </c>
      <c r="G2104" t="s">
        <v>22</v>
      </c>
      <c r="H2104" t="s">
        <v>23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1841</v>
      </c>
      <c r="O2104" s="9">
        <f t="shared" si="130"/>
        <v>136</v>
      </c>
      <c r="P2104" s="9">
        <f t="shared" si="131"/>
        <v>35.79</v>
      </c>
      <c r="Q2104" t="s">
        <v>1635</v>
      </c>
      <c r="R2104" t="s">
        <v>1842</v>
      </c>
      <c r="S2104" s="15">
        <f t="shared" si="132"/>
        <v>40638.868611111109</v>
      </c>
      <c r="T2104" s="16">
        <f t="shared" si="133"/>
        <v>40668.868611111109</v>
      </c>
    </row>
    <row r="2105" spans="1:20" ht="30" hidden="1">
      <c r="A2105">
        <v>2103</v>
      </c>
      <c r="B2105" s="3" t="s">
        <v>4332</v>
      </c>
      <c r="C2105" s="3" t="s">
        <v>4333</v>
      </c>
      <c r="D2105" s="6">
        <v>7777</v>
      </c>
      <c r="E2105" s="11">
        <v>11364</v>
      </c>
      <c r="F2105" t="s">
        <v>21</v>
      </c>
      <c r="G2105" t="s">
        <v>22</v>
      </c>
      <c r="H2105" t="s">
        <v>23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1841</v>
      </c>
      <c r="O2105" s="9">
        <f t="shared" si="130"/>
        <v>146</v>
      </c>
      <c r="P2105" s="9">
        <f t="shared" si="131"/>
        <v>98.82</v>
      </c>
      <c r="Q2105" t="s">
        <v>1635</v>
      </c>
      <c r="R2105" t="s">
        <v>1842</v>
      </c>
      <c r="S2105" s="15">
        <f t="shared" si="132"/>
        <v>41192.754942129628</v>
      </c>
      <c r="T2105" s="16">
        <f t="shared" si="133"/>
        <v>41222.7966087963</v>
      </c>
    </row>
    <row r="2106" spans="1:20" ht="45" hidden="1">
      <c r="A2106">
        <v>2104</v>
      </c>
      <c r="B2106" s="3" t="s">
        <v>4334</v>
      </c>
      <c r="C2106" s="3" t="s">
        <v>4335</v>
      </c>
      <c r="D2106" s="6">
        <v>800</v>
      </c>
      <c r="E2106" s="11">
        <v>1036</v>
      </c>
      <c r="F2106" t="s">
        <v>21</v>
      </c>
      <c r="G2106" t="s">
        <v>22</v>
      </c>
      <c r="H2106" t="s">
        <v>23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1841</v>
      </c>
      <c r="O2106" s="9">
        <f t="shared" si="130"/>
        <v>130</v>
      </c>
      <c r="P2106" s="9">
        <f t="shared" si="131"/>
        <v>28</v>
      </c>
      <c r="Q2106" t="s">
        <v>1635</v>
      </c>
      <c r="R2106" t="s">
        <v>1842</v>
      </c>
      <c r="S2106" s="15">
        <f t="shared" si="132"/>
        <v>41394.074467592596</v>
      </c>
      <c r="T2106" s="16">
        <f t="shared" si="133"/>
        <v>41425</v>
      </c>
    </row>
    <row r="2107" spans="1:20" ht="45" hidden="1">
      <c r="A2107">
        <v>2105</v>
      </c>
      <c r="B2107" s="3" t="s">
        <v>4336</v>
      </c>
      <c r="C2107" s="3" t="s">
        <v>4337</v>
      </c>
      <c r="D2107" s="6">
        <v>2000</v>
      </c>
      <c r="E2107" s="11">
        <v>5080</v>
      </c>
      <c r="F2107" t="s">
        <v>21</v>
      </c>
      <c r="G2107" t="s">
        <v>22</v>
      </c>
      <c r="H2107" t="s">
        <v>23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1841</v>
      </c>
      <c r="O2107" s="9">
        <f t="shared" si="130"/>
        <v>254</v>
      </c>
      <c r="P2107" s="9">
        <f t="shared" si="131"/>
        <v>51.31</v>
      </c>
      <c r="Q2107" t="s">
        <v>1635</v>
      </c>
      <c r="R2107" t="s">
        <v>1842</v>
      </c>
      <c r="S2107" s="15">
        <f t="shared" si="132"/>
        <v>41951.788807870369</v>
      </c>
      <c r="T2107" s="16">
        <f t="shared" si="133"/>
        <v>41964.166666666672</v>
      </c>
    </row>
    <row r="2108" spans="1:20" ht="60" hidden="1">
      <c r="A2108">
        <v>2106</v>
      </c>
      <c r="B2108" s="3" t="s">
        <v>4338</v>
      </c>
      <c r="C2108" s="3" t="s">
        <v>4339</v>
      </c>
      <c r="D2108" s="6">
        <v>2200</v>
      </c>
      <c r="E2108" s="11">
        <v>2355</v>
      </c>
      <c r="F2108" t="s">
        <v>21</v>
      </c>
      <c r="G2108" t="s">
        <v>22</v>
      </c>
      <c r="H2108" t="s">
        <v>23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1841</v>
      </c>
      <c r="O2108" s="9">
        <f t="shared" si="130"/>
        <v>107</v>
      </c>
      <c r="P2108" s="9">
        <f t="shared" si="131"/>
        <v>53.52</v>
      </c>
      <c r="Q2108" t="s">
        <v>1635</v>
      </c>
      <c r="R2108" t="s">
        <v>1842</v>
      </c>
      <c r="S2108" s="15">
        <f t="shared" si="132"/>
        <v>41270.21497685185</v>
      </c>
      <c r="T2108" s="16">
        <f t="shared" si="133"/>
        <v>41300.21497685185</v>
      </c>
    </row>
    <row r="2109" spans="1:20" ht="45" hidden="1">
      <c r="A2109">
        <v>2107</v>
      </c>
      <c r="B2109" s="3" t="s">
        <v>4340</v>
      </c>
      <c r="C2109" s="3" t="s">
        <v>4341</v>
      </c>
      <c r="D2109" s="6">
        <v>2000</v>
      </c>
      <c r="E2109" s="11">
        <v>2154.66</v>
      </c>
      <c r="F2109" t="s">
        <v>21</v>
      </c>
      <c r="G2109" t="s">
        <v>22</v>
      </c>
      <c r="H2109" t="s">
        <v>23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1841</v>
      </c>
      <c r="O2109" s="9">
        <f t="shared" si="130"/>
        <v>108</v>
      </c>
      <c r="P2109" s="9">
        <f t="shared" si="131"/>
        <v>37.15</v>
      </c>
      <c r="Q2109" t="s">
        <v>1635</v>
      </c>
      <c r="R2109" t="s">
        <v>1842</v>
      </c>
      <c r="S2109" s="15">
        <f t="shared" si="132"/>
        <v>41934.71056712963</v>
      </c>
      <c r="T2109" s="16">
        <f t="shared" si="133"/>
        <v>41955.752233796295</v>
      </c>
    </row>
    <row r="2110" spans="1:20" ht="60" hidden="1">
      <c r="A2110">
        <v>2108</v>
      </c>
      <c r="B2110" s="3" t="s">
        <v>4342</v>
      </c>
      <c r="C2110" s="3" t="s">
        <v>4343</v>
      </c>
      <c r="D2110" s="6">
        <v>16000</v>
      </c>
      <c r="E2110" s="11">
        <v>17170</v>
      </c>
      <c r="F2110" t="s">
        <v>21</v>
      </c>
      <c r="G2110" t="s">
        <v>22</v>
      </c>
      <c r="H2110" t="s">
        <v>23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1841</v>
      </c>
      <c r="O2110" s="9">
        <f t="shared" si="130"/>
        <v>107</v>
      </c>
      <c r="P2110" s="9">
        <f t="shared" si="131"/>
        <v>89.9</v>
      </c>
      <c r="Q2110" t="s">
        <v>1635</v>
      </c>
      <c r="R2110" t="s">
        <v>1842</v>
      </c>
      <c r="S2110" s="15">
        <f t="shared" si="132"/>
        <v>41135.175694444442</v>
      </c>
      <c r="T2110" s="16">
        <f t="shared" si="133"/>
        <v>41162.163194444445</v>
      </c>
    </row>
    <row r="2111" spans="1:20" ht="45" hidden="1">
      <c r="A2111">
        <v>2109</v>
      </c>
      <c r="B2111" s="3" t="s">
        <v>4344</v>
      </c>
      <c r="C2111" s="3" t="s">
        <v>4345</v>
      </c>
      <c r="D2111" s="6">
        <v>4000</v>
      </c>
      <c r="E2111" s="11">
        <v>4261</v>
      </c>
      <c r="F2111" t="s">
        <v>21</v>
      </c>
      <c r="G2111" t="s">
        <v>22</v>
      </c>
      <c r="H2111" t="s">
        <v>23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1841</v>
      </c>
      <c r="O2111" s="9">
        <f t="shared" si="130"/>
        <v>107</v>
      </c>
      <c r="P2111" s="9">
        <f t="shared" si="131"/>
        <v>106.53</v>
      </c>
      <c r="Q2111" t="s">
        <v>1635</v>
      </c>
      <c r="R2111" t="s">
        <v>1842</v>
      </c>
      <c r="S2111" s="15">
        <f t="shared" si="132"/>
        <v>42160.708530092597</v>
      </c>
      <c r="T2111" s="16">
        <f t="shared" si="133"/>
        <v>42190.708530092597</v>
      </c>
    </row>
    <row r="2112" spans="1:20" ht="30" hidden="1">
      <c r="A2112">
        <v>2110</v>
      </c>
      <c r="B2112" s="3" t="s">
        <v>4346</v>
      </c>
      <c r="C2112" s="3" t="s">
        <v>4347</v>
      </c>
      <c r="D2112" s="6">
        <v>2000</v>
      </c>
      <c r="E2112" s="11">
        <v>2007</v>
      </c>
      <c r="F2112" t="s">
        <v>21</v>
      </c>
      <c r="G2112" t="s">
        <v>22</v>
      </c>
      <c r="H2112" t="s">
        <v>23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1841</v>
      </c>
      <c r="O2112" s="9">
        <f t="shared" si="130"/>
        <v>100</v>
      </c>
      <c r="P2112" s="9">
        <f t="shared" si="131"/>
        <v>52.82</v>
      </c>
      <c r="Q2112" t="s">
        <v>1635</v>
      </c>
      <c r="R2112" t="s">
        <v>1842</v>
      </c>
      <c r="S2112" s="15">
        <f t="shared" si="132"/>
        <v>41759.670937499999</v>
      </c>
      <c r="T2112" s="16">
        <f t="shared" si="133"/>
        <v>41787.207638888889</v>
      </c>
    </row>
    <row r="2113" spans="1:20" ht="60" hidden="1">
      <c r="A2113">
        <v>2111</v>
      </c>
      <c r="B2113" s="3" t="s">
        <v>4348</v>
      </c>
      <c r="C2113" s="3" t="s">
        <v>4349</v>
      </c>
      <c r="D2113" s="6">
        <v>2000</v>
      </c>
      <c r="E2113" s="11">
        <v>2130</v>
      </c>
      <c r="F2113" t="s">
        <v>21</v>
      </c>
      <c r="G2113" t="s">
        <v>22</v>
      </c>
      <c r="H2113" t="s">
        <v>23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1841</v>
      </c>
      <c r="O2113" s="9">
        <f t="shared" si="130"/>
        <v>107</v>
      </c>
      <c r="P2113" s="9">
        <f t="shared" si="131"/>
        <v>54.62</v>
      </c>
      <c r="Q2113" t="s">
        <v>1635</v>
      </c>
      <c r="R2113" t="s">
        <v>1842</v>
      </c>
      <c r="S2113" s="15">
        <f t="shared" si="132"/>
        <v>40703.197048611109</v>
      </c>
      <c r="T2113" s="16">
        <f t="shared" si="133"/>
        <v>40770.041666666664</v>
      </c>
    </row>
    <row r="2114" spans="1:20" ht="45" hidden="1">
      <c r="A2114">
        <v>2112</v>
      </c>
      <c r="B2114" s="3" t="s">
        <v>4350</v>
      </c>
      <c r="C2114" s="3" t="s">
        <v>4351</v>
      </c>
      <c r="D2114" s="6">
        <v>300</v>
      </c>
      <c r="E2114" s="11">
        <v>300</v>
      </c>
      <c r="F2114" t="s">
        <v>21</v>
      </c>
      <c r="G2114" t="s">
        <v>22</v>
      </c>
      <c r="H2114" t="s">
        <v>23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1841</v>
      </c>
      <c r="O2114" s="9">
        <f t="shared" si="130"/>
        <v>100</v>
      </c>
      <c r="P2114" s="9">
        <f t="shared" si="131"/>
        <v>27.27</v>
      </c>
      <c r="Q2114" t="s">
        <v>1635</v>
      </c>
      <c r="R2114" t="s">
        <v>1842</v>
      </c>
      <c r="S2114" s="15">
        <f t="shared" si="132"/>
        <v>41365.928159722222</v>
      </c>
      <c r="T2114" s="16">
        <f t="shared" si="133"/>
        <v>41379.928159722222</v>
      </c>
    </row>
    <row r="2115" spans="1:20" ht="30" hidden="1">
      <c r="A2115">
        <v>2113</v>
      </c>
      <c r="B2115" s="3" t="s">
        <v>4352</v>
      </c>
      <c r="C2115" s="3" t="s">
        <v>4353</v>
      </c>
      <c r="D2115" s="6">
        <v>7000</v>
      </c>
      <c r="E2115" s="11">
        <v>7340</v>
      </c>
      <c r="F2115" t="s">
        <v>21</v>
      </c>
      <c r="G2115" t="s">
        <v>22</v>
      </c>
      <c r="H2115" t="s">
        <v>23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1841</v>
      </c>
      <c r="O2115" s="9">
        <f t="shared" ref="O2115:O2178" si="134">ROUND(E2115/D2115*100,0)</f>
        <v>105</v>
      </c>
      <c r="P2115" s="9">
        <f t="shared" ref="P2115:P2178" si="135">IFERROR(ROUND(E2115/L2115,2),0)</f>
        <v>68.599999999999994</v>
      </c>
      <c r="Q2115" t="s">
        <v>1635</v>
      </c>
      <c r="R2115" t="s">
        <v>1842</v>
      </c>
      <c r="S2115" s="15">
        <f t="shared" ref="S2115:S2178" si="136">(((J2115/60)/60)/24)+DATE(1970,1,1)</f>
        <v>41870.86546296296</v>
      </c>
      <c r="T2115" s="16">
        <f t="shared" ref="T2115:T2178" si="137">(((I2115/60)/60)/24)+DATE(1970,1,1)</f>
        <v>41905.86546296296</v>
      </c>
    </row>
    <row r="2116" spans="1:20" ht="60" hidden="1">
      <c r="A2116">
        <v>2114</v>
      </c>
      <c r="B2116" s="3" t="s">
        <v>4354</v>
      </c>
      <c r="C2116" s="3" t="s">
        <v>4355</v>
      </c>
      <c r="D2116" s="6">
        <v>5000</v>
      </c>
      <c r="E2116" s="11">
        <v>5235</v>
      </c>
      <c r="F2116" t="s">
        <v>21</v>
      </c>
      <c r="G2116" t="s">
        <v>22</v>
      </c>
      <c r="H2116" t="s">
        <v>23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1841</v>
      </c>
      <c r="O2116" s="9">
        <f t="shared" si="134"/>
        <v>105</v>
      </c>
      <c r="P2116" s="9">
        <f t="shared" si="135"/>
        <v>35.61</v>
      </c>
      <c r="Q2116" t="s">
        <v>1635</v>
      </c>
      <c r="R2116" t="s">
        <v>1842</v>
      </c>
      <c r="S2116" s="15">
        <f t="shared" si="136"/>
        <v>40458.815625000003</v>
      </c>
      <c r="T2116" s="16">
        <f t="shared" si="137"/>
        <v>40521.207638888889</v>
      </c>
    </row>
    <row r="2117" spans="1:20" ht="45" hidden="1">
      <c r="A2117">
        <v>2115</v>
      </c>
      <c r="B2117" s="3" t="s">
        <v>4356</v>
      </c>
      <c r="C2117" s="3" t="s">
        <v>4357</v>
      </c>
      <c r="D2117" s="6">
        <v>1500</v>
      </c>
      <c r="E2117" s="11">
        <v>3385</v>
      </c>
      <c r="F2117" t="s">
        <v>21</v>
      </c>
      <c r="G2117" t="s">
        <v>22</v>
      </c>
      <c r="H2117" t="s">
        <v>23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1841</v>
      </c>
      <c r="O2117" s="9">
        <f t="shared" si="134"/>
        <v>226</v>
      </c>
      <c r="P2117" s="9">
        <f t="shared" si="135"/>
        <v>94.03</v>
      </c>
      <c r="Q2117" t="s">
        <v>1635</v>
      </c>
      <c r="R2117" t="s">
        <v>1842</v>
      </c>
      <c r="S2117" s="15">
        <f t="shared" si="136"/>
        <v>40564.081030092595</v>
      </c>
      <c r="T2117" s="16">
        <f t="shared" si="137"/>
        <v>40594.081030092595</v>
      </c>
    </row>
    <row r="2118" spans="1:20" ht="45" hidden="1">
      <c r="A2118">
        <v>2116</v>
      </c>
      <c r="B2118" s="3" t="s">
        <v>4358</v>
      </c>
      <c r="C2118" s="3" t="s">
        <v>4359</v>
      </c>
      <c r="D2118" s="6">
        <v>48000</v>
      </c>
      <c r="E2118" s="11">
        <v>48434</v>
      </c>
      <c r="F2118" t="s">
        <v>21</v>
      </c>
      <c r="G2118" t="s">
        <v>22</v>
      </c>
      <c r="H2118" t="s">
        <v>23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1841</v>
      </c>
      <c r="O2118" s="9">
        <f t="shared" si="134"/>
        <v>101</v>
      </c>
      <c r="P2118" s="9">
        <f t="shared" si="135"/>
        <v>526.46</v>
      </c>
      <c r="Q2118" t="s">
        <v>1635</v>
      </c>
      <c r="R2118" t="s">
        <v>1842</v>
      </c>
      <c r="S2118" s="15">
        <f t="shared" si="136"/>
        <v>41136.777812500004</v>
      </c>
      <c r="T2118" s="16">
        <f t="shared" si="137"/>
        <v>41184.777812500004</v>
      </c>
    </row>
    <row r="2119" spans="1:20" ht="60" hidden="1">
      <c r="A2119">
        <v>2117</v>
      </c>
      <c r="B2119" s="3" t="s">
        <v>4360</v>
      </c>
      <c r="C2119" s="3" t="s">
        <v>4361</v>
      </c>
      <c r="D2119" s="6">
        <v>1200</v>
      </c>
      <c r="E2119" s="11">
        <v>1773</v>
      </c>
      <c r="F2119" t="s">
        <v>21</v>
      </c>
      <c r="G2119" t="s">
        <v>22</v>
      </c>
      <c r="H2119" t="s">
        <v>23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1841</v>
      </c>
      <c r="O2119" s="9">
        <f t="shared" si="134"/>
        <v>148</v>
      </c>
      <c r="P2119" s="9">
        <f t="shared" si="135"/>
        <v>50.66</v>
      </c>
      <c r="Q2119" t="s">
        <v>1635</v>
      </c>
      <c r="R2119" t="s">
        <v>1842</v>
      </c>
      <c r="S2119" s="15">
        <f t="shared" si="136"/>
        <v>42290.059594907405</v>
      </c>
      <c r="T2119" s="16">
        <f t="shared" si="137"/>
        <v>42304.207638888889</v>
      </c>
    </row>
    <row r="2120" spans="1:20" ht="30" hidden="1">
      <c r="A2120">
        <v>2118</v>
      </c>
      <c r="B2120" s="3" t="s">
        <v>4362</v>
      </c>
      <c r="C2120" s="3" t="s">
        <v>4363</v>
      </c>
      <c r="D2120" s="6">
        <v>1000</v>
      </c>
      <c r="E2120" s="11">
        <v>1346.11</v>
      </c>
      <c r="F2120" t="s">
        <v>21</v>
      </c>
      <c r="G2120" t="s">
        <v>22</v>
      </c>
      <c r="H2120" t="s">
        <v>23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1841</v>
      </c>
      <c r="O2120" s="9">
        <f t="shared" si="134"/>
        <v>135</v>
      </c>
      <c r="P2120" s="9">
        <f t="shared" si="135"/>
        <v>79.180000000000007</v>
      </c>
      <c r="Q2120" t="s">
        <v>1635</v>
      </c>
      <c r="R2120" t="s">
        <v>1842</v>
      </c>
      <c r="S2120" s="15">
        <f t="shared" si="136"/>
        <v>40718.839537037034</v>
      </c>
      <c r="T2120" s="16">
        <f t="shared" si="137"/>
        <v>40748.839537037034</v>
      </c>
    </row>
    <row r="2121" spans="1:20" ht="45" hidden="1">
      <c r="A2121">
        <v>2119</v>
      </c>
      <c r="B2121" s="3" t="s">
        <v>4364</v>
      </c>
      <c r="C2121" s="3" t="s">
        <v>4365</v>
      </c>
      <c r="D2121" s="6">
        <v>2000</v>
      </c>
      <c r="E2121" s="11">
        <v>2015</v>
      </c>
      <c r="F2121" t="s">
        <v>21</v>
      </c>
      <c r="G2121" t="s">
        <v>22</v>
      </c>
      <c r="H2121" t="s">
        <v>23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1841</v>
      </c>
      <c r="O2121" s="9">
        <f t="shared" si="134"/>
        <v>101</v>
      </c>
      <c r="P2121" s="9">
        <f t="shared" si="135"/>
        <v>91.59</v>
      </c>
      <c r="Q2121" t="s">
        <v>1635</v>
      </c>
      <c r="R2121" t="s">
        <v>1842</v>
      </c>
      <c r="S2121" s="15">
        <f t="shared" si="136"/>
        <v>41107.130150462966</v>
      </c>
      <c r="T2121" s="16">
        <f t="shared" si="137"/>
        <v>41137.130150462966</v>
      </c>
    </row>
    <row r="2122" spans="1:20" ht="45" hidden="1">
      <c r="A2122">
        <v>2120</v>
      </c>
      <c r="B2122" s="3" t="s">
        <v>4366</v>
      </c>
      <c r="C2122" s="3" t="s">
        <v>4367</v>
      </c>
      <c r="D2122" s="6">
        <v>8000</v>
      </c>
      <c r="E2122" s="11">
        <v>8070.43</v>
      </c>
      <c r="F2122" t="s">
        <v>21</v>
      </c>
      <c r="G2122" t="s">
        <v>22</v>
      </c>
      <c r="H2122" t="s">
        <v>23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1841</v>
      </c>
      <c r="O2122" s="9">
        <f t="shared" si="134"/>
        <v>101</v>
      </c>
      <c r="P2122" s="9">
        <f t="shared" si="135"/>
        <v>116.96</v>
      </c>
      <c r="Q2122" t="s">
        <v>1635</v>
      </c>
      <c r="R2122" t="s">
        <v>1842</v>
      </c>
      <c r="S2122" s="15">
        <f t="shared" si="136"/>
        <v>41591.964537037034</v>
      </c>
      <c r="T2122" s="16">
        <f t="shared" si="137"/>
        <v>41640.964537037034</v>
      </c>
    </row>
    <row r="2123" spans="1:20" ht="45" hidden="1">
      <c r="A2123">
        <v>2121</v>
      </c>
      <c r="B2123" s="3" t="s">
        <v>4368</v>
      </c>
      <c r="C2123" s="3" t="s">
        <v>4369</v>
      </c>
      <c r="D2123" s="6">
        <v>50000</v>
      </c>
      <c r="E2123" s="11">
        <v>284</v>
      </c>
      <c r="F2123" t="s">
        <v>366</v>
      </c>
      <c r="G2123" t="s">
        <v>2114</v>
      </c>
      <c r="H2123" t="s">
        <v>2115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2219</v>
      </c>
      <c r="O2123" s="9">
        <f t="shared" si="134"/>
        <v>1</v>
      </c>
      <c r="P2123" s="9">
        <f t="shared" si="135"/>
        <v>28.4</v>
      </c>
      <c r="Q2123" t="s">
        <v>2220</v>
      </c>
      <c r="R2123" t="s">
        <v>2221</v>
      </c>
      <c r="S2123" s="15">
        <f t="shared" si="136"/>
        <v>42716.7424537037</v>
      </c>
      <c r="T2123" s="16">
        <f t="shared" si="137"/>
        <v>42746.7424537037</v>
      </c>
    </row>
    <row r="2124" spans="1:20" ht="45" hidden="1">
      <c r="A2124">
        <v>2122</v>
      </c>
      <c r="B2124" s="3" t="s">
        <v>4370</v>
      </c>
      <c r="C2124" s="3" t="s">
        <v>4371</v>
      </c>
      <c r="D2124" s="6">
        <v>80000</v>
      </c>
      <c r="E2124" s="11">
        <v>310</v>
      </c>
      <c r="F2124" t="s">
        <v>366</v>
      </c>
      <c r="G2124" t="s">
        <v>1441</v>
      </c>
      <c r="H2124" t="s">
        <v>1442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2219</v>
      </c>
      <c r="O2124" s="9">
        <f t="shared" si="134"/>
        <v>0</v>
      </c>
      <c r="P2124" s="9">
        <f t="shared" si="135"/>
        <v>103.33</v>
      </c>
      <c r="Q2124" t="s">
        <v>2220</v>
      </c>
      <c r="R2124" t="s">
        <v>2221</v>
      </c>
      <c r="S2124" s="15">
        <f t="shared" si="136"/>
        <v>42712.300567129627</v>
      </c>
      <c r="T2124" s="16">
        <f t="shared" si="137"/>
        <v>42742.300567129627</v>
      </c>
    </row>
    <row r="2125" spans="1:20" ht="60" hidden="1">
      <c r="A2125">
        <v>2123</v>
      </c>
      <c r="B2125" s="3" t="s">
        <v>4372</v>
      </c>
      <c r="C2125" s="3" t="s">
        <v>4373</v>
      </c>
      <c r="D2125" s="6">
        <v>500</v>
      </c>
      <c r="E2125" s="11">
        <v>50</v>
      </c>
      <c r="F2125" t="s">
        <v>366</v>
      </c>
      <c r="G2125" t="s">
        <v>22</v>
      </c>
      <c r="H2125" t="s">
        <v>23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2219</v>
      </c>
      <c r="O2125" s="9">
        <f t="shared" si="134"/>
        <v>10</v>
      </c>
      <c r="P2125" s="9">
        <f t="shared" si="135"/>
        <v>10</v>
      </c>
      <c r="Q2125" t="s">
        <v>2220</v>
      </c>
      <c r="R2125" t="s">
        <v>2221</v>
      </c>
      <c r="S2125" s="15">
        <f t="shared" si="136"/>
        <v>40198.424849537041</v>
      </c>
      <c r="T2125" s="16">
        <f t="shared" si="137"/>
        <v>40252.290972222225</v>
      </c>
    </row>
    <row r="2126" spans="1:20" ht="60" hidden="1">
      <c r="A2126">
        <v>2124</v>
      </c>
      <c r="B2126" s="3" t="s">
        <v>4374</v>
      </c>
      <c r="C2126" s="3" t="s">
        <v>4375</v>
      </c>
      <c r="D2126" s="6">
        <v>1100</v>
      </c>
      <c r="E2126" s="11">
        <v>115</v>
      </c>
      <c r="F2126" t="s">
        <v>366</v>
      </c>
      <c r="G2126" t="s">
        <v>22</v>
      </c>
      <c r="H2126" t="s">
        <v>23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2219</v>
      </c>
      <c r="O2126" s="9">
        <f t="shared" si="134"/>
        <v>10</v>
      </c>
      <c r="P2126" s="9">
        <f t="shared" si="135"/>
        <v>23</v>
      </c>
      <c r="Q2126" t="s">
        <v>2220</v>
      </c>
      <c r="R2126" t="s">
        <v>2221</v>
      </c>
      <c r="S2126" s="15">
        <f t="shared" si="136"/>
        <v>40464.028182870366</v>
      </c>
      <c r="T2126" s="16">
        <f t="shared" si="137"/>
        <v>40512.208333333336</v>
      </c>
    </row>
    <row r="2127" spans="1:20" ht="45" hidden="1">
      <c r="A2127">
        <v>2125</v>
      </c>
      <c r="B2127" s="3" t="s">
        <v>4376</v>
      </c>
      <c r="C2127" s="3" t="s">
        <v>4377</v>
      </c>
      <c r="D2127" s="6">
        <v>60000</v>
      </c>
      <c r="E2127" s="11">
        <v>852</v>
      </c>
      <c r="F2127" t="s">
        <v>366</v>
      </c>
      <c r="G2127" t="s">
        <v>22</v>
      </c>
      <c r="H2127" t="s">
        <v>23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2219</v>
      </c>
      <c r="O2127" s="9">
        <f t="shared" si="134"/>
        <v>1</v>
      </c>
      <c r="P2127" s="9">
        <f t="shared" si="135"/>
        <v>31.56</v>
      </c>
      <c r="Q2127" t="s">
        <v>2220</v>
      </c>
      <c r="R2127" t="s">
        <v>2221</v>
      </c>
      <c r="S2127" s="15">
        <f t="shared" si="136"/>
        <v>42191.023530092592</v>
      </c>
      <c r="T2127" s="16">
        <f t="shared" si="137"/>
        <v>42221.023530092592</v>
      </c>
    </row>
    <row r="2128" spans="1:20" ht="45" hidden="1">
      <c r="A2128">
        <v>2126</v>
      </c>
      <c r="B2128" s="3" t="s">
        <v>4378</v>
      </c>
      <c r="C2128" s="3" t="s">
        <v>4379</v>
      </c>
      <c r="D2128" s="6">
        <v>20000</v>
      </c>
      <c r="E2128" s="11">
        <v>10</v>
      </c>
      <c r="F2128" t="s">
        <v>366</v>
      </c>
      <c r="G2128" t="s">
        <v>22</v>
      </c>
      <c r="H2128" t="s">
        <v>23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2219</v>
      </c>
      <c r="O2128" s="9">
        <f t="shared" si="134"/>
        <v>0</v>
      </c>
      <c r="P2128" s="9">
        <f t="shared" si="135"/>
        <v>5</v>
      </c>
      <c r="Q2128" t="s">
        <v>2220</v>
      </c>
      <c r="R2128" t="s">
        <v>2221</v>
      </c>
      <c r="S2128" s="15">
        <f t="shared" si="136"/>
        <v>41951.973229166666</v>
      </c>
      <c r="T2128" s="16">
        <f t="shared" si="137"/>
        <v>41981.973229166666</v>
      </c>
    </row>
    <row r="2129" spans="1:20" ht="30" hidden="1">
      <c r="A2129">
        <v>2127</v>
      </c>
      <c r="B2129" s="3" t="s">
        <v>4380</v>
      </c>
      <c r="C2129" s="3" t="s">
        <v>4381</v>
      </c>
      <c r="D2129" s="6">
        <v>28000</v>
      </c>
      <c r="E2129" s="11">
        <v>8076</v>
      </c>
      <c r="F2129" t="s">
        <v>366</v>
      </c>
      <c r="G2129" t="s">
        <v>31</v>
      </c>
      <c r="H2129" t="s">
        <v>32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2219</v>
      </c>
      <c r="O2129" s="9">
        <f t="shared" si="134"/>
        <v>29</v>
      </c>
      <c r="P2129" s="9">
        <f t="shared" si="135"/>
        <v>34.22</v>
      </c>
      <c r="Q2129" t="s">
        <v>2220</v>
      </c>
      <c r="R2129" t="s">
        <v>2221</v>
      </c>
      <c r="S2129" s="15">
        <f t="shared" si="136"/>
        <v>42045.50535879629</v>
      </c>
      <c r="T2129" s="16">
        <f t="shared" si="137"/>
        <v>42075.463692129633</v>
      </c>
    </row>
    <row r="2130" spans="1:20" ht="60" hidden="1">
      <c r="A2130">
        <v>2128</v>
      </c>
      <c r="B2130" s="3" t="s">
        <v>4382</v>
      </c>
      <c r="C2130" s="3" t="s">
        <v>4383</v>
      </c>
      <c r="D2130" s="6">
        <v>15000</v>
      </c>
      <c r="E2130" s="11">
        <v>25</v>
      </c>
      <c r="F2130" t="s">
        <v>366</v>
      </c>
      <c r="G2130" t="s">
        <v>167</v>
      </c>
      <c r="H2130" t="s">
        <v>168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2219</v>
      </c>
      <c r="O2130" s="9">
        <f t="shared" si="134"/>
        <v>0</v>
      </c>
      <c r="P2130" s="9">
        <f t="shared" si="135"/>
        <v>25</v>
      </c>
      <c r="Q2130" t="s">
        <v>2220</v>
      </c>
      <c r="R2130" t="s">
        <v>2221</v>
      </c>
      <c r="S2130" s="15">
        <f t="shared" si="136"/>
        <v>41843.772789351853</v>
      </c>
      <c r="T2130" s="16">
        <f t="shared" si="137"/>
        <v>41903.772789351853</v>
      </c>
    </row>
    <row r="2131" spans="1:20" ht="60" hidden="1">
      <c r="A2131">
        <v>2129</v>
      </c>
      <c r="B2131" s="3" t="s">
        <v>4384</v>
      </c>
      <c r="C2131" s="3" t="s">
        <v>4385</v>
      </c>
      <c r="D2131" s="6">
        <v>2000</v>
      </c>
      <c r="E2131" s="11">
        <v>236</v>
      </c>
      <c r="F2131" t="s">
        <v>366</v>
      </c>
      <c r="G2131" t="s">
        <v>22</v>
      </c>
      <c r="H2131" t="s">
        <v>23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2219</v>
      </c>
      <c r="O2131" s="9">
        <f t="shared" si="134"/>
        <v>12</v>
      </c>
      <c r="P2131" s="9">
        <f t="shared" si="135"/>
        <v>19.670000000000002</v>
      </c>
      <c r="Q2131" t="s">
        <v>2220</v>
      </c>
      <c r="R2131" t="s">
        <v>2221</v>
      </c>
      <c r="S2131" s="15">
        <f t="shared" si="136"/>
        <v>42409.024305555555</v>
      </c>
      <c r="T2131" s="16">
        <f t="shared" si="137"/>
        <v>42439.024305555555</v>
      </c>
    </row>
    <row r="2132" spans="1:20" ht="30" hidden="1">
      <c r="A2132">
        <v>2130</v>
      </c>
      <c r="B2132" s="3" t="s">
        <v>4386</v>
      </c>
      <c r="C2132" s="3" t="s">
        <v>4387</v>
      </c>
      <c r="D2132" s="6">
        <v>42000</v>
      </c>
      <c r="E2132" s="11">
        <v>85</v>
      </c>
      <c r="F2132" t="s">
        <v>366</v>
      </c>
      <c r="G2132" t="s">
        <v>22</v>
      </c>
      <c r="H2132" t="s">
        <v>23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2219</v>
      </c>
      <c r="O2132" s="9">
        <f t="shared" si="134"/>
        <v>0</v>
      </c>
      <c r="P2132" s="9">
        <f t="shared" si="135"/>
        <v>21.25</v>
      </c>
      <c r="Q2132" t="s">
        <v>2220</v>
      </c>
      <c r="R2132" t="s">
        <v>2221</v>
      </c>
      <c r="S2132" s="15">
        <f t="shared" si="136"/>
        <v>41832.086377314816</v>
      </c>
      <c r="T2132" s="16">
        <f t="shared" si="137"/>
        <v>41867.086377314816</v>
      </c>
    </row>
    <row r="2133" spans="1:20" ht="45" hidden="1">
      <c r="A2133">
        <v>2131</v>
      </c>
      <c r="B2133" s="3" t="s">
        <v>4388</v>
      </c>
      <c r="C2133" s="3" t="s">
        <v>4389</v>
      </c>
      <c r="D2133" s="6">
        <v>500</v>
      </c>
      <c r="E2133" s="11">
        <v>25</v>
      </c>
      <c r="F2133" t="s">
        <v>366</v>
      </c>
      <c r="G2133" t="s">
        <v>22</v>
      </c>
      <c r="H2133" t="s">
        <v>23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2219</v>
      </c>
      <c r="O2133" s="9">
        <f t="shared" si="134"/>
        <v>5</v>
      </c>
      <c r="P2133" s="9">
        <f t="shared" si="135"/>
        <v>8.33</v>
      </c>
      <c r="Q2133" t="s">
        <v>2220</v>
      </c>
      <c r="R2133" t="s">
        <v>2221</v>
      </c>
      <c r="S2133" s="15">
        <f t="shared" si="136"/>
        <v>42167.207071759258</v>
      </c>
      <c r="T2133" s="16">
        <f t="shared" si="137"/>
        <v>42197.207071759258</v>
      </c>
    </row>
    <row r="2134" spans="1:20" ht="60" hidden="1">
      <c r="A2134">
        <v>2132</v>
      </c>
      <c r="B2134" s="3" t="s">
        <v>4390</v>
      </c>
      <c r="C2134" s="3" t="s">
        <v>4391</v>
      </c>
      <c r="D2134" s="6">
        <v>100000</v>
      </c>
      <c r="E2134" s="11">
        <v>2112.9899999999998</v>
      </c>
      <c r="F2134" t="s">
        <v>366</v>
      </c>
      <c r="G2134" t="s">
        <v>22</v>
      </c>
      <c r="H2134" t="s">
        <v>23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2219</v>
      </c>
      <c r="O2134" s="9">
        <f t="shared" si="134"/>
        <v>2</v>
      </c>
      <c r="P2134" s="9">
        <f t="shared" si="135"/>
        <v>21.34</v>
      </c>
      <c r="Q2134" t="s">
        <v>2220</v>
      </c>
      <c r="R2134" t="s">
        <v>2221</v>
      </c>
      <c r="S2134" s="15">
        <f t="shared" si="136"/>
        <v>41643.487175925926</v>
      </c>
      <c r="T2134" s="16">
        <f t="shared" si="137"/>
        <v>41673.487175925926</v>
      </c>
    </row>
    <row r="2135" spans="1:20" ht="60" hidden="1">
      <c r="A2135">
        <v>2133</v>
      </c>
      <c r="B2135" s="3" t="s">
        <v>4392</v>
      </c>
      <c r="C2135" s="3" t="s">
        <v>4393</v>
      </c>
      <c r="D2135" s="6">
        <v>1000</v>
      </c>
      <c r="E2135" s="11">
        <v>16</v>
      </c>
      <c r="F2135" t="s">
        <v>366</v>
      </c>
      <c r="G2135" t="s">
        <v>22</v>
      </c>
      <c r="H2135" t="s">
        <v>23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2219</v>
      </c>
      <c r="O2135" s="9">
        <f t="shared" si="134"/>
        <v>2</v>
      </c>
      <c r="P2135" s="9">
        <f t="shared" si="135"/>
        <v>5.33</v>
      </c>
      <c r="Q2135" t="s">
        <v>2220</v>
      </c>
      <c r="R2135" t="s">
        <v>2221</v>
      </c>
      <c r="S2135" s="15">
        <f t="shared" si="136"/>
        <v>40619.097210648149</v>
      </c>
      <c r="T2135" s="16">
        <f t="shared" si="137"/>
        <v>40657.290972222225</v>
      </c>
    </row>
    <row r="2136" spans="1:20" ht="45" hidden="1">
      <c r="A2136">
        <v>2134</v>
      </c>
      <c r="B2136" s="3" t="s">
        <v>4394</v>
      </c>
      <c r="C2136" s="3" t="s">
        <v>4395</v>
      </c>
      <c r="D2136" s="6">
        <v>6000</v>
      </c>
      <c r="E2136" s="11">
        <v>104</v>
      </c>
      <c r="F2136" t="s">
        <v>366</v>
      </c>
      <c r="G2136" t="s">
        <v>22</v>
      </c>
      <c r="H2136" t="s">
        <v>23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2219</v>
      </c>
      <c r="O2136" s="9">
        <f t="shared" si="134"/>
        <v>2</v>
      </c>
      <c r="P2136" s="9">
        <f t="shared" si="135"/>
        <v>34.67</v>
      </c>
      <c r="Q2136" t="s">
        <v>2220</v>
      </c>
      <c r="R2136" t="s">
        <v>2221</v>
      </c>
      <c r="S2136" s="15">
        <f t="shared" si="136"/>
        <v>41361.886469907404</v>
      </c>
      <c r="T2136" s="16">
        <f t="shared" si="137"/>
        <v>41391.886469907404</v>
      </c>
    </row>
    <row r="2137" spans="1:20" ht="60" hidden="1">
      <c r="A2137">
        <v>2135</v>
      </c>
      <c r="B2137" s="3" t="s">
        <v>4396</v>
      </c>
      <c r="C2137" s="3" t="s">
        <v>4397</v>
      </c>
      <c r="D2137" s="6">
        <v>5000</v>
      </c>
      <c r="E2137" s="11">
        <v>478</v>
      </c>
      <c r="F2137" t="s">
        <v>366</v>
      </c>
      <c r="G2137" t="s">
        <v>22</v>
      </c>
      <c r="H2137" t="s">
        <v>23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2219</v>
      </c>
      <c r="O2137" s="9">
        <f t="shared" si="134"/>
        <v>10</v>
      </c>
      <c r="P2137" s="9">
        <f t="shared" si="135"/>
        <v>21.73</v>
      </c>
      <c r="Q2137" t="s">
        <v>2220</v>
      </c>
      <c r="R2137" t="s">
        <v>2221</v>
      </c>
      <c r="S2137" s="15">
        <f t="shared" si="136"/>
        <v>41156.963344907403</v>
      </c>
      <c r="T2137" s="16">
        <f t="shared" si="137"/>
        <v>41186.963344907403</v>
      </c>
    </row>
    <row r="2138" spans="1:20" ht="45" hidden="1">
      <c r="A2138">
        <v>2136</v>
      </c>
      <c r="B2138" s="3" t="s">
        <v>4398</v>
      </c>
      <c r="C2138" s="3" t="s">
        <v>4399</v>
      </c>
      <c r="D2138" s="6">
        <v>80000</v>
      </c>
      <c r="E2138" s="11">
        <v>47.69</v>
      </c>
      <c r="F2138" t="s">
        <v>366</v>
      </c>
      <c r="G2138" t="s">
        <v>22</v>
      </c>
      <c r="H2138" t="s">
        <v>23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2219</v>
      </c>
      <c r="O2138" s="9">
        <f t="shared" si="134"/>
        <v>0</v>
      </c>
      <c r="P2138" s="9">
        <f t="shared" si="135"/>
        <v>11.92</v>
      </c>
      <c r="Q2138" t="s">
        <v>2220</v>
      </c>
      <c r="R2138" t="s">
        <v>2221</v>
      </c>
      <c r="S2138" s="15">
        <f t="shared" si="136"/>
        <v>41536.509097222224</v>
      </c>
      <c r="T2138" s="16">
        <f t="shared" si="137"/>
        <v>41566.509097222224</v>
      </c>
    </row>
    <row r="2139" spans="1:20" ht="45" hidden="1">
      <c r="A2139">
        <v>2137</v>
      </c>
      <c r="B2139" s="3" t="s">
        <v>4400</v>
      </c>
      <c r="C2139" s="3" t="s">
        <v>4401</v>
      </c>
      <c r="D2139" s="6">
        <v>50000</v>
      </c>
      <c r="E2139" s="11">
        <v>14203</v>
      </c>
      <c r="F2139" t="s">
        <v>366</v>
      </c>
      <c r="G2139" t="s">
        <v>167</v>
      </c>
      <c r="H2139" t="s">
        <v>168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2219</v>
      </c>
      <c r="O2139" s="9">
        <f t="shared" si="134"/>
        <v>28</v>
      </c>
      <c r="P2139" s="9">
        <f t="shared" si="135"/>
        <v>26.6</v>
      </c>
      <c r="Q2139" t="s">
        <v>2220</v>
      </c>
      <c r="R2139" t="s">
        <v>2221</v>
      </c>
      <c r="S2139" s="15">
        <f t="shared" si="136"/>
        <v>41948.771168981482</v>
      </c>
      <c r="T2139" s="16">
        <f t="shared" si="137"/>
        <v>41978.771168981482</v>
      </c>
    </row>
    <row r="2140" spans="1:20" ht="45" hidden="1">
      <c r="A2140">
        <v>2138</v>
      </c>
      <c r="B2140" s="3" t="s">
        <v>4402</v>
      </c>
      <c r="C2140" s="3" t="s">
        <v>4403</v>
      </c>
      <c r="D2140" s="6">
        <v>1000</v>
      </c>
      <c r="E2140" s="11">
        <v>128</v>
      </c>
      <c r="F2140" t="s">
        <v>366</v>
      </c>
      <c r="G2140" t="s">
        <v>31</v>
      </c>
      <c r="H2140" t="s">
        <v>32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2219</v>
      </c>
      <c r="O2140" s="9">
        <f t="shared" si="134"/>
        <v>13</v>
      </c>
      <c r="P2140" s="9">
        <f t="shared" si="135"/>
        <v>10.67</v>
      </c>
      <c r="Q2140" t="s">
        <v>2220</v>
      </c>
      <c r="R2140" t="s">
        <v>2221</v>
      </c>
      <c r="S2140" s="15">
        <f t="shared" si="136"/>
        <v>41557.013182870374</v>
      </c>
      <c r="T2140" s="16">
        <f t="shared" si="137"/>
        <v>41587.054849537039</v>
      </c>
    </row>
    <row r="2141" spans="1:20" ht="60" hidden="1">
      <c r="A2141">
        <v>2139</v>
      </c>
      <c r="B2141" s="3" t="s">
        <v>4404</v>
      </c>
      <c r="C2141" s="3" t="s">
        <v>4405</v>
      </c>
      <c r="D2141" s="6">
        <v>30000</v>
      </c>
      <c r="E2141" s="11">
        <v>1626</v>
      </c>
      <c r="F2141" t="s">
        <v>366</v>
      </c>
      <c r="G2141" t="s">
        <v>22</v>
      </c>
      <c r="H2141" t="s">
        <v>23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2219</v>
      </c>
      <c r="O2141" s="9">
        <f t="shared" si="134"/>
        <v>5</v>
      </c>
      <c r="P2141" s="9">
        <f t="shared" si="135"/>
        <v>29.04</v>
      </c>
      <c r="Q2141" t="s">
        <v>2220</v>
      </c>
      <c r="R2141" t="s">
        <v>2221</v>
      </c>
      <c r="S2141" s="15">
        <f t="shared" si="136"/>
        <v>42647.750092592592</v>
      </c>
      <c r="T2141" s="16">
        <f t="shared" si="137"/>
        <v>42677.750092592592</v>
      </c>
    </row>
    <row r="2142" spans="1:20" ht="60" hidden="1">
      <c r="A2142">
        <v>2140</v>
      </c>
      <c r="B2142" s="3" t="s">
        <v>4406</v>
      </c>
      <c r="C2142" s="3" t="s">
        <v>4407</v>
      </c>
      <c r="D2142" s="6">
        <v>500000</v>
      </c>
      <c r="E2142" s="11">
        <v>560</v>
      </c>
      <c r="F2142" t="s">
        <v>366</v>
      </c>
      <c r="G2142" t="s">
        <v>22</v>
      </c>
      <c r="H2142" t="s">
        <v>23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2219</v>
      </c>
      <c r="O2142" s="9">
        <f t="shared" si="134"/>
        <v>0</v>
      </c>
      <c r="P2142" s="9">
        <f t="shared" si="135"/>
        <v>50.91</v>
      </c>
      <c r="Q2142" t="s">
        <v>2220</v>
      </c>
      <c r="R2142" t="s">
        <v>2221</v>
      </c>
      <c r="S2142" s="15">
        <f t="shared" si="136"/>
        <v>41255.833611111113</v>
      </c>
      <c r="T2142" s="16">
        <f t="shared" si="137"/>
        <v>41285.833611111113</v>
      </c>
    </row>
    <row r="2143" spans="1:20" ht="60" hidden="1">
      <c r="A2143">
        <v>2141</v>
      </c>
      <c r="B2143" s="3" t="s">
        <v>4408</v>
      </c>
      <c r="C2143" s="3" t="s">
        <v>4409</v>
      </c>
      <c r="D2143" s="6">
        <v>15000</v>
      </c>
      <c r="E2143" s="11">
        <v>0</v>
      </c>
      <c r="F2143" t="s">
        <v>366</v>
      </c>
      <c r="G2143" t="s">
        <v>22</v>
      </c>
      <c r="H2143" t="s">
        <v>23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2219</v>
      </c>
      <c r="O2143" s="9">
        <f t="shared" si="134"/>
        <v>0</v>
      </c>
      <c r="P2143" s="9">
        <f t="shared" si="135"/>
        <v>0</v>
      </c>
      <c r="Q2143" t="s">
        <v>2220</v>
      </c>
      <c r="R2143" t="s">
        <v>2221</v>
      </c>
      <c r="S2143" s="15">
        <f t="shared" si="136"/>
        <v>41927.235636574071</v>
      </c>
      <c r="T2143" s="16">
        <f t="shared" si="137"/>
        <v>41957.277303240742</v>
      </c>
    </row>
    <row r="2144" spans="1:20" ht="60" hidden="1">
      <c r="A2144">
        <v>2142</v>
      </c>
      <c r="B2144" s="3" t="s">
        <v>4410</v>
      </c>
      <c r="C2144" s="3" t="s">
        <v>4411</v>
      </c>
      <c r="D2144" s="6">
        <v>10500</v>
      </c>
      <c r="E2144" s="11">
        <v>601</v>
      </c>
      <c r="F2144" t="s">
        <v>366</v>
      </c>
      <c r="G2144" t="s">
        <v>512</v>
      </c>
      <c r="H2144" t="s">
        <v>62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2219</v>
      </c>
      <c r="O2144" s="9">
        <f t="shared" si="134"/>
        <v>6</v>
      </c>
      <c r="P2144" s="9">
        <f t="shared" si="135"/>
        <v>50.08</v>
      </c>
      <c r="Q2144" t="s">
        <v>2220</v>
      </c>
      <c r="R2144" t="s">
        <v>2221</v>
      </c>
      <c r="S2144" s="15">
        <f t="shared" si="136"/>
        <v>42340.701504629629</v>
      </c>
      <c r="T2144" s="16">
        <f t="shared" si="137"/>
        <v>42368.701504629629</v>
      </c>
    </row>
    <row r="2145" spans="1:20" ht="60" hidden="1">
      <c r="A2145">
        <v>2143</v>
      </c>
      <c r="B2145" s="3" t="s">
        <v>4412</v>
      </c>
      <c r="C2145" s="3" t="s">
        <v>4413</v>
      </c>
      <c r="D2145" s="6">
        <v>2000</v>
      </c>
      <c r="E2145" s="11">
        <v>225</v>
      </c>
      <c r="F2145" t="s">
        <v>366</v>
      </c>
      <c r="G2145" t="s">
        <v>22</v>
      </c>
      <c r="H2145" t="s">
        <v>23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2219</v>
      </c>
      <c r="O2145" s="9">
        <f t="shared" si="134"/>
        <v>11</v>
      </c>
      <c r="P2145" s="9">
        <f t="shared" si="135"/>
        <v>45</v>
      </c>
      <c r="Q2145" t="s">
        <v>2220</v>
      </c>
      <c r="R2145" t="s">
        <v>2221</v>
      </c>
      <c r="S2145" s="15">
        <f t="shared" si="136"/>
        <v>40332.886712962965</v>
      </c>
      <c r="T2145" s="16">
        <f t="shared" si="137"/>
        <v>40380.791666666664</v>
      </c>
    </row>
    <row r="2146" spans="1:20" ht="45" hidden="1">
      <c r="A2146">
        <v>2144</v>
      </c>
      <c r="B2146" s="3" t="s">
        <v>4414</v>
      </c>
      <c r="C2146" s="3" t="s">
        <v>4415</v>
      </c>
      <c r="D2146" s="6">
        <v>35500</v>
      </c>
      <c r="E2146" s="11">
        <v>607</v>
      </c>
      <c r="F2146" t="s">
        <v>366</v>
      </c>
      <c r="G2146" t="s">
        <v>22</v>
      </c>
      <c r="H2146" t="s">
        <v>23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2219</v>
      </c>
      <c r="O2146" s="9">
        <f t="shared" si="134"/>
        <v>2</v>
      </c>
      <c r="P2146" s="9">
        <f t="shared" si="135"/>
        <v>25.29</v>
      </c>
      <c r="Q2146" t="s">
        <v>2220</v>
      </c>
      <c r="R2146" t="s">
        <v>2221</v>
      </c>
      <c r="S2146" s="15">
        <f t="shared" si="136"/>
        <v>41499.546759259261</v>
      </c>
      <c r="T2146" s="16">
        <f t="shared" si="137"/>
        <v>41531.546759259261</v>
      </c>
    </row>
    <row r="2147" spans="1:20" ht="60" hidden="1">
      <c r="A2147">
        <v>2145</v>
      </c>
      <c r="B2147" s="3" t="s">
        <v>4416</v>
      </c>
      <c r="C2147" s="3" t="s">
        <v>4417</v>
      </c>
      <c r="D2147" s="6">
        <v>15000</v>
      </c>
      <c r="E2147" s="11">
        <v>4565</v>
      </c>
      <c r="F2147" t="s">
        <v>366</v>
      </c>
      <c r="G2147" t="s">
        <v>22</v>
      </c>
      <c r="H2147" t="s">
        <v>23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2219</v>
      </c>
      <c r="O2147" s="9">
        <f t="shared" si="134"/>
        <v>30</v>
      </c>
      <c r="P2147" s="9">
        <f t="shared" si="135"/>
        <v>51.29</v>
      </c>
      <c r="Q2147" t="s">
        <v>2220</v>
      </c>
      <c r="R2147" t="s">
        <v>2221</v>
      </c>
      <c r="S2147" s="15">
        <f t="shared" si="136"/>
        <v>41575.237430555557</v>
      </c>
      <c r="T2147" s="16">
        <f t="shared" si="137"/>
        <v>41605.279097222221</v>
      </c>
    </row>
    <row r="2148" spans="1:20" ht="60" hidden="1">
      <c r="A2148">
        <v>2146</v>
      </c>
      <c r="B2148" s="3" t="s">
        <v>4418</v>
      </c>
      <c r="C2148" s="3" t="s">
        <v>4419</v>
      </c>
      <c r="D2148" s="6">
        <v>5000</v>
      </c>
      <c r="E2148" s="11">
        <v>1</v>
      </c>
      <c r="F2148" t="s">
        <v>366</v>
      </c>
      <c r="G2148" t="s">
        <v>22</v>
      </c>
      <c r="H2148" t="s">
        <v>23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2219</v>
      </c>
      <c r="O2148" s="9">
        <f t="shared" si="134"/>
        <v>0</v>
      </c>
      <c r="P2148" s="9">
        <f t="shared" si="135"/>
        <v>1</v>
      </c>
      <c r="Q2148" t="s">
        <v>2220</v>
      </c>
      <c r="R2148" t="s">
        <v>2221</v>
      </c>
      <c r="S2148" s="15">
        <f t="shared" si="136"/>
        <v>42397.679513888885</v>
      </c>
      <c r="T2148" s="16">
        <f t="shared" si="137"/>
        <v>42411.679513888885</v>
      </c>
    </row>
    <row r="2149" spans="1:20" ht="18.75" hidden="1">
      <c r="A2149">
        <v>2147</v>
      </c>
      <c r="B2149" s="3" t="s">
        <v>4420</v>
      </c>
      <c r="C2149" s="3" t="s">
        <v>4421</v>
      </c>
      <c r="D2149" s="6">
        <v>390000</v>
      </c>
      <c r="E2149" s="11">
        <v>2716</v>
      </c>
      <c r="F2149" t="s">
        <v>366</v>
      </c>
      <c r="G2149" t="s">
        <v>22</v>
      </c>
      <c r="H2149" t="s">
        <v>23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2219</v>
      </c>
      <c r="O2149" s="9">
        <f t="shared" si="134"/>
        <v>1</v>
      </c>
      <c r="P2149" s="9">
        <f t="shared" si="135"/>
        <v>49.38</v>
      </c>
      <c r="Q2149" t="s">
        <v>2220</v>
      </c>
      <c r="R2149" t="s">
        <v>2221</v>
      </c>
      <c r="S2149" s="15">
        <f t="shared" si="136"/>
        <v>41927.295694444445</v>
      </c>
      <c r="T2149" s="16">
        <f t="shared" si="137"/>
        <v>41959.337361111116</v>
      </c>
    </row>
    <row r="2150" spans="1:20" ht="60" hidden="1">
      <c r="A2150">
        <v>2148</v>
      </c>
      <c r="B2150" s="3" t="s">
        <v>4422</v>
      </c>
      <c r="C2150" s="3" t="s">
        <v>4423</v>
      </c>
      <c r="D2150" s="6">
        <v>100</v>
      </c>
      <c r="E2150" s="11">
        <v>2</v>
      </c>
      <c r="F2150" t="s">
        <v>366</v>
      </c>
      <c r="G2150" t="s">
        <v>31</v>
      </c>
      <c r="H2150" t="s">
        <v>32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2219</v>
      </c>
      <c r="O2150" s="9">
        <f t="shared" si="134"/>
        <v>2</v>
      </c>
      <c r="P2150" s="9">
        <f t="shared" si="135"/>
        <v>1</v>
      </c>
      <c r="Q2150" t="s">
        <v>2220</v>
      </c>
      <c r="R2150" t="s">
        <v>2221</v>
      </c>
      <c r="S2150" s="15">
        <f t="shared" si="136"/>
        <v>42066.733587962968</v>
      </c>
      <c r="T2150" s="16">
        <f t="shared" si="137"/>
        <v>42096.691921296297</v>
      </c>
    </row>
    <row r="2151" spans="1:20" ht="60" hidden="1">
      <c r="A2151">
        <v>2149</v>
      </c>
      <c r="B2151" s="3" t="s">
        <v>4424</v>
      </c>
      <c r="C2151" s="3" t="s">
        <v>4425</v>
      </c>
      <c r="D2151" s="6">
        <v>2000</v>
      </c>
      <c r="E2151" s="11">
        <v>0</v>
      </c>
      <c r="F2151" t="s">
        <v>366</v>
      </c>
      <c r="G2151" t="s">
        <v>22</v>
      </c>
      <c r="H2151" t="s">
        <v>23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2219</v>
      </c>
      <c r="O2151" s="9">
        <f t="shared" si="134"/>
        <v>0</v>
      </c>
      <c r="P2151" s="9">
        <f t="shared" si="135"/>
        <v>0</v>
      </c>
      <c r="Q2151" t="s">
        <v>2220</v>
      </c>
      <c r="R2151" t="s">
        <v>2221</v>
      </c>
      <c r="S2151" s="15">
        <f t="shared" si="136"/>
        <v>40355.024953703702</v>
      </c>
      <c r="T2151" s="16">
        <f t="shared" si="137"/>
        <v>40390</v>
      </c>
    </row>
    <row r="2152" spans="1:20" ht="18.75" hidden="1">
      <c r="A2152">
        <v>2150</v>
      </c>
      <c r="B2152" s="3" t="s">
        <v>4426</v>
      </c>
      <c r="C2152" s="3" t="s">
        <v>4427</v>
      </c>
      <c r="D2152" s="6">
        <v>50000</v>
      </c>
      <c r="E2152" s="11">
        <v>405</v>
      </c>
      <c r="F2152" t="s">
        <v>366</v>
      </c>
      <c r="G2152" t="s">
        <v>420</v>
      </c>
      <c r="H2152" t="s">
        <v>421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2219</v>
      </c>
      <c r="O2152" s="9">
        <f t="shared" si="134"/>
        <v>1</v>
      </c>
      <c r="P2152" s="9">
        <f t="shared" si="135"/>
        <v>101.25</v>
      </c>
      <c r="Q2152" t="s">
        <v>2220</v>
      </c>
      <c r="R2152" t="s">
        <v>2221</v>
      </c>
      <c r="S2152" s="15">
        <f t="shared" si="136"/>
        <v>42534.284710648149</v>
      </c>
      <c r="T2152" s="16">
        <f t="shared" si="137"/>
        <v>42564.284710648149</v>
      </c>
    </row>
    <row r="2153" spans="1:20" ht="60" hidden="1">
      <c r="A2153">
        <v>2151</v>
      </c>
      <c r="B2153" s="3" t="s">
        <v>4428</v>
      </c>
      <c r="C2153" s="3" t="s">
        <v>4429</v>
      </c>
      <c r="D2153" s="6">
        <v>45000</v>
      </c>
      <c r="E2153" s="11">
        <v>118</v>
      </c>
      <c r="F2153" t="s">
        <v>366</v>
      </c>
      <c r="G2153" t="s">
        <v>22</v>
      </c>
      <c r="H2153" t="s">
        <v>23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2219</v>
      </c>
      <c r="O2153" s="9">
        <f t="shared" si="134"/>
        <v>0</v>
      </c>
      <c r="P2153" s="9">
        <f t="shared" si="135"/>
        <v>19.670000000000002</v>
      </c>
      <c r="Q2153" t="s">
        <v>2220</v>
      </c>
      <c r="R2153" t="s">
        <v>2221</v>
      </c>
      <c r="S2153" s="15">
        <f t="shared" si="136"/>
        <v>42520.847384259265</v>
      </c>
      <c r="T2153" s="16">
        <f t="shared" si="137"/>
        <v>42550.847384259265</v>
      </c>
    </row>
    <row r="2154" spans="1:20" ht="60" hidden="1">
      <c r="A2154">
        <v>2152</v>
      </c>
      <c r="B2154" s="3" t="s">
        <v>4430</v>
      </c>
      <c r="C2154" s="3" t="s">
        <v>4431</v>
      </c>
      <c r="D2154" s="6">
        <v>30000</v>
      </c>
      <c r="E2154" s="11">
        <v>50</v>
      </c>
      <c r="F2154" t="s">
        <v>366</v>
      </c>
      <c r="G2154" t="s">
        <v>22</v>
      </c>
      <c r="H2154" t="s">
        <v>23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2219</v>
      </c>
      <c r="O2154" s="9">
        <f t="shared" si="134"/>
        <v>0</v>
      </c>
      <c r="P2154" s="9">
        <f t="shared" si="135"/>
        <v>12.5</v>
      </c>
      <c r="Q2154" t="s">
        <v>2220</v>
      </c>
      <c r="R2154" t="s">
        <v>2221</v>
      </c>
      <c r="S2154" s="15">
        <f t="shared" si="136"/>
        <v>41683.832280092596</v>
      </c>
      <c r="T2154" s="16">
        <f t="shared" si="137"/>
        <v>41713.790613425925</v>
      </c>
    </row>
    <row r="2155" spans="1:20" ht="60" hidden="1">
      <c r="A2155">
        <v>2153</v>
      </c>
      <c r="B2155" s="3" t="s">
        <v>4432</v>
      </c>
      <c r="C2155" s="3" t="s">
        <v>4433</v>
      </c>
      <c r="D2155" s="6">
        <v>372625</v>
      </c>
      <c r="E2155" s="11">
        <v>34</v>
      </c>
      <c r="F2155" t="s">
        <v>366</v>
      </c>
      <c r="G2155" t="s">
        <v>22</v>
      </c>
      <c r="H2155" t="s">
        <v>23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2219</v>
      </c>
      <c r="O2155" s="9">
        <f t="shared" si="134"/>
        <v>0</v>
      </c>
      <c r="P2155" s="9">
        <f t="shared" si="135"/>
        <v>8.5</v>
      </c>
      <c r="Q2155" t="s">
        <v>2220</v>
      </c>
      <c r="R2155" t="s">
        <v>2221</v>
      </c>
      <c r="S2155" s="15">
        <f t="shared" si="136"/>
        <v>41974.911087962959</v>
      </c>
      <c r="T2155" s="16">
        <f t="shared" si="137"/>
        <v>42014.332638888889</v>
      </c>
    </row>
    <row r="2156" spans="1:20" ht="30" hidden="1">
      <c r="A2156">
        <v>2154</v>
      </c>
      <c r="B2156" s="3" t="s">
        <v>4434</v>
      </c>
      <c r="C2156" s="3" t="s">
        <v>4435</v>
      </c>
      <c r="D2156" s="6">
        <v>250</v>
      </c>
      <c r="E2156" s="11">
        <v>2</v>
      </c>
      <c r="F2156" t="s">
        <v>366</v>
      </c>
      <c r="G2156" t="s">
        <v>22</v>
      </c>
      <c r="H2156" t="s">
        <v>23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2219</v>
      </c>
      <c r="O2156" s="9">
        <f t="shared" si="134"/>
        <v>1</v>
      </c>
      <c r="P2156" s="9">
        <f t="shared" si="135"/>
        <v>1</v>
      </c>
      <c r="Q2156" t="s">
        <v>2220</v>
      </c>
      <c r="R2156" t="s">
        <v>2221</v>
      </c>
      <c r="S2156" s="15">
        <f t="shared" si="136"/>
        <v>41647.632256944446</v>
      </c>
      <c r="T2156" s="16">
        <f t="shared" si="137"/>
        <v>41667.632256944446</v>
      </c>
    </row>
    <row r="2157" spans="1:20" ht="45" hidden="1">
      <c r="A2157">
        <v>2155</v>
      </c>
      <c r="B2157" s="3" t="s">
        <v>4436</v>
      </c>
      <c r="C2157" s="3" t="s">
        <v>4437</v>
      </c>
      <c r="D2157" s="6">
        <v>5000</v>
      </c>
      <c r="E2157" s="11">
        <v>115</v>
      </c>
      <c r="F2157" t="s">
        <v>366</v>
      </c>
      <c r="G2157" t="s">
        <v>31</v>
      </c>
      <c r="H2157" t="s">
        <v>32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2219</v>
      </c>
      <c r="O2157" s="9">
        <f t="shared" si="134"/>
        <v>2</v>
      </c>
      <c r="P2157" s="9">
        <f t="shared" si="135"/>
        <v>23</v>
      </c>
      <c r="Q2157" t="s">
        <v>2220</v>
      </c>
      <c r="R2157" t="s">
        <v>2221</v>
      </c>
      <c r="S2157" s="15">
        <f t="shared" si="136"/>
        <v>42430.747511574074</v>
      </c>
      <c r="T2157" s="16">
        <f t="shared" si="137"/>
        <v>42460.70584490741</v>
      </c>
    </row>
    <row r="2158" spans="1:20" ht="45" hidden="1">
      <c r="A2158">
        <v>2156</v>
      </c>
      <c r="B2158" s="3" t="s">
        <v>4438</v>
      </c>
      <c r="C2158" s="3" t="s">
        <v>4439</v>
      </c>
      <c r="D2158" s="6">
        <v>56000</v>
      </c>
      <c r="E2158" s="11">
        <v>1493</v>
      </c>
      <c r="F2158" t="s">
        <v>366</v>
      </c>
      <c r="G2158" t="s">
        <v>22</v>
      </c>
      <c r="H2158" t="s">
        <v>23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2219</v>
      </c>
      <c r="O2158" s="9">
        <f t="shared" si="134"/>
        <v>3</v>
      </c>
      <c r="P2158" s="9">
        <f t="shared" si="135"/>
        <v>17.989999999999998</v>
      </c>
      <c r="Q2158" t="s">
        <v>2220</v>
      </c>
      <c r="R2158" t="s">
        <v>2221</v>
      </c>
      <c r="S2158" s="15">
        <f t="shared" si="136"/>
        <v>41488.85423611111</v>
      </c>
      <c r="T2158" s="16">
        <f t="shared" si="137"/>
        <v>41533.85423611111</v>
      </c>
    </row>
    <row r="2159" spans="1:20" ht="30" hidden="1">
      <c r="A2159">
        <v>2157</v>
      </c>
      <c r="B2159" s="3" t="s">
        <v>4440</v>
      </c>
      <c r="C2159" s="3" t="s">
        <v>4441</v>
      </c>
      <c r="D2159" s="6">
        <v>75000</v>
      </c>
      <c r="E2159" s="11">
        <v>21144</v>
      </c>
      <c r="F2159" t="s">
        <v>366</v>
      </c>
      <c r="G2159" t="s">
        <v>22</v>
      </c>
      <c r="H2159" t="s">
        <v>23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2219</v>
      </c>
      <c r="O2159" s="9">
        <f t="shared" si="134"/>
        <v>28</v>
      </c>
      <c r="P2159" s="9">
        <f t="shared" si="135"/>
        <v>370.95</v>
      </c>
      <c r="Q2159" t="s">
        <v>2220</v>
      </c>
      <c r="R2159" t="s">
        <v>2221</v>
      </c>
      <c r="S2159" s="15">
        <f t="shared" si="136"/>
        <v>42694.98128472222</v>
      </c>
      <c r="T2159" s="16">
        <f t="shared" si="137"/>
        <v>42727.332638888889</v>
      </c>
    </row>
    <row r="2160" spans="1:20" ht="60" hidden="1">
      <c r="A2160">
        <v>2158</v>
      </c>
      <c r="B2160" s="3" t="s">
        <v>4442</v>
      </c>
      <c r="C2160" s="3" t="s">
        <v>4443</v>
      </c>
      <c r="D2160" s="6">
        <v>300000</v>
      </c>
      <c r="E2160" s="11">
        <v>19770.11</v>
      </c>
      <c r="F2160" t="s">
        <v>366</v>
      </c>
      <c r="G2160" t="s">
        <v>22</v>
      </c>
      <c r="H2160" t="s">
        <v>23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2219</v>
      </c>
      <c r="O2160" s="9">
        <f t="shared" si="134"/>
        <v>7</v>
      </c>
      <c r="P2160" s="9">
        <f t="shared" si="135"/>
        <v>63.57</v>
      </c>
      <c r="Q2160" t="s">
        <v>2220</v>
      </c>
      <c r="R2160" t="s">
        <v>2221</v>
      </c>
      <c r="S2160" s="15">
        <f t="shared" si="136"/>
        <v>41264.853865740741</v>
      </c>
      <c r="T2160" s="16">
        <f t="shared" si="137"/>
        <v>41309.853865740741</v>
      </c>
    </row>
    <row r="2161" spans="1:20" ht="75" hidden="1">
      <c r="A2161">
        <v>2159</v>
      </c>
      <c r="B2161" s="3" t="s">
        <v>4444</v>
      </c>
      <c r="C2161" s="3" t="s">
        <v>4445</v>
      </c>
      <c r="D2161" s="6">
        <v>3600</v>
      </c>
      <c r="E2161" s="11">
        <v>26</v>
      </c>
      <c r="F2161" t="s">
        <v>366</v>
      </c>
      <c r="G2161" t="s">
        <v>22</v>
      </c>
      <c r="H2161" t="s">
        <v>23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2219</v>
      </c>
      <c r="O2161" s="9">
        <f t="shared" si="134"/>
        <v>1</v>
      </c>
      <c r="P2161" s="9">
        <f t="shared" si="135"/>
        <v>13</v>
      </c>
      <c r="Q2161" t="s">
        <v>2220</v>
      </c>
      <c r="R2161" t="s">
        <v>2221</v>
      </c>
      <c r="S2161" s="15">
        <f t="shared" si="136"/>
        <v>40710.731180555551</v>
      </c>
      <c r="T2161" s="16">
        <f t="shared" si="137"/>
        <v>40740.731180555551</v>
      </c>
    </row>
    <row r="2162" spans="1:20" ht="45" hidden="1">
      <c r="A2162">
        <v>2160</v>
      </c>
      <c r="B2162" s="3" t="s">
        <v>4446</v>
      </c>
      <c r="C2162" s="3" t="s">
        <v>4447</v>
      </c>
      <c r="D2162" s="6">
        <v>10000</v>
      </c>
      <c r="E2162" s="11">
        <v>85</v>
      </c>
      <c r="F2162" t="s">
        <v>366</v>
      </c>
      <c r="G2162" t="s">
        <v>22</v>
      </c>
      <c r="H2162" t="s">
        <v>23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2219</v>
      </c>
      <c r="O2162" s="9">
        <f t="shared" si="134"/>
        <v>1</v>
      </c>
      <c r="P2162" s="9">
        <f t="shared" si="135"/>
        <v>5.31</v>
      </c>
      <c r="Q2162" t="s">
        <v>2220</v>
      </c>
      <c r="R2162" t="s">
        <v>2221</v>
      </c>
      <c r="S2162" s="15">
        <f t="shared" si="136"/>
        <v>41018.711863425924</v>
      </c>
      <c r="T2162" s="16">
        <f t="shared" si="137"/>
        <v>41048.711863425924</v>
      </c>
    </row>
    <row r="2163" spans="1:20" ht="30" hidden="1">
      <c r="A2163">
        <v>2161</v>
      </c>
      <c r="B2163" s="3" t="s">
        <v>4448</v>
      </c>
      <c r="C2163" s="3" t="s">
        <v>4449</v>
      </c>
      <c r="D2163" s="6">
        <v>400</v>
      </c>
      <c r="E2163" s="11">
        <v>463</v>
      </c>
      <c r="F2163" t="s">
        <v>21</v>
      </c>
      <c r="G2163" t="s">
        <v>22</v>
      </c>
      <c r="H2163" t="s">
        <v>23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1634</v>
      </c>
      <c r="O2163" s="9">
        <f t="shared" si="134"/>
        <v>116</v>
      </c>
      <c r="P2163" s="9">
        <f t="shared" si="135"/>
        <v>35.619999999999997</v>
      </c>
      <c r="Q2163" t="s">
        <v>1635</v>
      </c>
      <c r="R2163" t="s">
        <v>1636</v>
      </c>
      <c r="S2163" s="15">
        <f t="shared" si="136"/>
        <v>42240.852534722217</v>
      </c>
      <c r="T2163" s="16">
        <f t="shared" si="137"/>
        <v>42270.852534722217</v>
      </c>
    </row>
    <row r="2164" spans="1:20" ht="60" hidden="1">
      <c r="A2164">
        <v>2162</v>
      </c>
      <c r="B2164" s="3" t="s">
        <v>4450</v>
      </c>
      <c r="C2164" s="3" t="s">
        <v>4451</v>
      </c>
      <c r="D2164" s="6">
        <v>4500</v>
      </c>
      <c r="E2164" s="11">
        <v>5052</v>
      </c>
      <c r="F2164" t="s">
        <v>21</v>
      </c>
      <c r="G2164" t="s">
        <v>22</v>
      </c>
      <c r="H2164" t="s">
        <v>23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1634</v>
      </c>
      <c r="O2164" s="9">
        <f t="shared" si="134"/>
        <v>112</v>
      </c>
      <c r="P2164" s="9">
        <f t="shared" si="135"/>
        <v>87.1</v>
      </c>
      <c r="Q2164" t="s">
        <v>1635</v>
      </c>
      <c r="R2164" t="s">
        <v>1636</v>
      </c>
      <c r="S2164" s="15">
        <f t="shared" si="136"/>
        <v>41813.766099537039</v>
      </c>
      <c r="T2164" s="16">
        <f t="shared" si="137"/>
        <v>41844.766099537039</v>
      </c>
    </row>
    <row r="2165" spans="1:20" ht="45" hidden="1">
      <c r="A2165">
        <v>2163</v>
      </c>
      <c r="B2165" s="3" t="s">
        <v>4452</v>
      </c>
      <c r="C2165" s="3" t="s">
        <v>4453</v>
      </c>
      <c r="D2165" s="6">
        <v>2500</v>
      </c>
      <c r="E2165" s="11">
        <v>3305</v>
      </c>
      <c r="F2165" t="s">
        <v>21</v>
      </c>
      <c r="G2165" t="s">
        <v>22</v>
      </c>
      <c r="H2165" t="s">
        <v>23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1634</v>
      </c>
      <c r="O2165" s="9">
        <f t="shared" si="134"/>
        <v>132</v>
      </c>
      <c r="P2165" s="9">
        <f t="shared" si="135"/>
        <v>75.11</v>
      </c>
      <c r="Q2165" t="s">
        <v>1635</v>
      </c>
      <c r="R2165" t="s">
        <v>1636</v>
      </c>
      <c r="S2165" s="15">
        <f t="shared" si="136"/>
        <v>42111.899537037039</v>
      </c>
      <c r="T2165" s="16">
        <f t="shared" si="137"/>
        <v>42163.159722222219</v>
      </c>
    </row>
    <row r="2166" spans="1:20" ht="30" hidden="1">
      <c r="A2166">
        <v>2164</v>
      </c>
      <c r="B2166" s="3" t="s">
        <v>4454</v>
      </c>
      <c r="C2166" s="3" t="s">
        <v>4455</v>
      </c>
      <c r="D2166" s="6">
        <v>5500</v>
      </c>
      <c r="E2166" s="11">
        <v>5645</v>
      </c>
      <c r="F2166" t="s">
        <v>21</v>
      </c>
      <c r="G2166" t="s">
        <v>22</v>
      </c>
      <c r="H2166" t="s">
        <v>23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1634</v>
      </c>
      <c r="O2166" s="9">
        <f t="shared" si="134"/>
        <v>103</v>
      </c>
      <c r="P2166" s="9">
        <f t="shared" si="135"/>
        <v>68.010000000000005</v>
      </c>
      <c r="Q2166" t="s">
        <v>1635</v>
      </c>
      <c r="R2166" t="s">
        <v>1636</v>
      </c>
      <c r="S2166" s="15">
        <f t="shared" si="136"/>
        <v>42515.71775462963</v>
      </c>
      <c r="T2166" s="16">
        <f t="shared" si="137"/>
        <v>42546.165972222225</v>
      </c>
    </row>
    <row r="2167" spans="1:20" ht="60" hidden="1">
      <c r="A2167">
        <v>2165</v>
      </c>
      <c r="B2167" s="3" t="s">
        <v>4456</v>
      </c>
      <c r="C2167" s="3" t="s">
        <v>4457</v>
      </c>
      <c r="D2167" s="6">
        <v>2500</v>
      </c>
      <c r="E2167" s="11">
        <v>3466</v>
      </c>
      <c r="F2167" t="s">
        <v>21</v>
      </c>
      <c r="G2167" t="s">
        <v>187</v>
      </c>
      <c r="H2167" t="s">
        <v>62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1634</v>
      </c>
      <c r="O2167" s="9">
        <f t="shared" si="134"/>
        <v>139</v>
      </c>
      <c r="P2167" s="9">
        <f t="shared" si="135"/>
        <v>29.62</v>
      </c>
      <c r="Q2167" t="s">
        <v>1635</v>
      </c>
      <c r="R2167" t="s">
        <v>1636</v>
      </c>
      <c r="S2167" s="15">
        <f t="shared" si="136"/>
        <v>42438.667071759264</v>
      </c>
      <c r="T2167" s="16">
        <f t="shared" si="137"/>
        <v>42468.625405092593</v>
      </c>
    </row>
    <row r="2168" spans="1:20" ht="60" hidden="1">
      <c r="A2168">
        <v>2166</v>
      </c>
      <c r="B2168" s="3" t="s">
        <v>4458</v>
      </c>
      <c r="C2168" s="3" t="s">
        <v>4459</v>
      </c>
      <c r="D2168" s="6">
        <v>2000</v>
      </c>
      <c r="E2168" s="11">
        <v>2932</v>
      </c>
      <c r="F2168" t="s">
        <v>21</v>
      </c>
      <c r="G2168" t="s">
        <v>22</v>
      </c>
      <c r="H2168" t="s">
        <v>23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1634</v>
      </c>
      <c r="O2168" s="9">
        <f t="shared" si="134"/>
        <v>147</v>
      </c>
      <c r="P2168" s="9">
        <f t="shared" si="135"/>
        <v>91.63</v>
      </c>
      <c r="Q2168" t="s">
        <v>1635</v>
      </c>
      <c r="R2168" t="s">
        <v>1636</v>
      </c>
      <c r="S2168" s="15">
        <f t="shared" si="136"/>
        <v>41933.838171296295</v>
      </c>
      <c r="T2168" s="16">
        <f t="shared" si="137"/>
        <v>41978.879837962959</v>
      </c>
    </row>
    <row r="2169" spans="1:20" ht="30" hidden="1">
      <c r="A2169">
        <v>2167</v>
      </c>
      <c r="B2169" s="3" t="s">
        <v>4460</v>
      </c>
      <c r="C2169" s="3" t="s">
        <v>4461</v>
      </c>
      <c r="D2169" s="6">
        <v>150</v>
      </c>
      <c r="E2169" s="11">
        <v>180</v>
      </c>
      <c r="F2169" t="s">
        <v>21</v>
      </c>
      <c r="G2169" t="s">
        <v>22</v>
      </c>
      <c r="H2169" t="s">
        <v>23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1634</v>
      </c>
      <c r="O2169" s="9">
        <f t="shared" si="134"/>
        <v>120</v>
      </c>
      <c r="P2169" s="9">
        <f t="shared" si="135"/>
        <v>22.5</v>
      </c>
      <c r="Q2169" t="s">
        <v>1635</v>
      </c>
      <c r="R2169" t="s">
        <v>1636</v>
      </c>
      <c r="S2169" s="15">
        <f t="shared" si="136"/>
        <v>41153.066400462965</v>
      </c>
      <c r="T2169" s="16">
        <f t="shared" si="137"/>
        <v>41167.066400462965</v>
      </c>
    </row>
    <row r="2170" spans="1:20" ht="45" hidden="1">
      <c r="A2170">
        <v>2168</v>
      </c>
      <c r="B2170" s="3" t="s">
        <v>4462</v>
      </c>
      <c r="C2170" s="3" t="s">
        <v>4463</v>
      </c>
      <c r="D2170" s="6">
        <v>18000</v>
      </c>
      <c r="E2170" s="11">
        <v>21884.69</v>
      </c>
      <c r="F2170" t="s">
        <v>21</v>
      </c>
      <c r="G2170" t="s">
        <v>22</v>
      </c>
      <c r="H2170" t="s">
        <v>23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1634</v>
      </c>
      <c r="O2170" s="9">
        <f t="shared" si="134"/>
        <v>122</v>
      </c>
      <c r="P2170" s="9">
        <f t="shared" si="135"/>
        <v>64.37</v>
      </c>
      <c r="Q2170" t="s">
        <v>1635</v>
      </c>
      <c r="R2170" t="s">
        <v>1636</v>
      </c>
      <c r="S2170" s="15">
        <f t="shared" si="136"/>
        <v>42745.600243055553</v>
      </c>
      <c r="T2170" s="16">
        <f t="shared" si="137"/>
        <v>42776.208333333328</v>
      </c>
    </row>
    <row r="2171" spans="1:20" ht="60" hidden="1">
      <c r="A2171">
        <v>2169</v>
      </c>
      <c r="B2171" s="3" t="s">
        <v>4464</v>
      </c>
      <c r="C2171" s="3" t="s">
        <v>4465</v>
      </c>
      <c r="D2171" s="6">
        <v>153</v>
      </c>
      <c r="E2171" s="11">
        <v>153</v>
      </c>
      <c r="F2171" t="s">
        <v>21</v>
      </c>
      <c r="G2171" t="s">
        <v>22</v>
      </c>
      <c r="H2171" t="s">
        <v>23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1634</v>
      </c>
      <c r="O2171" s="9">
        <f t="shared" si="134"/>
        <v>100</v>
      </c>
      <c r="P2171" s="9">
        <f t="shared" si="135"/>
        <v>21.86</v>
      </c>
      <c r="Q2171" t="s">
        <v>1635</v>
      </c>
      <c r="R2171" t="s">
        <v>1636</v>
      </c>
      <c r="S2171" s="15">
        <f t="shared" si="136"/>
        <v>42793.700821759259</v>
      </c>
      <c r="T2171" s="16">
        <f t="shared" si="137"/>
        <v>42796.700821759259</v>
      </c>
    </row>
    <row r="2172" spans="1:20" ht="45" hidden="1">
      <c r="A2172">
        <v>2170</v>
      </c>
      <c r="B2172" s="3" t="s">
        <v>4466</v>
      </c>
      <c r="C2172" s="3" t="s">
        <v>4467</v>
      </c>
      <c r="D2172" s="6">
        <v>350</v>
      </c>
      <c r="E2172" s="11">
        <v>633</v>
      </c>
      <c r="F2172" t="s">
        <v>21</v>
      </c>
      <c r="G2172" t="s">
        <v>22</v>
      </c>
      <c r="H2172" t="s">
        <v>23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1634</v>
      </c>
      <c r="O2172" s="9">
        <f t="shared" si="134"/>
        <v>181</v>
      </c>
      <c r="P2172" s="9">
        <f t="shared" si="135"/>
        <v>33.32</v>
      </c>
      <c r="Q2172" t="s">
        <v>1635</v>
      </c>
      <c r="R2172" t="s">
        <v>1636</v>
      </c>
      <c r="S2172" s="15">
        <f t="shared" si="136"/>
        <v>42198.750254629631</v>
      </c>
      <c r="T2172" s="16">
        <f t="shared" si="137"/>
        <v>42238.750254629631</v>
      </c>
    </row>
    <row r="2173" spans="1:20" ht="45" hidden="1">
      <c r="A2173">
        <v>2171</v>
      </c>
      <c r="B2173" s="3" t="s">
        <v>4468</v>
      </c>
      <c r="C2173" s="3" t="s">
        <v>4469</v>
      </c>
      <c r="D2173" s="6">
        <v>4000</v>
      </c>
      <c r="E2173" s="11">
        <v>4243</v>
      </c>
      <c r="F2173" t="s">
        <v>21</v>
      </c>
      <c r="G2173" t="s">
        <v>22</v>
      </c>
      <c r="H2173" t="s">
        <v>23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1634</v>
      </c>
      <c r="O2173" s="9">
        <f t="shared" si="134"/>
        <v>106</v>
      </c>
      <c r="P2173" s="9">
        <f t="shared" si="135"/>
        <v>90.28</v>
      </c>
      <c r="Q2173" t="s">
        <v>1635</v>
      </c>
      <c r="R2173" t="s">
        <v>1636</v>
      </c>
      <c r="S2173" s="15">
        <f t="shared" si="136"/>
        <v>42141.95711805555</v>
      </c>
      <c r="T2173" s="16">
        <f t="shared" si="137"/>
        <v>42177.208333333328</v>
      </c>
    </row>
    <row r="2174" spans="1:20" ht="45" hidden="1">
      <c r="A2174">
        <v>2172</v>
      </c>
      <c r="B2174" s="3" t="s">
        <v>4470</v>
      </c>
      <c r="C2174" s="3" t="s">
        <v>4471</v>
      </c>
      <c r="D2174" s="6">
        <v>1000</v>
      </c>
      <c r="E2174" s="11">
        <v>1000</v>
      </c>
      <c r="F2174" t="s">
        <v>21</v>
      </c>
      <c r="G2174" t="s">
        <v>22</v>
      </c>
      <c r="H2174" t="s">
        <v>23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1634</v>
      </c>
      <c r="O2174" s="9">
        <f t="shared" si="134"/>
        <v>100</v>
      </c>
      <c r="P2174" s="9">
        <f t="shared" si="135"/>
        <v>76.92</v>
      </c>
      <c r="Q2174" t="s">
        <v>1635</v>
      </c>
      <c r="R2174" t="s">
        <v>1636</v>
      </c>
      <c r="S2174" s="15">
        <f t="shared" si="136"/>
        <v>42082.580092592587</v>
      </c>
      <c r="T2174" s="16">
        <f t="shared" si="137"/>
        <v>42112.580092592587</v>
      </c>
    </row>
    <row r="2175" spans="1:20" ht="60" hidden="1">
      <c r="A2175">
        <v>2173</v>
      </c>
      <c r="B2175" s="3" t="s">
        <v>4472</v>
      </c>
      <c r="C2175" s="3" t="s">
        <v>4473</v>
      </c>
      <c r="D2175" s="6">
        <v>4200</v>
      </c>
      <c r="E2175" s="11">
        <v>5331</v>
      </c>
      <c r="F2175" t="s">
        <v>21</v>
      </c>
      <c r="G2175" t="s">
        <v>22</v>
      </c>
      <c r="H2175" t="s">
        <v>23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1634</v>
      </c>
      <c r="O2175" s="9">
        <f t="shared" si="134"/>
        <v>127</v>
      </c>
      <c r="P2175" s="9">
        <f t="shared" si="135"/>
        <v>59.23</v>
      </c>
      <c r="Q2175" t="s">
        <v>1635</v>
      </c>
      <c r="R2175" t="s">
        <v>1636</v>
      </c>
      <c r="S2175" s="15">
        <f t="shared" si="136"/>
        <v>41495.692627314813</v>
      </c>
      <c r="T2175" s="16">
        <f t="shared" si="137"/>
        <v>41527.165972222225</v>
      </c>
    </row>
    <row r="2176" spans="1:20" ht="60" hidden="1">
      <c r="A2176">
        <v>2174</v>
      </c>
      <c r="B2176" s="3" t="s">
        <v>4474</v>
      </c>
      <c r="C2176" s="3" t="s">
        <v>4475</v>
      </c>
      <c r="D2176" s="6">
        <v>4000</v>
      </c>
      <c r="E2176" s="11">
        <v>4119</v>
      </c>
      <c r="F2176" t="s">
        <v>21</v>
      </c>
      <c r="G2176" t="s">
        <v>31</v>
      </c>
      <c r="H2176" t="s">
        <v>32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1634</v>
      </c>
      <c r="O2176" s="9">
        <f t="shared" si="134"/>
        <v>103</v>
      </c>
      <c r="P2176" s="9">
        <f t="shared" si="135"/>
        <v>65.38</v>
      </c>
      <c r="Q2176" t="s">
        <v>1635</v>
      </c>
      <c r="R2176" t="s">
        <v>1636</v>
      </c>
      <c r="S2176" s="15">
        <f t="shared" si="136"/>
        <v>42465.542905092589</v>
      </c>
      <c r="T2176" s="16">
        <f t="shared" si="137"/>
        <v>42495.542905092589</v>
      </c>
    </row>
    <row r="2177" spans="1:20" ht="60" hidden="1">
      <c r="A2177">
        <v>2175</v>
      </c>
      <c r="B2177" s="3" t="s">
        <v>4476</v>
      </c>
      <c r="C2177" s="3" t="s">
        <v>4477</v>
      </c>
      <c r="D2177" s="6">
        <v>700</v>
      </c>
      <c r="E2177" s="11">
        <v>1750</v>
      </c>
      <c r="F2177" t="s">
        <v>21</v>
      </c>
      <c r="G2177" t="s">
        <v>22</v>
      </c>
      <c r="H2177" t="s">
        <v>23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1634</v>
      </c>
      <c r="O2177" s="9">
        <f t="shared" si="134"/>
        <v>250</v>
      </c>
      <c r="P2177" s="9">
        <f t="shared" si="135"/>
        <v>67.31</v>
      </c>
      <c r="Q2177" t="s">
        <v>1635</v>
      </c>
      <c r="R2177" t="s">
        <v>1636</v>
      </c>
      <c r="S2177" s="15">
        <f t="shared" si="136"/>
        <v>42565.009097222224</v>
      </c>
      <c r="T2177" s="16">
        <f t="shared" si="137"/>
        <v>42572.009097222224</v>
      </c>
    </row>
    <row r="2178" spans="1:20" ht="45" hidden="1">
      <c r="A2178">
        <v>2176</v>
      </c>
      <c r="B2178" s="3" t="s">
        <v>4478</v>
      </c>
      <c r="C2178" s="3" t="s">
        <v>4479</v>
      </c>
      <c r="D2178" s="6">
        <v>5000</v>
      </c>
      <c r="E2178" s="11">
        <v>6301</v>
      </c>
      <c r="F2178" t="s">
        <v>21</v>
      </c>
      <c r="G2178" t="s">
        <v>22</v>
      </c>
      <c r="H2178" t="s">
        <v>23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1634</v>
      </c>
      <c r="O2178" s="9">
        <f t="shared" si="134"/>
        <v>126</v>
      </c>
      <c r="P2178" s="9">
        <f t="shared" si="135"/>
        <v>88.75</v>
      </c>
      <c r="Q2178" t="s">
        <v>1635</v>
      </c>
      <c r="R2178" t="s">
        <v>1636</v>
      </c>
      <c r="S2178" s="15">
        <f t="shared" si="136"/>
        <v>42096.633206018523</v>
      </c>
      <c r="T2178" s="16">
        <f t="shared" si="137"/>
        <v>42126.633206018523</v>
      </c>
    </row>
    <row r="2179" spans="1:20" ht="75" hidden="1">
      <c r="A2179">
        <v>2177</v>
      </c>
      <c r="B2179" s="3" t="s">
        <v>4480</v>
      </c>
      <c r="C2179" s="3" t="s">
        <v>4481</v>
      </c>
      <c r="D2179" s="6">
        <v>2500</v>
      </c>
      <c r="E2179" s="11">
        <v>2503</v>
      </c>
      <c r="F2179" t="s">
        <v>21</v>
      </c>
      <c r="G2179" t="s">
        <v>22</v>
      </c>
      <c r="H2179" t="s">
        <v>23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1634</v>
      </c>
      <c r="O2179" s="9">
        <f t="shared" ref="O2179:O2242" si="138">ROUND(E2179/D2179*100,0)</f>
        <v>100</v>
      </c>
      <c r="P2179" s="9">
        <f t="shared" ref="P2179:P2242" si="139">IFERROR(ROUND(E2179/L2179,2),0)</f>
        <v>65.87</v>
      </c>
      <c r="Q2179" t="s">
        <v>1635</v>
      </c>
      <c r="R2179" t="s">
        <v>1636</v>
      </c>
      <c r="S2179" s="15">
        <f t="shared" ref="S2179:S2242" si="140">(((J2179/60)/60)/24)+DATE(1970,1,1)</f>
        <v>42502.250775462962</v>
      </c>
      <c r="T2179" s="16">
        <f t="shared" ref="T2179:T2242" si="141">(((I2179/60)/60)/24)+DATE(1970,1,1)</f>
        <v>42527.250775462962</v>
      </c>
    </row>
    <row r="2180" spans="1:20" ht="45" hidden="1">
      <c r="A2180">
        <v>2178</v>
      </c>
      <c r="B2180" s="3" t="s">
        <v>4482</v>
      </c>
      <c r="C2180" s="3" t="s">
        <v>4483</v>
      </c>
      <c r="D2180" s="6">
        <v>25000</v>
      </c>
      <c r="E2180" s="11">
        <v>34660</v>
      </c>
      <c r="F2180" t="s">
        <v>21</v>
      </c>
      <c r="G2180" t="s">
        <v>22</v>
      </c>
      <c r="H2180" t="s">
        <v>23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1634</v>
      </c>
      <c r="O2180" s="9">
        <f t="shared" si="138"/>
        <v>139</v>
      </c>
      <c r="P2180" s="9">
        <f t="shared" si="139"/>
        <v>40.35</v>
      </c>
      <c r="Q2180" t="s">
        <v>1635</v>
      </c>
      <c r="R2180" t="s">
        <v>1636</v>
      </c>
      <c r="S2180" s="15">
        <f t="shared" si="140"/>
        <v>42723.63653935185</v>
      </c>
      <c r="T2180" s="16">
        <f t="shared" si="141"/>
        <v>42753.63653935185</v>
      </c>
    </row>
    <row r="2181" spans="1:20" ht="45" hidden="1">
      <c r="A2181">
        <v>2179</v>
      </c>
      <c r="B2181" s="3" t="s">
        <v>4484</v>
      </c>
      <c r="C2181" s="3" t="s">
        <v>4485</v>
      </c>
      <c r="D2181" s="6">
        <v>1000</v>
      </c>
      <c r="E2181" s="11">
        <v>1614</v>
      </c>
      <c r="F2181" t="s">
        <v>21</v>
      </c>
      <c r="G2181" t="s">
        <v>22</v>
      </c>
      <c r="H2181" t="s">
        <v>23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1634</v>
      </c>
      <c r="O2181" s="9">
        <f t="shared" si="138"/>
        <v>161</v>
      </c>
      <c r="P2181" s="9">
        <f t="shared" si="139"/>
        <v>76.86</v>
      </c>
      <c r="Q2181" t="s">
        <v>1635</v>
      </c>
      <c r="R2181" t="s">
        <v>1636</v>
      </c>
      <c r="S2181" s="15">
        <f t="shared" si="140"/>
        <v>42075.171203703707</v>
      </c>
      <c r="T2181" s="16">
        <f t="shared" si="141"/>
        <v>42105.171203703707</v>
      </c>
    </row>
    <row r="2182" spans="1:20" ht="45" hidden="1">
      <c r="A2182">
        <v>2180</v>
      </c>
      <c r="B2182" s="3" t="s">
        <v>4486</v>
      </c>
      <c r="C2182" s="3" t="s">
        <v>4487</v>
      </c>
      <c r="D2182" s="6">
        <v>5000</v>
      </c>
      <c r="E2182" s="11">
        <v>5359.21</v>
      </c>
      <c r="F2182" t="s">
        <v>21</v>
      </c>
      <c r="G2182" t="s">
        <v>22</v>
      </c>
      <c r="H2182" t="s">
        <v>23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1634</v>
      </c>
      <c r="O2182" s="9">
        <f t="shared" si="138"/>
        <v>107</v>
      </c>
      <c r="P2182" s="9">
        <f t="shared" si="139"/>
        <v>68.709999999999994</v>
      </c>
      <c r="Q2182" t="s">
        <v>1635</v>
      </c>
      <c r="R2182" t="s">
        <v>1636</v>
      </c>
      <c r="S2182" s="15">
        <f t="shared" si="140"/>
        <v>42279.669768518521</v>
      </c>
      <c r="T2182" s="16">
        <f t="shared" si="141"/>
        <v>42321.711435185185</v>
      </c>
    </row>
    <row r="2183" spans="1:20" ht="60" hidden="1">
      <c r="A2183">
        <v>2181</v>
      </c>
      <c r="B2183" s="3" t="s">
        <v>4488</v>
      </c>
      <c r="C2183" s="3" t="s">
        <v>4489</v>
      </c>
      <c r="D2183" s="6">
        <v>2000</v>
      </c>
      <c r="E2183" s="11">
        <v>3062</v>
      </c>
      <c r="F2183" t="s">
        <v>21</v>
      </c>
      <c r="G2183" t="s">
        <v>22</v>
      </c>
      <c r="H2183" t="s">
        <v>23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4490</v>
      </c>
      <c r="O2183" s="9">
        <f t="shared" si="138"/>
        <v>153</v>
      </c>
      <c r="P2183" s="9">
        <f t="shared" si="139"/>
        <v>57.77</v>
      </c>
      <c r="Q2183" t="s">
        <v>2220</v>
      </c>
      <c r="R2183" t="s">
        <v>4491</v>
      </c>
      <c r="S2183" s="15">
        <f t="shared" si="140"/>
        <v>42773.005243055552</v>
      </c>
      <c r="T2183" s="16">
        <f t="shared" si="141"/>
        <v>42787.005243055552</v>
      </c>
    </row>
    <row r="2184" spans="1:20" ht="45" hidden="1">
      <c r="A2184">
        <v>2182</v>
      </c>
      <c r="B2184" s="3" t="s">
        <v>4492</v>
      </c>
      <c r="C2184" s="3" t="s">
        <v>4493</v>
      </c>
      <c r="D2184" s="6">
        <v>3000</v>
      </c>
      <c r="E2184" s="11">
        <v>15725</v>
      </c>
      <c r="F2184" t="s">
        <v>21</v>
      </c>
      <c r="G2184" t="s">
        <v>167</v>
      </c>
      <c r="H2184" t="s">
        <v>168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4490</v>
      </c>
      <c r="O2184" s="9">
        <f t="shared" si="138"/>
        <v>524</v>
      </c>
      <c r="P2184" s="9">
        <f t="shared" si="139"/>
        <v>44.17</v>
      </c>
      <c r="Q2184" t="s">
        <v>2220</v>
      </c>
      <c r="R2184" t="s">
        <v>4491</v>
      </c>
      <c r="S2184" s="15">
        <f t="shared" si="140"/>
        <v>41879.900752314818</v>
      </c>
      <c r="T2184" s="16">
        <f t="shared" si="141"/>
        <v>41914.900752314818</v>
      </c>
    </row>
    <row r="2185" spans="1:20" ht="60" hidden="1">
      <c r="A2185">
        <v>2183</v>
      </c>
      <c r="B2185" s="3" t="s">
        <v>4494</v>
      </c>
      <c r="C2185" s="3" t="s">
        <v>4495</v>
      </c>
      <c r="D2185" s="6">
        <v>1800</v>
      </c>
      <c r="E2185" s="11">
        <v>8807</v>
      </c>
      <c r="F2185" t="s">
        <v>21</v>
      </c>
      <c r="G2185" t="s">
        <v>22</v>
      </c>
      <c r="H2185" t="s">
        <v>23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4490</v>
      </c>
      <c r="O2185" s="9">
        <f t="shared" si="138"/>
        <v>489</v>
      </c>
      <c r="P2185" s="9">
        <f t="shared" si="139"/>
        <v>31.57</v>
      </c>
      <c r="Q2185" t="s">
        <v>2220</v>
      </c>
      <c r="R2185" t="s">
        <v>4491</v>
      </c>
      <c r="S2185" s="15">
        <f t="shared" si="140"/>
        <v>42745.365474537044</v>
      </c>
      <c r="T2185" s="16">
        <f t="shared" si="141"/>
        <v>42775.208333333328</v>
      </c>
    </row>
    <row r="2186" spans="1:20" ht="60" hidden="1">
      <c r="A2186">
        <v>2184</v>
      </c>
      <c r="B2186" s="3" t="s">
        <v>4496</v>
      </c>
      <c r="C2186" s="3" t="s">
        <v>4497</v>
      </c>
      <c r="D2186" s="6">
        <v>10000</v>
      </c>
      <c r="E2186" s="11">
        <v>28474</v>
      </c>
      <c r="F2186" t="s">
        <v>21</v>
      </c>
      <c r="G2186" t="s">
        <v>22</v>
      </c>
      <c r="H2186" t="s">
        <v>23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4490</v>
      </c>
      <c r="O2186" s="9">
        <f t="shared" si="138"/>
        <v>285</v>
      </c>
      <c r="P2186" s="9">
        <f t="shared" si="139"/>
        <v>107.05</v>
      </c>
      <c r="Q2186" t="s">
        <v>2220</v>
      </c>
      <c r="R2186" t="s">
        <v>4491</v>
      </c>
      <c r="S2186" s="15">
        <f t="shared" si="140"/>
        <v>42380.690289351856</v>
      </c>
      <c r="T2186" s="16">
        <f t="shared" si="141"/>
        <v>42394.666666666672</v>
      </c>
    </row>
    <row r="2187" spans="1:20" ht="60" hidden="1">
      <c r="A2187">
        <v>2185</v>
      </c>
      <c r="B2187" s="3" t="s">
        <v>4498</v>
      </c>
      <c r="C2187" s="3" t="s">
        <v>4499</v>
      </c>
      <c r="D2187" s="6">
        <v>5000</v>
      </c>
      <c r="E2187" s="11">
        <v>92848.5</v>
      </c>
      <c r="F2187" t="s">
        <v>21</v>
      </c>
      <c r="G2187" t="s">
        <v>31</v>
      </c>
      <c r="H2187" t="s">
        <v>32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4490</v>
      </c>
      <c r="O2187" s="9">
        <f t="shared" si="138"/>
        <v>1857</v>
      </c>
      <c r="P2187" s="9">
        <f t="shared" si="139"/>
        <v>149.03</v>
      </c>
      <c r="Q2187" t="s">
        <v>2220</v>
      </c>
      <c r="R2187" t="s">
        <v>4491</v>
      </c>
      <c r="S2187" s="15">
        <f t="shared" si="140"/>
        <v>41319.349988425929</v>
      </c>
      <c r="T2187" s="16">
        <f t="shared" si="141"/>
        <v>41359.349988425929</v>
      </c>
    </row>
    <row r="2188" spans="1:20" ht="45" hidden="1">
      <c r="A2188">
        <v>2186</v>
      </c>
      <c r="B2188" s="3" t="s">
        <v>4500</v>
      </c>
      <c r="C2188" s="3" t="s">
        <v>4501</v>
      </c>
      <c r="D2188" s="6">
        <v>20000</v>
      </c>
      <c r="E2188" s="11">
        <v>21935</v>
      </c>
      <c r="F2188" t="s">
        <v>21</v>
      </c>
      <c r="G2188" t="s">
        <v>22</v>
      </c>
      <c r="H2188" t="s">
        <v>23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4490</v>
      </c>
      <c r="O2188" s="9">
        <f t="shared" si="138"/>
        <v>110</v>
      </c>
      <c r="P2188" s="9">
        <f t="shared" si="139"/>
        <v>55.96</v>
      </c>
      <c r="Q2188" t="s">
        <v>2220</v>
      </c>
      <c r="R2188" t="s">
        <v>4491</v>
      </c>
      <c r="S2188" s="15">
        <f t="shared" si="140"/>
        <v>42583.615081018521</v>
      </c>
      <c r="T2188" s="16">
        <f t="shared" si="141"/>
        <v>42620.083333333328</v>
      </c>
    </row>
    <row r="2189" spans="1:20" ht="60" hidden="1">
      <c r="A2189">
        <v>2187</v>
      </c>
      <c r="B2189" s="3" t="s">
        <v>4502</v>
      </c>
      <c r="C2189" s="3" t="s">
        <v>4503</v>
      </c>
      <c r="D2189" s="6">
        <v>20000</v>
      </c>
      <c r="E2189" s="11">
        <v>202928.5</v>
      </c>
      <c r="F2189" t="s">
        <v>21</v>
      </c>
      <c r="G2189" t="s">
        <v>22</v>
      </c>
      <c r="H2189" t="s">
        <v>23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4490</v>
      </c>
      <c r="O2189" s="9">
        <f t="shared" si="138"/>
        <v>1015</v>
      </c>
      <c r="P2189" s="9">
        <f t="shared" si="139"/>
        <v>56.97</v>
      </c>
      <c r="Q2189" t="s">
        <v>2220</v>
      </c>
      <c r="R2189" t="s">
        <v>4491</v>
      </c>
      <c r="S2189" s="15">
        <f t="shared" si="140"/>
        <v>42068.209097222221</v>
      </c>
      <c r="T2189" s="16">
        <f t="shared" si="141"/>
        <v>42097.165972222225</v>
      </c>
    </row>
    <row r="2190" spans="1:20" ht="45" hidden="1">
      <c r="A2190">
        <v>2188</v>
      </c>
      <c r="B2190" s="3" t="s">
        <v>4504</v>
      </c>
      <c r="C2190" s="3" t="s">
        <v>4505</v>
      </c>
      <c r="D2190" s="6">
        <v>5494</v>
      </c>
      <c r="E2190" s="11">
        <v>22645</v>
      </c>
      <c r="F2190" t="s">
        <v>21</v>
      </c>
      <c r="G2190" t="s">
        <v>57</v>
      </c>
      <c r="H2190" t="s">
        <v>58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4490</v>
      </c>
      <c r="O2190" s="9">
        <f t="shared" si="138"/>
        <v>412</v>
      </c>
      <c r="P2190" s="9">
        <f t="shared" si="139"/>
        <v>44.06</v>
      </c>
      <c r="Q2190" t="s">
        <v>2220</v>
      </c>
      <c r="R2190" t="s">
        <v>4491</v>
      </c>
      <c r="S2190" s="15">
        <f t="shared" si="140"/>
        <v>42633.586122685185</v>
      </c>
      <c r="T2190" s="16">
        <f t="shared" si="141"/>
        <v>42668.708333333328</v>
      </c>
    </row>
    <row r="2191" spans="1:20" ht="60" hidden="1">
      <c r="A2191">
        <v>2189</v>
      </c>
      <c r="B2191" s="3" t="s">
        <v>4506</v>
      </c>
      <c r="C2191" s="3" t="s">
        <v>4507</v>
      </c>
      <c r="D2191" s="6">
        <v>1200</v>
      </c>
      <c r="E2191" s="11">
        <v>6039</v>
      </c>
      <c r="F2191" t="s">
        <v>21</v>
      </c>
      <c r="G2191" t="s">
        <v>31</v>
      </c>
      <c r="H2191" t="s">
        <v>32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4490</v>
      </c>
      <c r="O2191" s="9">
        <f t="shared" si="138"/>
        <v>503</v>
      </c>
      <c r="P2191" s="9">
        <f t="shared" si="139"/>
        <v>68.63</v>
      </c>
      <c r="Q2191" t="s">
        <v>2220</v>
      </c>
      <c r="R2191" t="s">
        <v>4491</v>
      </c>
      <c r="S2191" s="15">
        <f t="shared" si="140"/>
        <v>42467.788194444445</v>
      </c>
      <c r="T2191" s="16">
        <f t="shared" si="141"/>
        <v>42481.916666666672</v>
      </c>
    </row>
    <row r="2192" spans="1:20" ht="45" hidden="1">
      <c r="A2192">
        <v>2190</v>
      </c>
      <c r="B2192" s="3" t="s">
        <v>4508</v>
      </c>
      <c r="C2192" s="3" t="s">
        <v>4509</v>
      </c>
      <c r="D2192" s="6">
        <v>19000</v>
      </c>
      <c r="E2192" s="11">
        <v>35076</v>
      </c>
      <c r="F2192" t="s">
        <v>21</v>
      </c>
      <c r="G2192" t="s">
        <v>22</v>
      </c>
      <c r="H2192" t="s">
        <v>23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4490</v>
      </c>
      <c r="O2192" s="9">
        <f t="shared" si="138"/>
        <v>185</v>
      </c>
      <c r="P2192" s="9">
        <f t="shared" si="139"/>
        <v>65.319999999999993</v>
      </c>
      <c r="Q2192" t="s">
        <v>2220</v>
      </c>
      <c r="R2192" t="s">
        <v>4491</v>
      </c>
      <c r="S2192" s="15">
        <f t="shared" si="140"/>
        <v>42417.625046296293</v>
      </c>
      <c r="T2192" s="16">
        <f t="shared" si="141"/>
        <v>42452.290972222225</v>
      </c>
    </row>
    <row r="2193" spans="1:20" ht="60" hidden="1">
      <c r="A2193">
        <v>2191</v>
      </c>
      <c r="B2193" s="3" t="s">
        <v>4510</v>
      </c>
      <c r="C2193" s="3" t="s">
        <v>4511</v>
      </c>
      <c r="D2193" s="6">
        <v>750</v>
      </c>
      <c r="E2193" s="11">
        <v>898</v>
      </c>
      <c r="F2193" t="s">
        <v>21</v>
      </c>
      <c r="G2193" t="s">
        <v>31</v>
      </c>
      <c r="H2193" t="s">
        <v>32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4490</v>
      </c>
      <c r="O2193" s="9">
        <f t="shared" si="138"/>
        <v>120</v>
      </c>
      <c r="P2193" s="9">
        <f t="shared" si="139"/>
        <v>35.92</v>
      </c>
      <c r="Q2193" t="s">
        <v>2220</v>
      </c>
      <c r="R2193" t="s">
        <v>4491</v>
      </c>
      <c r="S2193" s="15">
        <f t="shared" si="140"/>
        <v>42768.833645833336</v>
      </c>
      <c r="T2193" s="16">
        <f t="shared" si="141"/>
        <v>42780.833645833336</v>
      </c>
    </row>
    <row r="2194" spans="1:20" ht="60" hidden="1">
      <c r="A2194">
        <v>2192</v>
      </c>
      <c r="B2194" s="3" t="s">
        <v>4512</v>
      </c>
      <c r="C2194" s="3" t="s">
        <v>4513</v>
      </c>
      <c r="D2194" s="6">
        <v>12000</v>
      </c>
      <c r="E2194" s="11">
        <v>129748.82</v>
      </c>
      <c r="F2194" t="s">
        <v>21</v>
      </c>
      <c r="G2194" t="s">
        <v>31</v>
      </c>
      <c r="H2194" t="s">
        <v>32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4490</v>
      </c>
      <c r="O2194" s="9">
        <f t="shared" si="138"/>
        <v>1081</v>
      </c>
      <c r="P2194" s="9">
        <f t="shared" si="139"/>
        <v>40.07</v>
      </c>
      <c r="Q2194" t="s">
        <v>2220</v>
      </c>
      <c r="R2194" t="s">
        <v>4491</v>
      </c>
      <c r="S2194" s="15">
        <f t="shared" si="140"/>
        <v>42691.8512037037</v>
      </c>
      <c r="T2194" s="16">
        <f t="shared" si="141"/>
        <v>42719.958333333328</v>
      </c>
    </row>
    <row r="2195" spans="1:20" ht="60" hidden="1">
      <c r="A2195">
        <v>2193</v>
      </c>
      <c r="B2195" s="3" t="s">
        <v>4514</v>
      </c>
      <c r="C2195" s="3" t="s">
        <v>4515</v>
      </c>
      <c r="D2195" s="6">
        <v>15000</v>
      </c>
      <c r="E2195" s="11">
        <v>67856</v>
      </c>
      <c r="F2195" t="s">
        <v>21</v>
      </c>
      <c r="G2195" t="s">
        <v>22</v>
      </c>
      <c r="H2195" t="s">
        <v>23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4490</v>
      </c>
      <c r="O2195" s="9">
        <f t="shared" si="138"/>
        <v>452</v>
      </c>
      <c r="P2195" s="9">
        <f t="shared" si="139"/>
        <v>75.650000000000006</v>
      </c>
      <c r="Q2195" t="s">
        <v>2220</v>
      </c>
      <c r="R2195" t="s">
        <v>4491</v>
      </c>
      <c r="S2195" s="15">
        <f t="shared" si="140"/>
        <v>42664.405925925923</v>
      </c>
      <c r="T2195" s="16">
        <f t="shared" si="141"/>
        <v>42695.207638888889</v>
      </c>
    </row>
    <row r="2196" spans="1:20" ht="60" hidden="1">
      <c r="A2196">
        <v>2194</v>
      </c>
      <c r="B2196" s="3" t="s">
        <v>4516</v>
      </c>
      <c r="C2196" s="3" t="s">
        <v>4517</v>
      </c>
      <c r="D2196" s="6">
        <v>10000</v>
      </c>
      <c r="E2196" s="11">
        <v>53737</v>
      </c>
      <c r="F2196" t="s">
        <v>21</v>
      </c>
      <c r="G2196" t="s">
        <v>22</v>
      </c>
      <c r="H2196" t="s">
        <v>23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4490</v>
      </c>
      <c r="O2196" s="9">
        <f t="shared" si="138"/>
        <v>537</v>
      </c>
      <c r="P2196" s="9">
        <f t="shared" si="139"/>
        <v>61.2</v>
      </c>
      <c r="Q2196" t="s">
        <v>2220</v>
      </c>
      <c r="R2196" t="s">
        <v>4491</v>
      </c>
      <c r="S2196" s="15">
        <f t="shared" si="140"/>
        <v>42425.757986111115</v>
      </c>
      <c r="T2196" s="16">
        <f t="shared" si="141"/>
        <v>42455.716319444444</v>
      </c>
    </row>
    <row r="2197" spans="1:20" ht="30" hidden="1">
      <c r="A2197">
        <v>2195</v>
      </c>
      <c r="B2197" s="3" t="s">
        <v>4518</v>
      </c>
      <c r="C2197" s="3" t="s">
        <v>4519</v>
      </c>
      <c r="D2197" s="6">
        <v>4600</v>
      </c>
      <c r="E2197" s="11">
        <v>5535</v>
      </c>
      <c r="F2197" t="s">
        <v>21</v>
      </c>
      <c r="G2197" t="s">
        <v>22</v>
      </c>
      <c r="H2197" t="s">
        <v>23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4490</v>
      </c>
      <c r="O2197" s="9">
        <f t="shared" si="138"/>
        <v>120</v>
      </c>
      <c r="P2197" s="9">
        <f t="shared" si="139"/>
        <v>48.13</v>
      </c>
      <c r="Q2197" t="s">
        <v>2220</v>
      </c>
      <c r="R2197" t="s">
        <v>4491</v>
      </c>
      <c r="S2197" s="15">
        <f t="shared" si="140"/>
        <v>42197.771990740745</v>
      </c>
      <c r="T2197" s="16">
        <f t="shared" si="141"/>
        <v>42227.771990740745</v>
      </c>
    </row>
    <row r="2198" spans="1:20" ht="30" hidden="1">
      <c r="A2198">
        <v>2196</v>
      </c>
      <c r="B2198" s="3" t="s">
        <v>4520</v>
      </c>
      <c r="C2198" s="3" t="s">
        <v>4521</v>
      </c>
      <c r="D2198" s="6">
        <v>14000</v>
      </c>
      <c r="E2198" s="11">
        <v>15937</v>
      </c>
      <c r="F2198" t="s">
        <v>21</v>
      </c>
      <c r="G2198" t="s">
        <v>22</v>
      </c>
      <c r="H2198" t="s">
        <v>23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4490</v>
      </c>
      <c r="O2198" s="9">
        <f t="shared" si="138"/>
        <v>114</v>
      </c>
      <c r="P2198" s="9">
        <f t="shared" si="139"/>
        <v>68.11</v>
      </c>
      <c r="Q2198" t="s">
        <v>2220</v>
      </c>
      <c r="R2198" t="s">
        <v>4491</v>
      </c>
      <c r="S2198" s="15">
        <f t="shared" si="140"/>
        <v>42675.487291666665</v>
      </c>
      <c r="T2198" s="16">
        <f t="shared" si="141"/>
        <v>42706.291666666672</v>
      </c>
    </row>
    <row r="2199" spans="1:20" ht="45" hidden="1">
      <c r="A2199">
        <v>2197</v>
      </c>
      <c r="B2199" s="3" t="s">
        <v>4522</v>
      </c>
      <c r="C2199" s="3" t="s">
        <v>4523</v>
      </c>
      <c r="D2199" s="6">
        <v>30000</v>
      </c>
      <c r="E2199" s="11">
        <v>285309.33</v>
      </c>
      <c r="F2199" t="s">
        <v>21</v>
      </c>
      <c r="G2199" t="s">
        <v>22</v>
      </c>
      <c r="H2199" t="s">
        <v>23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4490</v>
      </c>
      <c r="O2199" s="9">
        <f t="shared" si="138"/>
        <v>951</v>
      </c>
      <c r="P2199" s="9">
        <f t="shared" si="139"/>
        <v>65.89</v>
      </c>
      <c r="Q2199" t="s">
        <v>2220</v>
      </c>
      <c r="R2199" t="s">
        <v>4491</v>
      </c>
      <c r="S2199" s="15">
        <f t="shared" si="140"/>
        <v>42033.584016203706</v>
      </c>
      <c r="T2199" s="16">
        <f t="shared" si="141"/>
        <v>42063.584016203706</v>
      </c>
    </row>
    <row r="2200" spans="1:20" ht="60" hidden="1">
      <c r="A2200">
        <v>2198</v>
      </c>
      <c r="B2200" s="3" t="s">
        <v>4524</v>
      </c>
      <c r="C2200" s="3" t="s">
        <v>4525</v>
      </c>
      <c r="D2200" s="6">
        <v>40000</v>
      </c>
      <c r="E2200" s="11">
        <v>53157</v>
      </c>
      <c r="F2200" t="s">
        <v>21</v>
      </c>
      <c r="G2200" t="s">
        <v>22</v>
      </c>
      <c r="H2200" t="s">
        <v>23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4490</v>
      </c>
      <c r="O2200" s="9">
        <f t="shared" si="138"/>
        <v>133</v>
      </c>
      <c r="P2200" s="9">
        <f t="shared" si="139"/>
        <v>81.650000000000006</v>
      </c>
      <c r="Q2200" t="s">
        <v>2220</v>
      </c>
      <c r="R2200" t="s">
        <v>4491</v>
      </c>
      <c r="S2200" s="15">
        <f t="shared" si="140"/>
        <v>42292.513888888891</v>
      </c>
      <c r="T2200" s="16">
        <f t="shared" si="141"/>
        <v>42322.555555555555</v>
      </c>
    </row>
    <row r="2201" spans="1:20" ht="30" hidden="1">
      <c r="A2201">
        <v>2199</v>
      </c>
      <c r="B2201" s="3" t="s">
        <v>4526</v>
      </c>
      <c r="C2201" s="3" t="s">
        <v>4527</v>
      </c>
      <c r="D2201" s="6">
        <v>9000</v>
      </c>
      <c r="E2201" s="11">
        <v>13228</v>
      </c>
      <c r="F2201" t="s">
        <v>21</v>
      </c>
      <c r="G2201" t="s">
        <v>2490</v>
      </c>
      <c r="H2201" t="s">
        <v>62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4490</v>
      </c>
      <c r="O2201" s="9">
        <f t="shared" si="138"/>
        <v>147</v>
      </c>
      <c r="P2201" s="9">
        <f t="shared" si="139"/>
        <v>52.7</v>
      </c>
      <c r="Q2201" t="s">
        <v>2220</v>
      </c>
      <c r="R2201" t="s">
        <v>4491</v>
      </c>
      <c r="S2201" s="15">
        <f t="shared" si="140"/>
        <v>42262.416643518518</v>
      </c>
      <c r="T2201" s="16">
        <f t="shared" si="141"/>
        <v>42292.416643518518</v>
      </c>
    </row>
    <row r="2202" spans="1:20" ht="60" hidden="1">
      <c r="A2202">
        <v>2200</v>
      </c>
      <c r="B2202" s="3" t="s">
        <v>4528</v>
      </c>
      <c r="C2202" s="3" t="s">
        <v>4529</v>
      </c>
      <c r="D2202" s="6">
        <v>2000</v>
      </c>
      <c r="E2202" s="11">
        <v>10843</v>
      </c>
      <c r="F2202" t="s">
        <v>21</v>
      </c>
      <c r="G2202" t="s">
        <v>31</v>
      </c>
      <c r="H2202" t="s">
        <v>32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4490</v>
      </c>
      <c r="O2202" s="9">
        <f t="shared" si="138"/>
        <v>542</v>
      </c>
      <c r="P2202" s="9">
        <f t="shared" si="139"/>
        <v>41.23</v>
      </c>
      <c r="Q2202" t="s">
        <v>2220</v>
      </c>
      <c r="R2202" t="s">
        <v>4491</v>
      </c>
      <c r="S2202" s="15">
        <f t="shared" si="140"/>
        <v>42163.625787037032</v>
      </c>
      <c r="T2202" s="16">
        <f t="shared" si="141"/>
        <v>42191.125</v>
      </c>
    </row>
    <row r="2203" spans="1:20" ht="60" hidden="1">
      <c r="A2203">
        <v>2201</v>
      </c>
      <c r="B2203" s="3" t="s">
        <v>4530</v>
      </c>
      <c r="C2203" s="3" t="s">
        <v>4531</v>
      </c>
      <c r="D2203" s="6">
        <v>110</v>
      </c>
      <c r="E2203" s="11">
        <v>420.99</v>
      </c>
      <c r="F2203" t="s">
        <v>21</v>
      </c>
      <c r="G2203" t="s">
        <v>31</v>
      </c>
      <c r="H2203" t="s">
        <v>32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2126</v>
      </c>
      <c r="O2203" s="9">
        <f t="shared" si="138"/>
        <v>383</v>
      </c>
      <c r="P2203" s="9">
        <f t="shared" si="139"/>
        <v>15.04</v>
      </c>
      <c r="Q2203" t="s">
        <v>1635</v>
      </c>
      <c r="R2203" t="s">
        <v>2127</v>
      </c>
      <c r="S2203" s="15">
        <f t="shared" si="140"/>
        <v>41276.846817129634</v>
      </c>
      <c r="T2203" s="16">
        <f t="shared" si="141"/>
        <v>41290.846817129634</v>
      </c>
    </row>
    <row r="2204" spans="1:20" ht="45" hidden="1">
      <c r="A2204">
        <v>2202</v>
      </c>
      <c r="B2204" s="3" t="s">
        <v>4532</v>
      </c>
      <c r="C2204" s="3" t="s">
        <v>4533</v>
      </c>
      <c r="D2204" s="6">
        <v>4000</v>
      </c>
      <c r="E2204" s="11">
        <v>28167.25</v>
      </c>
      <c r="F2204" t="s">
        <v>21</v>
      </c>
      <c r="G2204" t="s">
        <v>22</v>
      </c>
      <c r="H2204" t="s">
        <v>23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2126</v>
      </c>
      <c r="O2204" s="9">
        <f t="shared" si="138"/>
        <v>704</v>
      </c>
      <c r="P2204" s="9">
        <f t="shared" si="139"/>
        <v>39.07</v>
      </c>
      <c r="Q2204" t="s">
        <v>1635</v>
      </c>
      <c r="R2204" t="s">
        <v>2127</v>
      </c>
      <c r="S2204" s="15">
        <f t="shared" si="140"/>
        <v>41184.849166666667</v>
      </c>
      <c r="T2204" s="16">
        <f t="shared" si="141"/>
        <v>41214.849166666667</v>
      </c>
    </row>
    <row r="2205" spans="1:20" ht="60" hidden="1">
      <c r="A2205">
        <v>2203</v>
      </c>
      <c r="B2205" s="3" t="s">
        <v>4534</v>
      </c>
      <c r="C2205" s="3" t="s">
        <v>4535</v>
      </c>
      <c r="D2205" s="6">
        <v>2000</v>
      </c>
      <c r="E2205" s="11">
        <v>2191</v>
      </c>
      <c r="F2205" t="s">
        <v>21</v>
      </c>
      <c r="G2205" t="s">
        <v>167</v>
      </c>
      <c r="H2205" t="s">
        <v>168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2126</v>
      </c>
      <c r="O2205" s="9">
        <f t="shared" si="138"/>
        <v>110</v>
      </c>
      <c r="P2205" s="9">
        <f t="shared" si="139"/>
        <v>43.82</v>
      </c>
      <c r="Q2205" t="s">
        <v>1635</v>
      </c>
      <c r="R2205" t="s">
        <v>2127</v>
      </c>
      <c r="S2205" s="15">
        <f t="shared" si="140"/>
        <v>42241.85974537037</v>
      </c>
      <c r="T2205" s="16">
        <f t="shared" si="141"/>
        <v>42271.85974537037</v>
      </c>
    </row>
    <row r="2206" spans="1:20" ht="45" hidden="1">
      <c r="A2206">
        <v>2204</v>
      </c>
      <c r="B2206" s="3" t="s">
        <v>4536</v>
      </c>
      <c r="C2206" s="3" t="s">
        <v>4537</v>
      </c>
      <c r="D2206" s="6">
        <v>1500</v>
      </c>
      <c r="E2206" s="11">
        <v>1993</v>
      </c>
      <c r="F2206" t="s">
        <v>21</v>
      </c>
      <c r="G2206" t="s">
        <v>22</v>
      </c>
      <c r="H2206" t="s">
        <v>23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2126</v>
      </c>
      <c r="O2206" s="9">
        <f t="shared" si="138"/>
        <v>133</v>
      </c>
      <c r="P2206" s="9">
        <f t="shared" si="139"/>
        <v>27.3</v>
      </c>
      <c r="Q2206" t="s">
        <v>1635</v>
      </c>
      <c r="R2206" t="s">
        <v>2127</v>
      </c>
      <c r="S2206" s="15">
        <f t="shared" si="140"/>
        <v>41312.311562499999</v>
      </c>
      <c r="T2206" s="16">
        <f t="shared" si="141"/>
        <v>41342.311562499999</v>
      </c>
    </row>
    <row r="2207" spans="1:20" ht="45" hidden="1">
      <c r="A2207">
        <v>2205</v>
      </c>
      <c r="B2207" s="3" t="s">
        <v>4538</v>
      </c>
      <c r="C2207" s="3" t="s">
        <v>4539</v>
      </c>
      <c r="D2207" s="6">
        <v>750</v>
      </c>
      <c r="E2207" s="11">
        <v>1140</v>
      </c>
      <c r="F2207" t="s">
        <v>21</v>
      </c>
      <c r="G2207" t="s">
        <v>22</v>
      </c>
      <c r="H2207" t="s">
        <v>23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2126</v>
      </c>
      <c r="O2207" s="9">
        <f t="shared" si="138"/>
        <v>152</v>
      </c>
      <c r="P2207" s="9">
        <f t="shared" si="139"/>
        <v>42.22</v>
      </c>
      <c r="Q2207" t="s">
        <v>1635</v>
      </c>
      <c r="R2207" t="s">
        <v>2127</v>
      </c>
      <c r="S2207" s="15">
        <f t="shared" si="140"/>
        <v>41031.82163194444</v>
      </c>
      <c r="T2207" s="16">
        <f t="shared" si="141"/>
        <v>41061.82163194444</v>
      </c>
    </row>
    <row r="2208" spans="1:20" ht="60" hidden="1">
      <c r="A2208">
        <v>2206</v>
      </c>
      <c r="B2208" s="3" t="s">
        <v>4540</v>
      </c>
      <c r="C2208" s="3" t="s">
        <v>4541</v>
      </c>
      <c r="D2208" s="6">
        <v>1100</v>
      </c>
      <c r="E2208" s="11">
        <v>1130</v>
      </c>
      <c r="F2208" t="s">
        <v>21</v>
      </c>
      <c r="G2208" t="s">
        <v>22</v>
      </c>
      <c r="H2208" t="s">
        <v>23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2126</v>
      </c>
      <c r="O2208" s="9">
        <f t="shared" si="138"/>
        <v>103</v>
      </c>
      <c r="P2208" s="9">
        <f t="shared" si="139"/>
        <v>33.24</v>
      </c>
      <c r="Q2208" t="s">
        <v>1635</v>
      </c>
      <c r="R2208" t="s">
        <v>2127</v>
      </c>
      <c r="S2208" s="15">
        <f t="shared" si="140"/>
        <v>40997.257222222222</v>
      </c>
      <c r="T2208" s="16">
        <f t="shared" si="141"/>
        <v>41015.257222222222</v>
      </c>
    </row>
    <row r="2209" spans="1:20" ht="45" hidden="1">
      <c r="A2209">
        <v>2207</v>
      </c>
      <c r="B2209" s="3" t="s">
        <v>4542</v>
      </c>
      <c r="C2209" s="3" t="s">
        <v>4543</v>
      </c>
      <c r="D2209" s="6">
        <v>2000</v>
      </c>
      <c r="E2209" s="11">
        <v>2000</v>
      </c>
      <c r="F2209" t="s">
        <v>21</v>
      </c>
      <c r="G2209" t="s">
        <v>22</v>
      </c>
      <c r="H2209" t="s">
        <v>23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2126</v>
      </c>
      <c r="O2209" s="9">
        <f t="shared" si="138"/>
        <v>100</v>
      </c>
      <c r="P2209" s="9">
        <f t="shared" si="139"/>
        <v>285.70999999999998</v>
      </c>
      <c r="Q2209" t="s">
        <v>1635</v>
      </c>
      <c r="R2209" t="s">
        <v>2127</v>
      </c>
      <c r="S2209" s="15">
        <f t="shared" si="140"/>
        <v>41564.194131944445</v>
      </c>
      <c r="T2209" s="16">
        <f t="shared" si="141"/>
        <v>41594.235798611109</v>
      </c>
    </row>
    <row r="2210" spans="1:20" ht="60" hidden="1">
      <c r="A2210">
        <v>2208</v>
      </c>
      <c r="B2210" s="3" t="s">
        <v>4544</v>
      </c>
      <c r="C2210" s="3" t="s">
        <v>4545</v>
      </c>
      <c r="D2210" s="6">
        <v>1000</v>
      </c>
      <c r="E2210" s="11">
        <v>1016</v>
      </c>
      <c r="F2210" t="s">
        <v>21</v>
      </c>
      <c r="G2210" t="s">
        <v>22</v>
      </c>
      <c r="H2210" t="s">
        <v>23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2126</v>
      </c>
      <c r="O2210" s="9">
        <f t="shared" si="138"/>
        <v>102</v>
      </c>
      <c r="P2210" s="9">
        <f t="shared" si="139"/>
        <v>42.33</v>
      </c>
      <c r="Q2210" t="s">
        <v>1635</v>
      </c>
      <c r="R2210" t="s">
        <v>2127</v>
      </c>
      <c r="S2210" s="15">
        <f t="shared" si="140"/>
        <v>40946.882245370369</v>
      </c>
      <c r="T2210" s="16">
        <f t="shared" si="141"/>
        <v>41006.166666666664</v>
      </c>
    </row>
    <row r="2211" spans="1:20" ht="45" hidden="1">
      <c r="A2211">
        <v>2209</v>
      </c>
      <c r="B2211" s="3" t="s">
        <v>4546</v>
      </c>
      <c r="C2211" s="3" t="s">
        <v>4547</v>
      </c>
      <c r="D2211" s="6">
        <v>500</v>
      </c>
      <c r="E2211" s="11">
        <v>754</v>
      </c>
      <c r="F2211" t="s">
        <v>21</v>
      </c>
      <c r="G2211" t="s">
        <v>31</v>
      </c>
      <c r="H2211" t="s">
        <v>32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2126</v>
      </c>
      <c r="O2211" s="9">
        <f t="shared" si="138"/>
        <v>151</v>
      </c>
      <c r="P2211" s="9">
        <f t="shared" si="139"/>
        <v>50.27</v>
      </c>
      <c r="Q2211" t="s">
        <v>1635</v>
      </c>
      <c r="R2211" t="s">
        <v>2127</v>
      </c>
      <c r="S2211" s="15">
        <f t="shared" si="140"/>
        <v>41732.479675925926</v>
      </c>
      <c r="T2211" s="16">
        <f t="shared" si="141"/>
        <v>41743.958333333336</v>
      </c>
    </row>
    <row r="2212" spans="1:20" ht="60" hidden="1">
      <c r="A2212">
        <v>2210</v>
      </c>
      <c r="B2212" s="3" t="s">
        <v>4548</v>
      </c>
      <c r="C2212" s="3" t="s">
        <v>4549</v>
      </c>
      <c r="D2212" s="6">
        <v>4000</v>
      </c>
      <c r="E2212" s="11">
        <v>4457</v>
      </c>
      <c r="F2212" t="s">
        <v>21</v>
      </c>
      <c r="G2212" t="s">
        <v>22</v>
      </c>
      <c r="H2212" t="s">
        <v>23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2126</v>
      </c>
      <c r="O2212" s="9">
        <f t="shared" si="138"/>
        <v>111</v>
      </c>
      <c r="P2212" s="9">
        <f t="shared" si="139"/>
        <v>61.9</v>
      </c>
      <c r="Q2212" t="s">
        <v>1635</v>
      </c>
      <c r="R2212" t="s">
        <v>2127</v>
      </c>
      <c r="S2212" s="15">
        <f t="shared" si="140"/>
        <v>40956.066087962965</v>
      </c>
      <c r="T2212" s="16">
        <f t="shared" si="141"/>
        <v>41013.73333333333</v>
      </c>
    </row>
    <row r="2213" spans="1:20" ht="60" hidden="1">
      <c r="A2213">
        <v>2211</v>
      </c>
      <c r="B2213" s="3" t="s">
        <v>4550</v>
      </c>
      <c r="C2213" s="3" t="s">
        <v>4551</v>
      </c>
      <c r="D2213" s="6">
        <v>2500</v>
      </c>
      <c r="E2213" s="11">
        <v>4890</v>
      </c>
      <c r="F2213" t="s">
        <v>21</v>
      </c>
      <c r="G2213" t="s">
        <v>22</v>
      </c>
      <c r="H2213" t="s">
        <v>23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2126</v>
      </c>
      <c r="O2213" s="9">
        <f t="shared" si="138"/>
        <v>196</v>
      </c>
      <c r="P2213" s="9">
        <f t="shared" si="139"/>
        <v>40.75</v>
      </c>
      <c r="Q2213" t="s">
        <v>1635</v>
      </c>
      <c r="R2213" t="s">
        <v>2127</v>
      </c>
      <c r="S2213" s="15">
        <f t="shared" si="140"/>
        <v>41716.785011574073</v>
      </c>
      <c r="T2213" s="16">
        <f t="shared" si="141"/>
        <v>41739.290972222225</v>
      </c>
    </row>
    <row r="2214" spans="1:20" ht="60" hidden="1">
      <c r="A2214">
        <v>2212</v>
      </c>
      <c r="B2214" s="3" t="s">
        <v>4552</v>
      </c>
      <c r="C2214" s="3" t="s">
        <v>4553</v>
      </c>
      <c r="D2214" s="6">
        <v>6000</v>
      </c>
      <c r="E2214" s="11">
        <v>6863</v>
      </c>
      <c r="F2214" t="s">
        <v>21</v>
      </c>
      <c r="G2214" t="s">
        <v>22</v>
      </c>
      <c r="H2214" t="s">
        <v>23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2126</v>
      </c>
      <c r="O2214" s="9">
        <f t="shared" si="138"/>
        <v>114</v>
      </c>
      <c r="P2214" s="9">
        <f t="shared" si="139"/>
        <v>55.8</v>
      </c>
      <c r="Q2214" t="s">
        <v>1635</v>
      </c>
      <c r="R2214" t="s">
        <v>2127</v>
      </c>
      <c r="S2214" s="15">
        <f t="shared" si="140"/>
        <v>41548.747418981482</v>
      </c>
      <c r="T2214" s="16">
        <f t="shared" si="141"/>
        <v>41582.041666666664</v>
      </c>
    </row>
    <row r="2215" spans="1:20" ht="75" hidden="1">
      <c r="A2215">
        <v>2213</v>
      </c>
      <c r="B2215" s="3" t="s">
        <v>4554</v>
      </c>
      <c r="C2215" s="3" t="s">
        <v>4555</v>
      </c>
      <c r="D2215" s="6">
        <v>5</v>
      </c>
      <c r="E2215" s="11">
        <v>10</v>
      </c>
      <c r="F2215" t="s">
        <v>21</v>
      </c>
      <c r="G2215" t="s">
        <v>22</v>
      </c>
      <c r="H2215" t="s">
        <v>23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2126</v>
      </c>
      <c r="O2215" s="9">
        <f t="shared" si="138"/>
        <v>200</v>
      </c>
      <c r="P2215" s="9">
        <f t="shared" si="139"/>
        <v>10</v>
      </c>
      <c r="Q2215" t="s">
        <v>1635</v>
      </c>
      <c r="R2215" t="s">
        <v>2127</v>
      </c>
      <c r="S2215" s="15">
        <f t="shared" si="140"/>
        <v>42109.826145833329</v>
      </c>
      <c r="T2215" s="16">
        <f t="shared" si="141"/>
        <v>42139.826145833329</v>
      </c>
    </row>
    <row r="2216" spans="1:20" ht="45" hidden="1">
      <c r="A2216">
        <v>2214</v>
      </c>
      <c r="B2216" s="3" t="s">
        <v>4556</v>
      </c>
      <c r="C2216" s="3" t="s">
        <v>4557</v>
      </c>
      <c r="D2216" s="6">
        <v>600</v>
      </c>
      <c r="E2216" s="11">
        <v>1755.01</v>
      </c>
      <c r="F2216" t="s">
        <v>21</v>
      </c>
      <c r="G2216" t="s">
        <v>22</v>
      </c>
      <c r="H2216" t="s">
        <v>23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2126</v>
      </c>
      <c r="O2216" s="9">
        <f t="shared" si="138"/>
        <v>293</v>
      </c>
      <c r="P2216" s="9">
        <f t="shared" si="139"/>
        <v>73.13</v>
      </c>
      <c r="Q2216" t="s">
        <v>1635</v>
      </c>
      <c r="R2216" t="s">
        <v>2127</v>
      </c>
      <c r="S2216" s="15">
        <f t="shared" si="140"/>
        <v>41646.792222222226</v>
      </c>
      <c r="T2216" s="16">
        <f t="shared" si="141"/>
        <v>41676.792222222226</v>
      </c>
    </row>
    <row r="2217" spans="1:20" ht="30" hidden="1">
      <c r="A2217">
        <v>2215</v>
      </c>
      <c r="B2217" s="3" t="s">
        <v>4558</v>
      </c>
      <c r="C2217" s="3" t="s">
        <v>4559</v>
      </c>
      <c r="D2217" s="6">
        <v>550</v>
      </c>
      <c r="E2217" s="11">
        <v>860</v>
      </c>
      <c r="F2217" t="s">
        <v>21</v>
      </c>
      <c r="G2217" t="s">
        <v>22</v>
      </c>
      <c r="H2217" t="s">
        <v>23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2126</v>
      </c>
      <c r="O2217" s="9">
        <f t="shared" si="138"/>
        <v>156</v>
      </c>
      <c r="P2217" s="9">
        <f t="shared" si="139"/>
        <v>26.06</v>
      </c>
      <c r="Q2217" t="s">
        <v>1635</v>
      </c>
      <c r="R2217" t="s">
        <v>2127</v>
      </c>
      <c r="S2217" s="15">
        <f t="shared" si="140"/>
        <v>40958.717268518521</v>
      </c>
      <c r="T2217" s="16">
        <f t="shared" si="141"/>
        <v>40981.290972222225</v>
      </c>
    </row>
    <row r="2218" spans="1:20" ht="60" hidden="1">
      <c r="A2218">
        <v>2216</v>
      </c>
      <c r="B2218" s="3" t="s">
        <v>4560</v>
      </c>
      <c r="C2218" s="3" t="s">
        <v>4561</v>
      </c>
      <c r="D2218" s="6">
        <v>300</v>
      </c>
      <c r="E2218" s="11">
        <v>317</v>
      </c>
      <c r="F2218" t="s">
        <v>21</v>
      </c>
      <c r="G2218" t="s">
        <v>22</v>
      </c>
      <c r="H2218" t="s">
        <v>23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2126</v>
      </c>
      <c r="O2218" s="9">
        <f t="shared" si="138"/>
        <v>106</v>
      </c>
      <c r="P2218" s="9">
        <f t="shared" si="139"/>
        <v>22.64</v>
      </c>
      <c r="Q2218" t="s">
        <v>1635</v>
      </c>
      <c r="R2218" t="s">
        <v>2127</v>
      </c>
      <c r="S2218" s="15">
        <f t="shared" si="140"/>
        <v>42194.751678240747</v>
      </c>
      <c r="T2218" s="16">
        <f t="shared" si="141"/>
        <v>42208.751678240747</v>
      </c>
    </row>
    <row r="2219" spans="1:20" ht="60" hidden="1">
      <c r="A2219">
        <v>2217</v>
      </c>
      <c r="B2219" s="3" t="s">
        <v>4562</v>
      </c>
      <c r="C2219" s="3" t="s">
        <v>4563</v>
      </c>
      <c r="D2219" s="6">
        <v>420</v>
      </c>
      <c r="E2219" s="11">
        <v>425</v>
      </c>
      <c r="F2219" t="s">
        <v>21</v>
      </c>
      <c r="G2219" t="s">
        <v>22</v>
      </c>
      <c r="H2219" t="s">
        <v>23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2126</v>
      </c>
      <c r="O2219" s="9">
        <f t="shared" si="138"/>
        <v>101</v>
      </c>
      <c r="P2219" s="9">
        <f t="shared" si="139"/>
        <v>47.22</v>
      </c>
      <c r="Q2219" t="s">
        <v>1635</v>
      </c>
      <c r="R2219" t="s">
        <v>2127</v>
      </c>
      <c r="S2219" s="15">
        <f t="shared" si="140"/>
        <v>42299.776770833334</v>
      </c>
      <c r="T2219" s="16">
        <f t="shared" si="141"/>
        <v>42310.333333333328</v>
      </c>
    </row>
    <row r="2220" spans="1:20" ht="45" hidden="1">
      <c r="A2220">
        <v>2218</v>
      </c>
      <c r="B2220" s="3" t="s">
        <v>4564</v>
      </c>
      <c r="C2220" s="3" t="s">
        <v>4565</v>
      </c>
      <c r="D2220" s="6">
        <v>2000</v>
      </c>
      <c r="E2220" s="11">
        <v>2456.66</v>
      </c>
      <c r="F2220" t="s">
        <v>21</v>
      </c>
      <c r="G2220" t="s">
        <v>22</v>
      </c>
      <c r="H2220" t="s">
        <v>23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2126</v>
      </c>
      <c r="O2220" s="9">
        <f t="shared" si="138"/>
        <v>123</v>
      </c>
      <c r="P2220" s="9">
        <f t="shared" si="139"/>
        <v>32.32</v>
      </c>
      <c r="Q2220" t="s">
        <v>1635</v>
      </c>
      <c r="R2220" t="s">
        <v>2127</v>
      </c>
      <c r="S2220" s="15">
        <f t="shared" si="140"/>
        <v>41127.812303240738</v>
      </c>
      <c r="T2220" s="16">
        <f t="shared" si="141"/>
        <v>41150</v>
      </c>
    </row>
    <row r="2221" spans="1:20" ht="45" hidden="1">
      <c r="A2221">
        <v>2219</v>
      </c>
      <c r="B2221" s="3" t="s">
        <v>4566</v>
      </c>
      <c r="C2221" s="3" t="s">
        <v>4567</v>
      </c>
      <c r="D2221" s="6">
        <v>1000</v>
      </c>
      <c r="E2221" s="11">
        <v>1015</v>
      </c>
      <c r="F2221" t="s">
        <v>21</v>
      </c>
      <c r="G2221" t="s">
        <v>22</v>
      </c>
      <c r="H2221" t="s">
        <v>23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2126</v>
      </c>
      <c r="O2221" s="9">
        <f t="shared" si="138"/>
        <v>102</v>
      </c>
      <c r="P2221" s="9">
        <f t="shared" si="139"/>
        <v>53.42</v>
      </c>
      <c r="Q2221" t="s">
        <v>1635</v>
      </c>
      <c r="R2221" t="s">
        <v>2127</v>
      </c>
      <c r="S2221" s="15">
        <f t="shared" si="140"/>
        <v>42205.718888888892</v>
      </c>
      <c r="T2221" s="16">
        <f t="shared" si="141"/>
        <v>42235.718888888892</v>
      </c>
    </row>
    <row r="2222" spans="1:20" ht="45" hidden="1">
      <c r="A2222">
        <v>2220</v>
      </c>
      <c r="B2222" s="3" t="s">
        <v>4568</v>
      </c>
      <c r="C2222" s="3" t="s">
        <v>4569</v>
      </c>
      <c r="D2222" s="6">
        <v>3500</v>
      </c>
      <c r="E2222" s="11">
        <v>3540</v>
      </c>
      <c r="F2222" t="s">
        <v>21</v>
      </c>
      <c r="G2222" t="s">
        <v>22</v>
      </c>
      <c r="H2222" t="s">
        <v>23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2126</v>
      </c>
      <c r="O2222" s="9">
        <f t="shared" si="138"/>
        <v>101</v>
      </c>
      <c r="P2222" s="9">
        <f t="shared" si="139"/>
        <v>51.3</v>
      </c>
      <c r="Q2222" t="s">
        <v>1635</v>
      </c>
      <c r="R2222" t="s">
        <v>2127</v>
      </c>
      <c r="S2222" s="15">
        <f t="shared" si="140"/>
        <v>41452.060601851852</v>
      </c>
      <c r="T2222" s="16">
        <f t="shared" si="141"/>
        <v>41482.060601851852</v>
      </c>
    </row>
    <row r="2223" spans="1:20" ht="45" hidden="1">
      <c r="A2223">
        <v>2221</v>
      </c>
      <c r="B2223" s="3" t="s">
        <v>4570</v>
      </c>
      <c r="C2223" s="3" t="s">
        <v>4571</v>
      </c>
      <c r="D2223" s="6">
        <v>7500</v>
      </c>
      <c r="E2223" s="11">
        <v>8109</v>
      </c>
      <c r="F2223" t="s">
        <v>21</v>
      </c>
      <c r="G2223" t="s">
        <v>22</v>
      </c>
      <c r="H2223" t="s">
        <v>23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4490</v>
      </c>
      <c r="O2223" s="9">
        <f t="shared" si="138"/>
        <v>108</v>
      </c>
      <c r="P2223" s="9">
        <f t="shared" si="139"/>
        <v>37.200000000000003</v>
      </c>
      <c r="Q2223" t="s">
        <v>2220</v>
      </c>
      <c r="R2223" t="s">
        <v>4491</v>
      </c>
      <c r="S2223" s="15">
        <f t="shared" si="140"/>
        <v>42452.666770833333</v>
      </c>
      <c r="T2223" s="16">
        <f t="shared" si="141"/>
        <v>42483</v>
      </c>
    </row>
    <row r="2224" spans="1:20" ht="60" hidden="1">
      <c r="A2224">
        <v>2222</v>
      </c>
      <c r="B2224" s="3" t="s">
        <v>4572</v>
      </c>
      <c r="C2224" s="3" t="s">
        <v>4573</v>
      </c>
      <c r="D2224" s="6">
        <v>500</v>
      </c>
      <c r="E2224" s="11">
        <v>813</v>
      </c>
      <c r="F2224" t="s">
        <v>21</v>
      </c>
      <c r="G2224" t="s">
        <v>22</v>
      </c>
      <c r="H2224" t="s">
        <v>23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4490</v>
      </c>
      <c r="O2224" s="9">
        <f t="shared" si="138"/>
        <v>163</v>
      </c>
      <c r="P2224" s="9">
        <f t="shared" si="139"/>
        <v>27.1</v>
      </c>
      <c r="Q2224" t="s">
        <v>2220</v>
      </c>
      <c r="R2224" t="s">
        <v>4491</v>
      </c>
      <c r="S2224" s="15">
        <f t="shared" si="140"/>
        <v>40906.787581018521</v>
      </c>
      <c r="T2224" s="16">
        <f t="shared" si="141"/>
        <v>40936.787581018521</v>
      </c>
    </row>
    <row r="2225" spans="1:20" ht="60" hidden="1">
      <c r="A2225">
        <v>2223</v>
      </c>
      <c r="B2225" s="3" t="s">
        <v>4574</v>
      </c>
      <c r="C2225" s="3" t="s">
        <v>4575</v>
      </c>
      <c r="D2225" s="6">
        <v>19500</v>
      </c>
      <c r="E2225" s="11">
        <v>20631</v>
      </c>
      <c r="F2225" t="s">
        <v>21</v>
      </c>
      <c r="G2225" t="s">
        <v>167</v>
      </c>
      <c r="H2225" t="s">
        <v>168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4490</v>
      </c>
      <c r="O2225" s="9">
        <f t="shared" si="138"/>
        <v>106</v>
      </c>
      <c r="P2225" s="9">
        <f t="shared" si="139"/>
        <v>206.31</v>
      </c>
      <c r="Q2225" t="s">
        <v>2220</v>
      </c>
      <c r="R2225" t="s">
        <v>4491</v>
      </c>
      <c r="S2225" s="15">
        <f t="shared" si="140"/>
        <v>42152.640833333338</v>
      </c>
      <c r="T2225" s="16">
        <f t="shared" si="141"/>
        <v>42182.640833333338</v>
      </c>
    </row>
    <row r="2226" spans="1:20" ht="60" hidden="1">
      <c r="A2226">
        <v>2224</v>
      </c>
      <c r="B2226" s="3" t="s">
        <v>4576</v>
      </c>
      <c r="C2226" s="3" t="s">
        <v>4577</v>
      </c>
      <c r="D2226" s="6">
        <v>10000</v>
      </c>
      <c r="E2226" s="11">
        <v>24315</v>
      </c>
      <c r="F2226" t="s">
        <v>21</v>
      </c>
      <c r="G2226" t="s">
        <v>22</v>
      </c>
      <c r="H2226" t="s">
        <v>23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4490</v>
      </c>
      <c r="O2226" s="9">
        <f t="shared" si="138"/>
        <v>243</v>
      </c>
      <c r="P2226" s="9">
        <f t="shared" si="139"/>
        <v>82.15</v>
      </c>
      <c r="Q2226" t="s">
        <v>2220</v>
      </c>
      <c r="R2226" t="s">
        <v>4491</v>
      </c>
      <c r="S2226" s="15">
        <f t="shared" si="140"/>
        <v>42644.667534722219</v>
      </c>
      <c r="T2226" s="16">
        <f t="shared" si="141"/>
        <v>42672.791666666672</v>
      </c>
    </row>
    <row r="2227" spans="1:20" ht="60" hidden="1">
      <c r="A2227">
        <v>2225</v>
      </c>
      <c r="B2227" s="3" t="s">
        <v>4578</v>
      </c>
      <c r="C2227" s="3" t="s">
        <v>4579</v>
      </c>
      <c r="D2227" s="6">
        <v>21000</v>
      </c>
      <c r="E2227" s="11">
        <v>198415.01</v>
      </c>
      <c r="F2227" t="s">
        <v>21</v>
      </c>
      <c r="G2227" t="s">
        <v>31</v>
      </c>
      <c r="H2227" t="s">
        <v>32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4490</v>
      </c>
      <c r="O2227" s="9">
        <f t="shared" si="138"/>
        <v>945</v>
      </c>
      <c r="P2227" s="9">
        <f t="shared" si="139"/>
        <v>164.8</v>
      </c>
      <c r="Q2227" t="s">
        <v>2220</v>
      </c>
      <c r="R2227" t="s">
        <v>4491</v>
      </c>
      <c r="S2227" s="15">
        <f t="shared" si="140"/>
        <v>41873.79184027778</v>
      </c>
      <c r="T2227" s="16">
        <f t="shared" si="141"/>
        <v>41903.79184027778</v>
      </c>
    </row>
    <row r="2228" spans="1:20" ht="60" hidden="1">
      <c r="A2228">
        <v>2226</v>
      </c>
      <c r="B2228" s="3" t="s">
        <v>4580</v>
      </c>
      <c r="C2228" s="3" t="s">
        <v>4581</v>
      </c>
      <c r="D2228" s="6">
        <v>18000</v>
      </c>
      <c r="E2228" s="11">
        <v>19523.310000000001</v>
      </c>
      <c r="F2228" t="s">
        <v>21</v>
      </c>
      <c r="G2228" t="s">
        <v>22</v>
      </c>
      <c r="H2228" t="s">
        <v>23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4490</v>
      </c>
      <c r="O2228" s="9">
        <f t="shared" si="138"/>
        <v>108</v>
      </c>
      <c r="P2228" s="9">
        <f t="shared" si="139"/>
        <v>60.82</v>
      </c>
      <c r="Q2228" t="s">
        <v>2220</v>
      </c>
      <c r="R2228" t="s">
        <v>4491</v>
      </c>
      <c r="S2228" s="15">
        <f t="shared" si="140"/>
        <v>42381.79886574074</v>
      </c>
      <c r="T2228" s="16">
        <f t="shared" si="141"/>
        <v>42412.207638888889</v>
      </c>
    </row>
    <row r="2229" spans="1:20" ht="60" hidden="1">
      <c r="A2229">
        <v>2227</v>
      </c>
      <c r="B2229" s="3" t="s">
        <v>4582</v>
      </c>
      <c r="C2229" s="3" t="s">
        <v>4583</v>
      </c>
      <c r="D2229" s="6">
        <v>13000</v>
      </c>
      <c r="E2229" s="11">
        <v>20459</v>
      </c>
      <c r="F2229" t="s">
        <v>21</v>
      </c>
      <c r="G2229" t="s">
        <v>31</v>
      </c>
      <c r="H2229" t="s">
        <v>32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4490</v>
      </c>
      <c r="O2229" s="9">
        <f t="shared" si="138"/>
        <v>157</v>
      </c>
      <c r="P2229" s="9">
        <f t="shared" si="139"/>
        <v>67.97</v>
      </c>
      <c r="Q2229" t="s">
        <v>2220</v>
      </c>
      <c r="R2229" t="s">
        <v>4491</v>
      </c>
      <c r="S2229" s="15">
        <f t="shared" si="140"/>
        <v>41561.807349537034</v>
      </c>
      <c r="T2229" s="16">
        <f t="shared" si="141"/>
        <v>41591.849016203705</v>
      </c>
    </row>
    <row r="2230" spans="1:20" ht="60" hidden="1">
      <c r="A2230">
        <v>2228</v>
      </c>
      <c r="B2230" s="3" t="s">
        <v>4584</v>
      </c>
      <c r="C2230" s="3" t="s">
        <v>4585</v>
      </c>
      <c r="D2230" s="6">
        <v>1000</v>
      </c>
      <c r="E2230" s="11">
        <v>11744.9</v>
      </c>
      <c r="F2230" t="s">
        <v>21</v>
      </c>
      <c r="G2230" t="s">
        <v>512</v>
      </c>
      <c r="H2230" t="s">
        <v>62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4490</v>
      </c>
      <c r="O2230" s="9">
        <f t="shared" si="138"/>
        <v>1174</v>
      </c>
      <c r="P2230" s="9">
        <f t="shared" si="139"/>
        <v>81.56</v>
      </c>
      <c r="Q2230" t="s">
        <v>2220</v>
      </c>
      <c r="R2230" t="s">
        <v>4491</v>
      </c>
      <c r="S2230" s="15">
        <f t="shared" si="140"/>
        <v>42202.278194444443</v>
      </c>
      <c r="T2230" s="16">
        <f t="shared" si="141"/>
        <v>42232.278194444443</v>
      </c>
    </row>
    <row r="2231" spans="1:20" ht="60" hidden="1">
      <c r="A2231">
        <v>2229</v>
      </c>
      <c r="B2231" s="3" t="s">
        <v>4586</v>
      </c>
      <c r="C2231" s="3" t="s">
        <v>4587</v>
      </c>
      <c r="D2231" s="6">
        <v>8012</v>
      </c>
      <c r="E2231" s="11">
        <v>13704.33</v>
      </c>
      <c r="F2231" t="s">
        <v>21</v>
      </c>
      <c r="G2231" t="s">
        <v>22</v>
      </c>
      <c r="H2231" t="s">
        <v>23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4490</v>
      </c>
      <c r="O2231" s="9">
        <f t="shared" si="138"/>
        <v>171</v>
      </c>
      <c r="P2231" s="9">
        <f t="shared" si="139"/>
        <v>25.43</v>
      </c>
      <c r="Q2231" t="s">
        <v>2220</v>
      </c>
      <c r="R2231" t="s">
        <v>4491</v>
      </c>
      <c r="S2231" s="15">
        <f t="shared" si="140"/>
        <v>41484.664247685185</v>
      </c>
      <c r="T2231" s="16">
        <f t="shared" si="141"/>
        <v>41520.166666666664</v>
      </c>
    </row>
    <row r="2232" spans="1:20" ht="60" hidden="1">
      <c r="A2232">
        <v>2230</v>
      </c>
      <c r="B2232" s="3" t="s">
        <v>4588</v>
      </c>
      <c r="C2232" s="3" t="s">
        <v>4589</v>
      </c>
      <c r="D2232" s="6">
        <v>8500</v>
      </c>
      <c r="E2232" s="11">
        <v>10706</v>
      </c>
      <c r="F2232" t="s">
        <v>21</v>
      </c>
      <c r="G2232" t="s">
        <v>22</v>
      </c>
      <c r="H2232" t="s">
        <v>23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4490</v>
      </c>
      <c r="O2232" s="9">
        <f t="shared" si="138"/>
        <v>126</v>
      </c>
      <c r="P2232" s="9">
        <f t="shared" si="139"/>
        <v>21.5</v>
      </c>
      <c r="Q2232" t="s">
        <v>2220</v>
      </c>
      <c r="R2232" t="s">
        <v>4491</v>
      </c>
      <c r="S2232" s="15">
        <f t="shared" si="140"/>
        <v>41724.881099537037</v>
      </c>
      <c r="T2232" s="16">
        <f t="shared" si="141"/>
        <v>41754.881099537037</v>
      </c>
    </row>
    <row r="2233" spans="1:20" ht="60" hidden="1">
      <c r="A2233">
        <v>2231</v>
      </c>
      <c r="B2233" s="3" t="s">
        <v>4590</v>
      </c>
      <c r="C2233" s="3" t="s">
        <v>4591</v>
      </c>
      <c r="D2233" s="6">
        <v>2500</v>
      </c>
      <c r="E2233" s="11">
        <v>30303.24</v>
      </c>
      <c r="F2233" t="s">
        <v>21</v>
      </c>
      <c r="G2233" t="s">
        <v>22</v>
      </c>
      <c r="H2233" t="s">
        <v>23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4490</v>
      </c>
      <c r="O2233" s="9">
        <f t="shared" si="138"/>
        <v>1212</v>
      </c>
      <c r="P2233" s="9">
        <f t="shared" si="139"/>
        <v>27.23</v>
      </c>
      <c r="Q2233" t="s">
        <v>2220</v>
      </c>
      <c r="R2233" t="s">
        <v>4491</v>
      </c>
      <c r="S2233" s="15">
        <f t="shared" si="140"/>
        <v>41423.910891203705</v>
      </c>
      <c r="T2233" s="16">
        <f t="shared" si="141"/>
        <v>41450.208333333336</v>
      </c>
    </row>
    <row r="2234" spans="1:20" ht="45" hidden="1">
      <c r="A2234">
        <v>2232</v>
      </c>
      <c r="B2234" s="3" t="s">
        <v>4592</v>
      </c>
      <c r="C2234" s="3" t="s">
        <v>4593</v>
      </c>
      <c r="D2234" s="6">
        <v>5000</v>
      </c>
      <c r="E2234" s="11">
        <v>24790</v>
      </c>
      <c r="F2234" t="s">
        <v>21</v>
      </c>
      <c r="G2234" t="s">
        <v>22</v>
      </c>
      <c r="H2234" t="s">
        <v>23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4490</v>
      </c>
      <c r="O2234" s="9">
        <f t="shared" si="138"/>
        <v>496</v>
      </c>
      <c r="P2234" s="9">
        <f t="shared" si="139"/>
        <v>25.09</v>
      </c>
      <c r="Q2234" t="s">
        <v>2220</v>
      </c>
      <c r="R2234" t="s">
        <v>4491</v>
      </c>
      <c r="S2234" s="15">
        <f t="shared" si="140"/>
        <v>41806.794074074074</v>
      </c>
      <c r="T2234" s="16">
        <f t="shared" si="141"/>
        <v>41839.125</v>
      </c>
    </row>
    <row r="2235" spans="1:20" ht="45" hidden="1">
      <c r="A2235">
        <v>2233</v>
      </c>
      <c r="B2235" s="3" t="s">
        <v>4594</v>
      </c>
      <c r="C2235" s="3" t="s">
        <v>4595</v>
      </c>
      <c r="D2235" s="6">
        <v>2500</v>
      </c>
      <c r="E2235" s="11">
        <v>8301</v>
      </c>
      <c r="F2235" t="s">
        <v>21</v>
      </c>
      <c r="G2235" t="s">
        <v>31</v>
      </c>
      <c r="H2235" t="s">
        <v>32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4490</v>
      </c>
      <c r="O2235" s="9">
        <f t="shared" si="138"/>
        <v>332</v>
      </c>
      <c r="P2235" s="9">
        <f t="shared" si="139"/>
        <v>21.23</v>
      </c>
      <c r="Q2235" t="s">
        <v>2220</v>
      </c>
      <c r="R2235" t="s">
        <v>4491</v>
      </c>
      <c r="S2235" s="15">
        <f t="shared" si="140"/>
        <v>42331.378923611104</v>
      </c>
      <c r="T2235" s="16">
        <f t="shared" si="141"/>
        <v>42352</v>
      </c>
    </row>
    <row r="2236" spans="1:20" ht="45" hidden="1">
      <c r="A2236">
        <v>2234</v>
      </c>
      <c r="B2236" s="3" t="s">
        <v>4596</v>
      </c>
      <c r="C2236" s="3" t="s">
        <v>4597</v>
      </c>
      <c r="D2236" s="6">
        <v>100</v>
      </c>
      <c r="E2236" s="11">
        <v>1165</v>
      </c>
      <c r="F2236" t="s">
        <v>21</v>
      </c>
      <c r="G2236" t="s">
        <v>22</v>
      </c>
      <c r="H2236" t="s">
        <v>23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4490</v>
      </c>
      <c r="O2236" s="9">
        <f t="shared" si="138"/>
        <v>1165</v>
      </c>
      <c r="P2236" s="9">
        <f t="shared" si="139"/>
        <v>41.61</v>
      </c>
      <c r="Q2236" t="s">
        <v>2220</v>
      </c>
      <c r="R2236" t="s">
        <v>4491</v>
      </c>
      <c r="S2236" s="15">
        <f t="shared" si="140"/>
        <v>42710.824618055558</v>
      </c>
      <c r="T2236" s="16">
        <f t="shared" si="141"/>
        <v>42740.824618055558</v>
      </c>
    </row>
    <row r="2237" spans="1:20" ht="45" hidden="1">
      <c r="A2237">
        <v>2235</v>
      </c>
      <c r="B2237" s="3" t="s">
        <v>4598</v>
      </c>
      <c r="C2237" s="3" t="s">
        <v>4599</v>
      </c>
      <c r="D2237" s="6">
        <v>13000</v>
      </c>
      <c r="E2237" s="11">
        <v>19931</v>
      </c>
      <c r="F2237" t="s">
        <v>21</v>
      </c>
      <c r="G2237" t="s">
        <v>167</v>
      </c>
      <c r="H2237" t="s">
        <v>168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4490</v>
      </c>
      <c r="O2237" s="9">
        <f t="shared" si="138"/>
        <v>153</v>
      </c>
      <c r="P2237" s="9">
        <f t="shared" si="139"/>
        <v>135.59</v>
      </c>
      <c r="Q2237" t="s">
        <v>2220</v>
      </c>
      <c r="R2237" t="s">
        <v>4491</v>
      </c>
      <c r="S2237" s="15">
        <f t="shared" si="140"/>
        <v>42062.022118055553</v>
      </c>
      <c r="T2237" s="16">
        <f t="shared" si="141"/>
        <v>42091.980451388896</v>
      </c>
    </row>
    <row r="2238" spans="1:20" ht="45" hidden="1">
      <c r="A2238">
        <v>2236</v>
      </c>
      <c r="B2238" s="3" t="s">
        <v>4600</v>
      </c>
      <c r="C2238" s="3" t="s">
        <v>4601</v>
      </c>
      <c r="D2238" s="6">
        <v>2800</v>
      </c>
      <c r="E2238" s="11">
        <v>15039</v>
      </c>
      <c r="F2238" t="s">
        <v>21</v>
      </c>
      <c r="G2238" t="s">
        <v>22</v>
      </c>
      <c r="H2238" t="s">
        <v>23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4490</v>
      </c>
      <c r="O2238" s="9">
        <f t="shared" si="138"/>
        <v>537</v>
      </c>
      <c r="P2238" s="9">
        <f t="shared" si="139"/>
        <v>22.12</v>
      </c>
      <c r="Q2238" t="s">
        <v>2220</v>
      </c>
      <c r="R2238" t="s">
        <v>4491</v>
      </c>
      <c r="S2238" s="15">
        <f t="shared" si="140"/>
        <v>42371.617164351846</v>
      </c>
      <c r="T2238" s="16">
        <f t="shared" si="141"/>
        <v>42401.617164351846</v>
      </c>
    </row>
    <row r="2239" spans="1:20" ht="60" hidden="1">
      <c r="A2239">
        <v>2237</v>
      </c>
      <c r="B2239" s="3" t="s">
        <v>4602</v>
      </c>
      <c r="C2239" s="3" t="s">
        <v>4603</v>
      </c>
      <c r="D2239" s="6">
        <v>18000</v>
      </c>
      <c r="E2239" s="11">
        <v>63527</v>
      </c>
      <c r="F2239" t="s">
        <v>21</v>
      </c>
      <c r="G2239" t="s">
        <v>22</v>
      </c>
      <c r="H2239" t="s">
        <v>23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4490</v>
      </c>
      <c r="O2239" s="9">
        <f t="shared" si="138"/>
        <v>353</v>
      </c>
      <c r="P2239" s="9">
        <f t="shared" si="139"/>
        <v>64.63</v>
      </c>
      <c r="Q2239" t="s">
        <v>2220</v>
      </c>
      <c r="R2239" t="s">
        <v>4491</v>
      </c>
      <c r="S2239" s="15">
        <f t="shared" si="140"/>
        <v>41915.003275462965</v>
      </c>
      <c r="T2239" s="16">
        <f t="shared" si="141"/>
        <v>41955.332638888889</v>
      </c>
    </row>
    <row r="2240" spans="1:20" ht="30" hidden="1">
      <c r="A2240">
        <v>2238</v>
      </c>
      <c r="B2240" s="3" t="s">
        <v>4604</v>
      </c>
      <c r="C2240" s="3" t="s">
        <v>4605</v>
      </c>
      <c r="D2240" s="6">
        <v>4000</v>
      </c>
      <c r="E2240" s="11">
        <v>5496</v>
      </c>
      <c r="F2240" t="s">
        <v>21</v>
      </c>
      <c r="G2240" t="s">
        <v>512</v>
      </c>
      <c r="H2240" t="s">
        <v>62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4490</v>
      </c>
      <c r="O2240" s="9">
        <f t="shared" si="138"/>
        <v>137</v>
      </c>
      <c r="P2240" s="9">
        <f t="shared" si="139"/>
        <v>69.569999999999993</v>
      </c>
      <c r="Q2240" t="s">
        <v>2220</v>
      </c>
      <c r="R2240" t="s">
        <v>4491</v>
      </c>
      <c r="S2240" s="15">
        <f t="shared" si="140"/>
        <v>42774.621712962966</v>
      </c>
      <c r="T2240" s="16">
        <f t="shared" si="141"/>
        <v>42804.621712962966</v>
      </c>
    </row>
    <row r="2241" spans="1:20" ht="30" hidden="1">
      <c r="A2241">
        <v>2239</v>
      </c>
      <c r="B2241" s="3" t="s">
        <v>4606</v>
      </c>
      <c r="C2241" s="3" t="s">
        <v>4607</v>
      </c>
      <c r="D2241" s="6">
        <v>25000</v>
      </c>
      <c r="E2241" s="11">
        <v>32006.67</v>
      </c>
      <c r="F2241" t="s">
        <v>21</v>
      </c>
      <c r="G2241" t="s">
        <v>22</v>
      </c>
      <c r="H2241" t="s">
        <v>23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4490</v>
      </c>
      <c r="O2241" s="9">
        <f t="shared" si="138"/>
        <v>128</v>
      </c>
      <c r="P2241" s="9">
        <f t="shared" si="139"/>
        <v>75.13</v>
      </c>
      <c r="Q2241" t="s">
        <v>2220</v>
      </c>
      <c r="R2241" t="s">
        <v>4491</v>
      </c>
      <c r="S2241" s="15">
        <f t="shared" si="140"/>
        <v>41572.958495370374</v>
      </c>
      <c r="T2241" s="16">
        <f t="shared" si="141"/>
        <v>41609.168055555558</v>
      </c>
    </row>
    <row r="2242" spans="1:20" ht="45" hidden="1">
      <c r="A2242">
        <v>2240</v>
      </c>
      <c r="B2242" s="3" t="s">
        <v>4608</v>
      </c>
      <c r="C2242" s="3" t="s">
        <v>4609</v>
      </c>
      <c r="D2242" s="6">
        <v>5000</v>
      </c>
      <c r="E2242" s="11">
        <v>13534</v>
      </c>
      <c r="F2242" t="s">
        <v>21</v>
      </c>
      <c r="G2242" t="s">
        <v>22</v>
      </c>
      <c r="H2242" t="s">
        <v>23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4490</v>
      </c>
      <c r="O2242" s="9">
        <f t="shared" si="138"/>
        <v>271</v>
      </c>
      <c r="P2242" s="9">
        <f t="shared" si="139"/>
        <v>140.97999999999999</v>
      </c>
      <c r="Q2242" t="s">
        <v>2220</v>
      </c>
      <c r="R2242" t="s">
        <v>4491</v>
      </c>
      <c r="S2242" s="15">
        <f t="shared" si="140"/>
        <v>42452.825740740736</v>
      </c>
      <c r="T2242" s="16">
        <f t="shared" si="141"/>
        <v>42482.825740740736</v>
      </c>
    </row>
    <row r="2243" spans="1:20" ht="60" hidden="1">
      <c r="A2243">
        <v>2241</v>
      </c>
      <c r="B2243" s="3" t="s">
        <v>4610</v>
      </c>
      <c r="C2243" s="3" t="s">
        <v>4611</v>
      </c>
      <c r="D2243" s="6">
        <v>1000</v>
      </c>
      <c r="E2243" s="11">
        <v>8064</v>
      </c>
      <c r="F2243" t="s">
        <v>21</v>
      </c>
      <c r="G2243" t="s">
        <v>31</v>
      </c>
      <c r="H2243" t="s">
        <v>32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4490</v>
      </c>
      <c r="O2243" s="9">
        <f t="shared" ref="O2243:O2306" si="142">ROUND(E2243/D2243*100,0)</f>
        <v>806</v>
      </c>
      <c r="P2243" s="9">
        <f t="shared" ref="P2243:P2306" si="143">IFERROR(ROUND(E2243/L2243,2),0)</f>
        <v>49.47</v>
      </c>
      <c r="Q2243" t="s">
        <v>2220</v>
      </c>
      <c r="R2243" t="s">
        <v>4491</v>
      </c>
      <c r="S2243" s="15">
        <f t="shared" ref="S2243:S2306" si="144">(((J2243/60)/60)/24)+DATE(1970,1,1)</f>
        <v>42766.827546296292</v>
      </c>
      <c r="T2243" s="16">
        <f t="shared" ref="T2243:T2306" si="145">(((I2243/60)/60)/24)+DATE(1970,1,1)</f>
        <v>42796.827546296292</v>
      </c>
    </row>
    <row r="2244" spans="1:20" ht="30" hidden="1">
      <c r="A2244">
        <v>2242</v>
      </c>
      <c r="B2244" s="3" t="s">
        <v>4612</v>
      </c>
      <c r="C2244" s="3" t="s">
        <v>4613</v>
      </c>
      <c r="D2244" s="6">
        <v>10000</v>
      </c>
      <c r="E2244" s="11">
        <v>136009.76</v>
      </c>
      <c r="F2244" t="s">
        <v>21</v>
      </c>
      <c r="G2244" t="s">
        <v>22</v>
      </c>
      <c r="H2244" t="s">
        <v>23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4490</v>
      </c>
      <c r="O2244" s="9">
        <f t="shared" si="142"/>
        <v>1360</v>
      </c>
      <c r="P2244" s="9">
        <f t="shared" si="143"/>
        <v>53.87</v>
      </c>
      <c r="Q2244" t="s">
        <v>2220</v>
      </c>
      <c r="R2244" t="s">
        <v>4491</v>
      </c>
      <c r="S2244" s="15">
        <f t="shared" si="144"/>
        <v>41569.575613425928</v>
      </c>
      <c r="T2244" s="16">
        <f t="shared" si="145"/>
        <v>41605.126388888886</v>
      </c>
    </row>
    <row r="2245" spans="1:20" ht="60" hidden="1">
      <c r="A2245">
        <v>2243</v>
      </c>
      <c r="B2245" s="3" t="s">
        <v>4614</v>
      </c>
      <c r="C2245" s="3" t="s">
        <v>4615</v>
      </c>
      <c r="D2245" s="6">
        <v>1</v>
      </c>
      <c r="E2245" s="11">
        <v>9302.5</v>
      </c>
      <c r="F2245" t="s">
        <v>21</v>
      </c>
      <c r="G2245" t="s">
        <v>22</v>
      </c>
      <c r="H2245" t="s">
        <v>23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4490</v>
      </c>
      <c r="O2245" s="9">
        <f t="shared" si="142"/>
        <v>930250</v>
      </c>
      <c r="P2245" s="9">
        <f t="shared" si="143"/>
        <v>4.57</v>
      </c>
      <c r="Q2245" t="s">
        <v>2220</v>
      </c>
      <c r="R2245" t="s">
        <v>4491</v>
      </c>
      <c r="S2245" s="15">
        <f t="shared" si="144"/>
        <v>42800.751041666663</v>
      </c>
      <c r="T2245" s="16">
        <f t="shared" si="145"/>
        <v>42807.125</v>
      </c>
    </row>
    <row r="2246" spans="1:20" ht="45" hidden="1">
      <c r="A2246">
        <v>2244</v>
      </c>
      <c r="B2246" s="3" t="s">
        <v>4616</v>
      </c>
      <c r="C2246" s="3" t="s">
        <v>4617</v>
      </c>
      <c r="D2246" s="6">
        <v>5000</v>
      </c>
      <c r="E2246" s="11">
        <v>18851</v>
      </c>
      <c r="F2246" t="s">
        <v>21</v>
      </c>
      <c r="G2246" t="s">
        <v>22</v>
      </c>
      <c r="H2246" t="s">
        <v>23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4490</v>
      </c>
      <c r="O2246" s="9">
        <f t="shared" si="142"/>
        <v>377</v>
      </c>
      <c r="P2246" s="9">
        <f t="shared" si="143"/>
        <v>65</v>
      </c>
      <c r="Q2246" t="s">
        <v>2220</v>
      </c>
      <c r="R2246" t="s">
        <v>4491</v>
      </c>
      <c r="S2246" s="15">
        <f t="shared" si="144"/>
        <v>42647.818819444445</v>
      </c>
      <c r="T2246" s="16">
        <f t="shared" si="145"/>
        <v>42659.854166666672</v>
      </c>
    </row>
    <row r="2247" spans="1:20" ht="45" hidden="1">
      <c r="A2247">
        <v>2245</v>
      </c>
      <c r="B2247" s="3" t="s">
        <v>4618</v>
      </c>
      <c r="C2247" s="3" t="s">
        <v>4619</v>
      </c>
      <c r="D2247" s="6">
        <v>4000</v>
      </c>
      <c r="E2247" s="11">
        <v>105881</v>
      </c>
      <c r="F2247" t="s">
        <v>21</v>
      </c>
      <c r="G2247" t="s">
        <v>22</v>
      </c>
      <c r="H2247" t="s">
        <v>23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4490</v>
      </c>
      <c r="O2247" s="9">
        <f t="shared" si="142"/>
        <v>2647</v>
      </c>
      <c r="P2247" s="9">
        <f t="shared" si="143"/>
        <v>53.48</v>
      </c>
      <c r="Q2247" t="s">
        <v>2220</v>
      </c>
      <c r="R2247" t="s">
        <v>4491</v>
      </c>
      <c r="S2247" s="15">
        <f t="shared" si="144"/>
        <v>41660.708530092597</v>
      </c>
      <c r="T2247" s="16">
        <f t="shared" si="145"/>
        <v>41691.75</v>
      </c>
    </row>
    <row r="2248" spans="1:20" ht="60" hidden="1">
      <c r="A2248">
        <v>2246</v>
      </c>
      <c r="B2248" s="3" t="s">
        <v>4620</v>
      </c>
      <c r="C2248" s="3" t="s">
        <v>4621</v>
      </c>
      <c r="D2248" s="6">
        <v>2500</v>
      </c>
      <c r="E2248" s="11">
        <v>2503</v>
      </c>
      <c r="F2248" t="s">
        <v>21</v>
      </c>
      <c r="G2248" t="s">
        <v>31</v>
      </c>
      <c r="H2248" t="s">
        <v>32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4490</v>
      </c>
      <c r="O2248" s="9">
        <f t="shared" si="142"/>
        <v>100</v>
      </c>
      <c r="P2248" s="9">
        <f t="shared" si="143"/>
        <v>43.91</v>
      </c>
      <c r="Q2248" t="s">
        <v>2220</v>
      </c>
      <c r="R2248" t="s">
        <v>4491</v>
      </c>
      <c r="S2248" s="15">
        <f t="shared" si="144"/>
        <v>42221.79178240741</v>
      </c>
      <c r="T2248" s="16">
        <f t="shared" si="145"/>
        <v>42251.79178240741</v>
      </c>
    </row>
    <row r="2249" spans="1:20" ht="45" hidden="1">
      <c r="A2249">
        <v>2247</v>
      </c>
      <c r="B2249" s="3" t="s">
        <v>4622</v>
      </c>
      <c r="C2249" s="3" t="s">
        <v>4623</v>
      </c>
      <c r="D2249" s="6">
        <v>18500</v>
      </c>
      <c r="E2249" s="11">
        <v>19324</v>
      </c>
      <c r="F2249" t="s">
        <v>21</v>
      </c>
      <c r="G2249" t="s">
        <v>22</v>
      </c>
      <c r="H2249" t="s">
        <v>23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4490</v>
      </c>
      <c r="O2249" s="9">
        <f t="shared" si="142"/>
        <v>104</v>
      </c>
      <c r="P2249" s="9">
        <f t="shared" si="143"/>
        <v>50.85</v>
      </c>
      <c r="Q2249" t="s">
        <v>2220</v>
      </c>
      <c r="R2249" t="s">
        <v>4491</v>
      </c>
      <c r="S2249" s="15">
        <f t="shared" si="144"/>
        <v>42200.666261574079</v>
      </c>
      <c r="T2249" s="16">
        <f t="shared" si="145"/>
        <v>42214.666261574079</v>
      </c>
    </row>
    <row r="2250" spans="1:20" ht="60" hidden="1">
      <c r="A2250">
        <v>2248</v>
      </c>
      <c r="B2250" s="3" t="s">
        <v>4624</v>
      </c>
      <c r="C2250" s="3" t="s">
        <v>4625</v>
      </c>
      <c r="D2250" s="6">
        <v>7000</v>
      </c>
      <c r="E2250" s="11">
        <v>7505</v>
      </c>
      <c r="F2250" t="s">
        <v>21</v>
      </c>
      <c r="G2250" t="s">
        <v>31</v>
      </c>
      <c r="H2250" t="s">
        <v>32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4490</v>
      </c>
      <c r="O2250" s="9">
        <f t="shared" si="142"/>
        <v>107</v>
      </c>
      <c r="P2250" s="9">
        <f t="shared" si="143"/>
        <v>58.63</v>
      </c>
      <c r="Q2250" t="s">
        <v>2220</v>
      </c>
      <c r="R2250" t="s">
        <v>4491</v>
      </c>
      <c r="S2250" s="15">
        <f t="shared" si="144"/>
        <v>42688.875902777778</v>
      </c>
      <c r="T2250" s="16">
        <f t="shared" si="145"/>
        <v>42718.875902777778</v>
      </c>
    </row>
    <row r="2251" spans="1:20" ht="45" hidden="1">
      <c r="A2251">
        <v>2249</v>
      </c>
      <c r="B2251" s="3" t="s">
        <v>4626</v>
      </c>
      <c r="C2251" s="3" t="s">
        <v>4627</v>
      </c>
      <c r="D2251" s="6">
        <v>3500</v>
      </c>
      <c r="E2251" s="11">
        <v>5907</v>
      </c>
      <c r="F2251" t="s">
        <v>21</v>
      </c>
      <c r="G2251" t="s">
        <v>22</v>
      </c>
      <c r="H2251" t="s">
        <v>23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4490</v>
      </c>
      <c r="O2251" s="9">
        <f t="shared" si="142"/>
        <v>169</v>
      </c>
      <c r="P2251" s="9">
        <f t="shared" si="143"/>
        <v>32.82</v>
      </c>
      <c r="Q2251" t="s">
        <v>2220</v>
      </c>
      <c r="R2251" t="s">
        <v>4491</v>
      </c>
      <c r="S2251" s="15">
        <f t="shared" si="144"/>
        <v>41336.703298611108</v>
      </c>
      <c r="T2251" s="16">
        <f t="shared" si="145"/>
        <v>41366.661631944444</v>
      </c>
    </row>
    <row r="2252" spans="1:20" ht="45" hidden="1">
      <c r="A2252">
        <v>2250</v>
      </c>
      <c r="B2252" s="3" t="s">
        <v>4628</v>
      </c>
      <c r="C2252" s="3" t="s">
        <v>4629</v>
      </c>
      <c r="D2252" s="6">
        <v>25000</v>
      </c>
      <c r="E2252" s="11">
        <v>243778</v>
      </c>
      <c r="F2252" t="s">
        <v>21</v>
      </c>
      <c r="G2252" t="s">
        <v>22</v>
      </c>
      <c r="H2252" t="s">
        <v>23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4490</v>
      </c>
      <c r="O2252" s="9">
        <f t="shared" si="142"/>
        <v>975</v>
      </c>
      <c r="P2252" s="9">
        <f t="shared" si="143"/>
        <v>426.93</v>
      </c>
      <c r="Q2252" t="s">
        <v>2220</v>
      </c>
      <c r="R2252" t="s">
        <v>4491</v>
      </c>
      <c r="S2252" s="15">
        <f t="shared" si="144"/>
        <v>42677.005474537036</v>
      </c>
      <c r="T2252" s="16">
        <f t="shared" si="145"/>
        <v>42707.0471412037</v>
      </c>
    </row>
    <row r="2253" spans="1:20" ht="45" hidden="1">
      <c r="A2253">
        <v>2251</v>
      </c>
      <c r="B2253" s="3" t="s">
        <v>4630</v>
      </c>
      <c r="C2253" s="3" t="s">
        <v>4631</v>
      </c>
      <c r="D2253" s="6">
        <v>8500</v>
      </c>
      <c r="E2253" s="11">
        <v>11428.19</v>
      </c>
      <c r="F2253" t="s">
        <v>21</v>
      </c>
      <c r="G2253" t="s">
        <v>22</v>
      </c>
      <c r="H2253" t="s">
        <v>23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4490</v>
      </c>
      <c r="O2253" s="9">
        <f t="shared" si="142"/>
        <v>134</v>
      </c>
      <c r="P2253" s="9">
        <f t="shared" si="143"/>
        <v>23.81</v>
      </c>
      <c r="Q2253" t="s">
        <v>2220</v>
      </c>
      <c r="R2253" t="s">
        <v>4491</v>
      </c>
      <c r="S2253" s="15">
        <f t="shared" si="144"/>
        <v>41846.34579861111</v>
      </c>
      <c r="T2253" s="16">
        <f t="shared" si="145"/>
        <v>41867.34579861111</v>
      </c>
    </row>
    <row r="2254" spans="1:20" ht="60" hidden="1">
      <c r="A2254">
        <v>2252</v>
      </c>
      <c r="B2254" s="3" t="s">
        <v>4632</v>
      </c>
      <c r="C2254" s="3" t="s">
        <v>4633</v>
      </c>
      <c r="D2254" s="6">
        <v>9000</v>
      </c>
      <c r="E2254" s="11">
        <v>24505</v>
      </c>
      <c r="F2254" t="s">
        <v>21</v>
      </c>
      <c r="G2254" t="s">
        <v>61</v>
      </c>
      <c r="H2254" t="s">
        <v>62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4490</v>
      </c>
      <c r="O2254" s="9">
        <f t="shared" si="142"/>
        <v>272</v>
      </c>
      <c r="P2254" s="9">
        <f t="shared" si="143"/>
        <v>98.41</v>
      </c>
      <c r="Q2254" t="s">
        <v>2220</v>
      </c>
      <c r="R2254" t="s">
        <v>4491</v>
      </c>
      <c r="S2254" s="15">
        <f t="shared" si="144"/>
        <v>42573.327986111108</v>
      </c>
      <c r="T2254" s="16">
        <f t="shared" si="145"/>
        <v>42588.327986111108</v>
      </c>
    </row>
    <row r="2255" spans="1:20" ht="60" hidden="1">
      <c r="A2255">
        <v>2253</v>
      </c>
      <c r="B2255" s="3" t="s">
        <v>4634</v>
      </c>
      <c r="C2255" s="3" t="s">
        <v>4635</v>
      </c>
      <c r="D2255" s="6">
        <v>8000</v>
      </c>
      <c r="E2255" s="11">
        <v>9015</v>
      </c>
      <c r="F2255" t="s">
        <v>21</v>
      </c>
      <c r="G2255" t="s">
        <v>22</v>
      </c>
      <c r="H2255" t="s">
        <v>23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4490</v>
      </c>
      <c r="O2255" s="9">
        <f t="shared" si="142"/>
        <v>113</v>
      </c>
      <c r="P2255" s="9">
        <f t="shared" si="143"/>
        <v>107.32</v>
      </c>
      <c r="Q2255" t="s">
        <v>2220</v>
      </c>
      <c r="R2255" t="s">
        <v>4491</v>
      </c>
      <c r="S2255" s="15">
        <f t="shared" si="144"/>
        <v>42296.631331018521</v>
      </c>
      <c r="T2255" s="16">
        <f t="shared" si="145"/>
        <v>42326.672997685186</v>
      </c>
    </row>
    <row r="2256" spans="1:20" ht="45" hidden="1">
      <c r="A2256">
        <v>2254</v>
      </c>
      <c r="B2256" s="3" t="s">
        <v>4636</v>
      </c>
      <c r="C2256" s="3" t="s">
        <v>4637</v>
      </c>
      <c r="D2256" s="6">
        <v>500</v>
      </c>
      <c r="E2256" s="11">
        <v>2299</v>
      </c>
      <c r="F2256" t="s">
        <v>21</v>
      </c>
      <c r="G2256" t="s">
        <v>22</v>
      </c>
      <c r="H2256" t="s">
        <v>23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4490</v>
      </c>
      <c r="O2256" s="9">
        <f t="shared" si="142"/>
        <v>460</v>
      </c>
      <c r="P2256" s="9">
        <f t="shared" si="143"/>
        <v>11.67</v>
      </c>
      <c r="Q2256" t="s">
        <v>2220</v>
      </c>
      <c r="R2256" t="s">
        <v>4491</v>
      </c>
      <c r="S2256" s="15">
        <f t="shared" si="144"/>
        <v>42752.647777777776</v>
      </c>
      <c r="T2256" s="16">
        <f t="shared" si="145"/>
        <v>42759.647777777776</v>
      </c>
    </row>
    <row r="2257" spans="1:20" ht="30" hidden="1">
      <c r="A2257">
        <v>2255</v>
      </c>
      <c r="B2257" s="3" t="s">
        <v>4638</v>
      </c>
      <c r="C2257" s="3" t="s">
        <v>4639</v>
      </c>
      <c r="D2257" s="6">
        <v>3950</v>
      </c>
      <c r="E2257" s="11">
        <v>11323</v>
      </c>
      <c r="F2257" t="s">
        <v>21</v>
      </c>
      <c r="G2257" t="s">
        <v>22</v>
      </c>
      <c r="H2257" t="s">
        <v>23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4490</v>
      </c>
      <c r="O2257" s="9">
        <f t="shared" si="142"/>
        <v>287</v>
      </c>
      <c r="P2257" s="9">
        <f t="shared" si="143"/>
        <v>41.78</v>
      </c>
      <c r="Q2257" t="s">
        <v>2220</v>
      </c>
      <c r="R2257" t="s">
        <v>4491</v>
      </c>
      <c r="S2257" s="15">
        <f t="shared" si="144"/>
        <v>42467.951979166668</v>
      </c>
      <c r="T2257" s="16">
        <f t="shared" si="145"/>
        <v>42497.951979166668</v>
      </c>
    </row>
    <row r="2258" spans="1:20" ht="45" hidden="1">
      <c r="A2258">
        <v>2256</v>
      </c>
      <c r="B2258" s="3" t="s">
        <v>4640</v>
      </c>
      <c r="C2258" s="3" t="s">
        <v>4641</v>
      </c>
      <c r="D2258" s="6">
        <v>480</v>
      </c>
      <c r="E2258" s="11">
        <v>1069</v>
      </c>
      <c r="F2258" t="s">
        <v>21</v>
      </c>
      <c r="G2258" t="s">
        <v>31</v>
      </c>
      <c r="H2258" t="s">
        <v>32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4490</v>
      </c>
      <c r="O2258" s="9">
        <f t="shared" si="142"/>
        <v>223</v>
      </c>
      <c r="P2258" s="9">
        <f t="shared" si="143"/>
        <v>21.38</v>
      </c>
      <c r="Q2258" t="s">
        <v>2220</v>
      </c>
      <c r="R2258" t="s">
        <v>4491</v>
      </c>
      <c r="S2258" s="15">
        <f t="shared" si="144"/>
        <v>42682.451921296291</v>
      </c>
      <c r="T2258" s="16">
        <f t="shared" si="145"/>
        <v>42696.451921296291</v>
      </c>
    </row>
    <row r="2259" spans="1:20" ht="60" hidden="1">
      <c r="A2259">
        <v>2257</v>
      </c>
      <c r="B2259" s="3" t="s">
        <v>4642</v>
      </c>
      <c r="C2259" s="3" t="s">
        <v>4643</v>
      </c>
      <c r="D2259" s="6">
        <v>2500</v>
      </c>
      <c r="E2259" s="11">
        <v>15903.5</v>
      </c>
      <c r="F2259" t="s">
        <v>21</v>
      </c>
      <c r="G2259" t="s">
        <v>31</v>
      </c>
      <c r="H2259" t="s">
        <v>32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4490</v>
      </c>
      <c r="O2259" s="9">
        <f t="shared" si="142"/>
        <v>636</v>
      </c>
      <c r="P2259" s="9">
        <f t="shared" si="143"/>
        <v>94.1</v>
      </c>
      <c r="Q2259" t="s">
        <v>2220</v>
      </c>
      <c r="R2259" t="s">
        <v>4491</v>
      </c>
      <c r="S2259" s="15">
        <f t="shared" si="144"/>
        <v>42505.936678240745</v>
      </c>
      <c r="T2259" s="16">
        <f t="shared" si="145"/>
        <v>42540.958333333328</v>
      </c>
    </row>
    <row r="2260" spans="1:20" ht="30" hidden="1">
      <c r="A2260">
        <v>2258</v>
      </c>
      <c r="B2260" s="3" t="s">
        <v>4644</v>
      </c>
      <c r="C2260" s="3" t="s">
        <v>4645</v>
      </c>
      <c r="D2260" s="6">
        <v>2200</v>
      </c>
      <c r="E2260" s="11">
        <v>3223</v>
      </c>
      <c r="F2260" t="s">
        <v>21</v>
      </c>
      <c r="G2260" t="s">
        <v>22</v>
      </c>
      <c r="H2260" t="s">
        <v>23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4490</v>
      </c>
      <c r="O2260" s="9">
        <f t="shared" si="142"/>
        <v>147</v>
      </c>
      <c r="P2260" s="9">
        <f t="shared" si="143"/>
        <v>15.72</v>
      </c>
      <c r="Q2260" t="s">
        <v>2220</v>
      </c>
      <c r="R2260" t="s">
        <v>4491</v>
      </c>
      <c r="S2260" s="15">
        <f t="shared" si="144"/>
        <v>42136.75100694444</v>
      </c>
      <c r="T2260" s="16">
        <f t="shared" si="145"/>
        <v>42166.75100694444</v>
      </c>
    </row>
    <row r="2261" spans="1:20" ht="60" hidden="1">
      <c r="A2261">
        <v>2259</v>
      </c>
      <c r="B2261" s="3" t="s">
        <v>4646</v>
      </c>
      <c r="C2261" s="3" t="s">
        <v>4647</v>
      </c>
      <c r="D2261" s="6">
        <v>1000</v>
      </c>
      <c r="E2261" s="11">
        <v>18671</v>
      </c>
      <c r="F2261" t="s">
        <v>21</v>
      </c>
      <c r="G2261" t="s">
        <v>31</v>
      </c>
      <c r="H2261" t="s">
        <v>32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4490</v>
      </c>
      <c r="O2261" s="9">
        <f t="shared" si="142"/>
        <v>1867</v>
      </c>
      <c r="P2261" s="9">
        <f t="shared" si="143"/>
        <v>90.64</v>
      </c>
      <c r="Q2261" t="s">
        <v>2220</v>
      </c>
      <c r="R2261" t="s">
        <v>4491</v>
      </c>
      <c r="S2261" s="15">
        <f t="shared" si="144"/>
        <v>42702.804814814815</v>
      </c>
      <c r="T2261" s="16">
        <f t="shared" si="145"/>
        <v>42712.804814814815</v>
      </c>
    </row>
    <row r="2262" spans="1:20" ht="60" hidden="1">
      <c r="A2262">
        <v>2260</v>
      </c>
      <c r="B2262" s="3" t="s">
        <v>4648</v>
      </c>
      <c r="C2262" s="3" t="s">
        <v>4649</v>
      </c>
      <c r="D2262" s="6">
        <v>2500</v>
      </c>
      <c r="E2262" s="11">
        <v>8173</v>
      </c>
      <c r="F2262" t="s">
        <v>21</v>
      </c>
      <c r="G2262" t="s">
        <v>22</v>
      </c>
      <c r="H2262" t="s">
        <v>23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4490</v>
      </c>
      <c r="O2262" s="9">
        <f t="shared" si="142"/>
        <v>327</v>
      </c>
      <c r="P2262" s="9">
        <f t="shared" si="143"/>
        <v>97.3</v>
      </c>
      <c r="Q2262" t="s">
        <v>2220</v>
      </c>
      <c r="R2262" t="s">
        <v>4491</v>
      </c>
      <c r="S2262" s="15">
        <f t="shared" si="144"/>
        <v>41695.016782407409</v>
      </c>
      <c r="T2262" s="16">
        <f t="shared" si="145"/>
        <v>41724.975115740745</v>
      </c>
    </row>
    <row r="2263" spans="1:20" ht="60" hidden="1">
      <c r="A2263">
        <v>2261</v>
      </c>
      <c r="B2263" s="3" t="s">
        <v>4650</v>
      </c>
      <c r="C2263" s="3" t="s">
        <v>4651</v>
      </c>
      <c r="D2263" s="6">
        <v>1000</v>
      </c>
      <c r="E2263" s="11">
        <v>7795</v>
      </c>
      <c r="F2263" t="s">
        <v>21</v>
      </c>
      <c r="G2263" t="s">
        <v>57</v>
      </c>
      <c r="H2263" t="s">
        <v>58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4490</v>
      </c>
      <c r="O2263" s="9">
        <f t="shared" si="142"/>
        <v>780</v>
      </c>
      <c r="P2263" s="9">
        <f t="shared" si="143"/>
        <v>37.119999999999997</v>
      </c>
      <c r="Q2263" t="s">
        <v>2220</v>
      </c>
      <c r="R2263" t="s">
        <v>4491</v>
      </c>
      <c r="S2263" s="15">
        <f t="shared" si="144"/>
        <v>42759.724768518514</v>
      </c>
      <c r="T2263" s="16">
        <f t="shared" si="145"/>
        <v>42780.724768518514</v>
      </c>
    </row>
    <row r="2264" spans="1:20" ht="45" hidden="1">
      <c r="A2264">
        <v>2262</v>
      </c>
      <c r="B2264" s="3" t="s">
        <v>4652</v>
      </c>
      <c r="C2264" s="3" t="s">
        <v>4653</v>
      </c>
      <c r="D2264" s="6">
        <v>3300</v>
      </c>
      <c r="E2264" s="11">
        <v>5087</v>
      </c>
      <c r="F2264" t="s">
        <v>21</v>
      </c>
      <c r="G2264" t="s">
        <v>22</v>
      </c>
      <c r="H2264" t="s">
        <v>23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4490</v>
      </c>
      <c r="O2264" s="9">
        <f t="shared" si="142"/>
        <v>154</v>
      </c>
      <c r="P2264" s="9">
        <f t="shared" si="143"/>
        <v>28.1</v>
      </c>
      <c r="Q2264" t="s">
        <v>2220</v>
      </c>
      <c r="R2264" t="s">
        <v>4491</v>
      </c>
      <c r="S2264" s="15">
        <f t="shared" si="144"/>
        <v>41926.585162037038</v>
      </c>
      <c r="T2264" s="16">
        <f t="shared" si="145"/>
        <v>41961</v>
      </c>
    </row>
    <row r="2265" spans="1:20" ht="45" hidden="1">
      <c r="A2265">
        <v>2263</v>
      </c>
      <c r="B2265" s="3" t="s">
        <v>4654</v>
      </c>
      <c r="C2265" s="3" t="s">
        <v>4655</v>
      </c>
      <c r="D2265" s="6">
        <v>7500</v>
      </c>
      <c r="E2265" s="11">
        <v>8666</v>
      </c>
      <c r="F2265" t="s">
        <v>21</v>
      </c>
      <c r="G2265" t="s">
        <v>486</v>
      </c>
      <c r="H2265" t="s">
        <v>487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4490</v>
      </c>
      <c r="O2265" s="9">
        <f t="shared" si="142"/>
        <v>116</v>
      </c>
      <c r="P2265" s="9">
        <f t="shared" si="143"/>
        <v>144.43</v>
      </c>
      <c r="Q2265" t="s">
        <v>2220</v>
      </c>
      <c r="R2265" t="s">
        <v>4491</v>
      </c>
      <c r="S2265" s="15">
        <f t="shared" si="144"/>
        <v>42014.832326388889</v>
      </c>
      <c r="T2265" s="16">
        <f t="shared" si="145"/>
        <v>42035.832326388889</v>
      </c>
    </row>
    <row r="2266" spans="1:20" ht="60" hidden="1">
      <c r="A2266">
        <v>2264</v>
      </c>
      <c r="B2266" s="3" t="s">
        <v>4656</v>
      </c>
      <c r="C2266" s="3" t="s">
        <v>4657</v>
      </c>
      <c r="D2266" s="6">
        <v>6000</v>
      </c>
      <c r="E2266" s="11">
        <v>10802</v>
      </c>
      <c r="F2266" t="s">
        <v>21</v>
      </c>
      <c r="G2266" t="s">
        <v>22</v>
      </c>
      <c r="H2266" t="s">
        <v>23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4490</v>
      </c>
      <c r="O2266" s="9">
        <f t="shared" si="142"/>
        <v>180</v>
      </c>
      <c r="P2266" s="9">
        <f t="shared" si="143"/>
        <v>24.27</v>
      </c>
      <c r="Q2266" t="s">
        <v>2220</v>
      </c>
      <c r="R2266" t="s">
        <v>4491</v>
      </c>
      <c r="S2266" s="15">
        <f t="shared" si="144"/>
        <v>42496.582337962958</v>
      </c>
      <c r="T2266" s="16">
        <f t="shared" si="145"/>
        <v>42513.125</v>
      </c>
    </row>
    <row r="2267" spans="1:20" ht="60" hidden="1">
      <c r="A2267">
        <v>2265</v>
      </c>
      <c r="B2267" s="3" t="s">
        <v>4658</v>
      </c>
      <c r="C2267" s="3" t="s">
        <v>4659</v>
      </c>
      <c r="D2267" s="6">
        <v>200</v>
      </c>
      <c r="E2267" s="11">
        <v>597</v>
      </c>
      <c r="F2267" t="s">
        <v>21</v>
      </c>
      <c r="G2267" t="s">
        <v>31</v>
      </c>
      <c r="H2267" t="s">
        <v>32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4490</v>
      </c>
      <c r="O2267" s="9">
        <f t="shared" si="142"/>
        <v>299</v>
      </c>
      <c r="P2267" s="9">
        <f t="shared" si="143"/>
        <v>35.119999999999997</v>
      </c>
      <c r="Q2267" t="s">
        <v>2220</v>
      </c>
      <c r="R2267" t="s">
        <v>4491</v>
      </c>
      <c r="S2267" s="15">
        <f t="shared" si="144"/>
        <v>42689.853090277778</v>
      </c>
      <c r="T2267" s="16">
        <f t="shared" si="145"/>
        <v>42696.853090277778</v>
      </c>
    </row>
    <row r="2268" spans="1:20" ht="45" hidden="1">
      <c r="A2268">
        <v>2266</v>
      </c>
      <c r="B2268" s="3" t="s">
        <v>4660</v>
      </c>
      <c r="C2268" s="3" t="s">
        <v>4661</v>
      </c>
      <c r="D2268" s="6">
        <v>1500</v>
      </c>
      <c r="E2268" s="11">
        <v>4804</v>
      </c>
      <c r="F2268" t="s">
        <v>21</v>
      </c>
      <c r="G2268" t="s">
        <v>22</v>
      </c>
      <c r="H2268" t="s">
        <v>23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4490</v>
      </c>
      <c r="O2268" s="9">
        <f t="shared" si="142"/>
        <v>320</v>
      </c>
      <c r="P2268" s="9">
        <f t="shared" si="143"/>
        <v>24.76</v>
      </c>
      <c r="Q2268" t="s">
        <v>2220</v>
      </c>
      <c r="R2268" t="s">
        <v>4491</v>
      </c>
      <c r="S2268" s="15">
        <f t="shared" si="144"/>
        <v>42469.874907407408</v>
      </c>
      <c r="T2268" s="16">
        <f t="shared" si="145"/>
        <v>42487.083333333328</v>
      </c>
    </row>
    <row r="2269" spans="1:20" ht="60" hidden="1">
      <c r="A2269">
        <v>2267</v>
      </c>
      <c r="B2269" s="3" t="s">
        <v>4662</v>
      </c>
      <c r="C2269" s="3" t="s">
        <v>4663</v>
      </c>
      <c r="D2269" s="6">
        <v>20000</v>
      </c>
      <c r="E2269" s="11">
        <v>76105</v>
      </c>
      <c r="F2269" t="s">
        <v>21</v>
      </c>
      <c r="G2269" t="s">
        <v>22</v>
      </c>
      <c r="H2269" t="s">
        <v>23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4490</v>
      </c>
      <c r="O2269" s="9">
        <f t="shared" si="142"/>
        <v>381</v>
      </c>
      <c r="P2269" s="9">
        <f t="shared" si="143"/>
        <v>188.38</v>
      </c>
      <c r="Q2269" t="s">
        <v>2220</v>
      </c>
      <c r="R2269" t="s">
        <v>4491</v>
      </c>
      <c r="S2269" s="15">
        <f t="shared" si="144"/>
        <v>41968.829826388886</v>
      </c>
      <c r="T2269" s="16">
        <f t="shared" si="145"/>
        <v>41994.041666666672</v>
      </c>
    </row>
    <row r="2270" spans="1:20" ht="60" hidden="1">
      <c r="A2270">
        <v>2268</v>
      </c>
      <c r="B2270" s="3" t="s">
        <v>4664</v>
      </c>
      <c r="C2270" s="3" t="s">
        <v>4665</v>
      </c>
      <c r="D2270" s="6">
        <v>28000</v>
      </c>
      <c r="E2270" s="11">
        <v>28728</v>
      </c>
      <c r="F2270" t="s">
        <v>21</v>
      </c>
      <c r="G2270" t="s">
        <v>22</v>
      </c>
      <c r="H2270" t="s">
        <v>23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4490</v>
      </c>
      <c r="O2270" s="9">
        <f t="shared" si="142"/>
        <v>103</v>
      </c>
      <c r="P2270" s="9">
        <f t="shared" si="143"/>
        <v>148.08000000000001</v>
      </c>
      <c r="Q2270" t="s">
        <v>2220</v>
      </c>
      <c r="R2270" t="s">
        <v>4491</v>
      </c>
      <c r="S2270" s="15">
        <f t="shared" si="144"/>
        <v>42776.082349537035</v>
      </c>
      <c r="T2270" s="16">
        <f t="shared" si="145"/>
        <v>42806.082349537035</v>
      </c>
    </row>
    <row r="2271" spans="1:20" ht="45" hidden="1">
      <c r="A2271">
        <v>2269</v>
      </c>
      <c r="B2271" s="3" t="s">
        <v>4666</v>
      </c>
      <c r="C2271" s="3" t="s">
        <v>4667</v>
      </c>
      <c r="D2271" s="6">
        <v>2500</v>
      </c>
      <c r="E2271" s="11">
        <v>45041</v>
      </c>
      <c r="F2271" t="s">
        <v>21</v>
      </c>
      <c r="G2271" t="s">
        <v>22</v>
      </c>
      <c r="H2271" t="s">
        <v>23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4490</v>
      </c>
      <c r="O2271" s="9">
        <f t="shared" si="142"/>
        <v>1802</v>
      </c>
      <c r="P2271" s="9">
        <f t="shared" si="143"/>
        <v>49.93</v>
      </c>
      <c r="Q2271" t="s">
        <v>2220</v>
      </c>
      <c r="R2271" t="s">
        <v>4491</v>
      </c>
      <c r="S2271" s="15">
        <f t="shared" si="144"/>
        <v>42776.704432870371</v>
      </c>
      <c r="T2271" s="16">
        <f t="shared" si="145"/>
        <v>42801.208333333328</v>
      </c>
    </row>
    <row r="2272" spans="1:20" ht="45" hidden="1">
      <c r="A2272">
        <v>2270</v>
      </c>
      <c r="B2272" s="3" t="s">
        <v>4668</v>
      </c>
      <c r="C2272" s="3" t="s">
        <v>4669</v>
      </c>
      <c r="D2272" s="6">
        <v>25000</v>
      </c>
      <c r="E2272" s="11">
        <v>180062</v>
      </c>
      <c r="F2272" t="s">
        <v>21</v>
      </c>
      <c r="G2272" t="s">
        <v>22</v>
      </c>
      <c r="H2272" t="s">
        <v>23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4490</v>
      </c>
      <c r="O2272" s="9">
        <f t="shared" si="142"/>
        <v>720</v>
      </c>
      <c r="P2272" s="9">
        <f t="shared" si="143"/>
        <v>107.82</v>
      </c>
      <c r="Q2272" t="s">
        <v>2220</v>
      </c>
      <c r="R2272" t="s">
        <v>4491</v>
      </c>
      <c r="S2272" s="15">
        <f t="shared" si="144"/>
        <v>42725.869363425925</v>
      </c>
      <c r="T2272" s="16">
        <f t="shared" si="145"/>
        <v>42745.915972222225</v>
      </c>
    </row>
    <row r="2273" spans="1:20" ht="60" hidden="1">
      <c r="A2273">
        <v>2271</v>
      </c>
      <c r="B2273" s="3" t="s">
        <v>4670</v>
      </c>
      <c r="C2273" s="3" t="s">
        <v>4671</v>
      </c>
      <c r="D2273" s="6">
        <v>20000</v>
      </c>
      <c r="E2273" s="11">
        <v>56618</v>
      </c>
      <c r="F2273" t="s">
        <v>21</v>
      </c>
      <c r="G2273" t="s">
        <v>22</v>
      </c>
      <c r="H2273" t="s">
        <v>23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4490</v>
      </c>
      <c r="O2273" s="9">
        <f t="shared" si="142"/>
        <v>283</v>
      </c>
      <c r="P2273" s="9">
        <f t="shared" si="143"/>
        <v>42.63</v>
      </c>
      <c r="Q2273" t="s">
        <v>2220</v>
      </c>
      <c r="R2273" t="s">
        <v>4491</v>
      </c>
      <c r="S2273" s="15">
        <f t="shared" si="144"/>
        <v>42684.000046296293</v>
      </c>
      <c r="T2273" s="16">
        <f t="shared" si="145"/>
        <v>42714.000046296293</v>
      </c>
    </row>
    <row r="2274" spans="1:20" ht="45" hidden="1">
      <c r="A2274">
        <v>2272</v>
      </c>
      <c r="B2274" s="3" t="s">
        <v>4672</v>
      </c>
      <c r="C2274" s="3" t="s">
        <v>4673</v>
      </c>
      <c r="D2274" s="6">
        <v>1000</v>
      </c>
      <c r="E2274" s="11">
        <v>13566</v>
      </c>
      <c r="F2274" t="s">
        <v>21</v>
      </c>
      <c r="G2274" t="s">
        <v>22</v>
      </c>
      <c r="H2274" t="s">
        <v>23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4490</v>
      </c>
      <c r="O2274" s="9">
        <f t="shared" si="142"/>
        <v>1357</v>
      </c>
      <c r="P2274" s="9">
        <f t="shared" si="143"/>
        <v>14.37</v>
      </c>
      <c r="Q2274" t="s">
        <v>2220</v>
      </c>
      <c r="R2274" t="s">
        <v>4491</v>
      </c>
      <c r="S2274" s="15">
        <f t="shared" si="144"/>
        <v>42315.699490740735</v>
      </c>
      <c r="T2274" s="16">
        <f t="shared" si="145"/>
        <v>42345.699490740735</v>
      </c>
    </row>
    <row r="2275" spans="1:20" ht="60" hidden="1">
      <c r="A2275">
        <v>2273</v>
      </c>
      <c r="B2275" s="3" t="s">
        <v>4674</v>
      </c>
      <c r="C2275" s="3" t="s">
        <v>4675</v>
      </c>
      <c r="D2275" s="6">
        <v>2500</v>
      </c>
      <c r="E2275" s="11">
        <v>5509</v>
      </c>
      <c r="F2275" t="s">
        <v>21</v>
      </c>
      <c r="G2275" t="s">
        <v>167</v>
      </c>
      <c r="H2275" t="s">
        <v>168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4490</v>
      </c>
      <c r="O2275" s="9">
        <f t="shared" si="142"/>
        <v>220</v>
      </c>
      <c r="P2275" s="9">
        <f t="shared" si="143"/>
        <v>37.479999999999997</v>
      </c>
      <c r="Q2275" t="s">
        <v>2220</v>
      </c>
      <c r="R2275" t="s">
        <v>4491</v>
      </c>
      <c r="S2275" s="15">
        <f t="shared" si="144"/>
        <v>42781.549097222218</v>
      </c>
      <c r="T2275" s="16">
        <f t="shared" si="145"/>
        <v>42806.507430555561</v>
      </c>
    </row>
    <row r="2276" spans="1:20" ht="60" hidden="1">
      <c r="A2276">
        <v>2274</v>
      </c>
      <c r="B2276" s="3" t="s">
        <v>4676</v>
      </c>
      <c r="C2276" s="3" t="s">
        <v>4677</v>
      </c>
      <c r="D2276" s="6">
        <v>2500</v>
      </c>
      <c r="E2276" s="11">
        <v>2990</v>
      </c>
      <c r="F2276" t="s">
        <v>21</v>
      </c>
      <c r="G2276" t="s">
        <v>22</v>
      </c>
      <c r="H2276" t="s">
        <v>23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4490</v>
      </c>
      <c r="O2276" s="9">
        <f t="shared" si="142"/>
        <v>120</v>
      </c>
      <c r="P2276" s="9">
        <f t="shared" si="143"/>
        <v>30.2</v>
      </c>
      <c r="Q2276" t="s">
        <v>2220</v>
      </c>
      <c r="R2276" t="s">
        <v>4491</v>
      </c>
      <c r="S2276" s="15">
        <f t="shared" si="144"/>
        <v>41663.500659722224</v>
      </c>
      <c r="T2276" s="16">
        <f t="shared" si="145"/>
        <v>41693.500659722224</v>
      </c>
    </row>
    <row r="2277" spans="1:20" ht="45" hidden="1">
      <c r="A2277">
        <v>2275</v>
      </c>
      <c r="B2277" s="3" t="s">
        <v>4678</v>
      </c>
      <c r="C2277" s="3" t="s">
        <v>4679</v>
      </c>
      <c r="D2277" s="6">
        <v>650</v>
      </c>
      <c r="E2277" s="11">
        <v>2650.5</v>
      </c>
      <c r="F2277" t="s">
        <v>21</v>
      </c>
      <c r="G2277" t="s">
        <v>31</v>
      </c>
      <c r="H2277" t="s">
        <v>32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4490</v>
      </c>
      <c r="O2277" s="9">
        <f t="shared" si="142"/>
        <v>408</v>
      </c>
      <c r="P2277" s="9">
        <f t="shared" si="143"/>
        <v>33.549999999999997</v>
      </c>
      <c r="Q2277" t="s">
        <v>2220</v>
      </c>
      <c r="R2277" t="s">
        <v>4491</v>
      </c>
      <c r="S2277" s="15">
        <f t="shared" si="144"/>
        <v>41965.616655092599</v>
      </c>
      <c r="T2277" s="16">
        <f t="shared" si="145"/>
        <v>41995.616655092599</v>
      </c>
    </row>
    <row r="2278" spans="1:20" ht="60" hidden="1">
      <c r="A2278">
        <v>2276</v>
      </c>
      <c r="B2278" s="3" t="s">
        <v>4680</v>
      </c>
      <c r="C2278" s="3" t="s">
        <v>4681</v>
      </c>
      <c r="D2278" s="6">
        <v>4589</v>
      </c>
      <c r="E2278" s="11">
        <v>4856</v>
      </c>
      <c r="F2278" t="s">
        <v>21</v>
      </c>
      <c r="G2278" t="s">
        <v>22</v>
      </c>
      <c r="H2278" t="s">
        <v>23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4490</v>
      </c>
      <c r="O2278" s="9">
        <f t="shared" si="142"/>
        <v>106</v>
      </c>
      <c r="P2278" s="9">
        <f t="shared" si="143"/>
        <v>64.75</v>
      </c>
      <c r="Q2278" t="s">
        <v>2220</v>
      </c>
      <c r="R2278" t="s">
        <v>4491</v>
      </c>
      <c r="S2278" s="15">
        <f t="shared" si="144"/>
        <v>41614.651493055557</v>
      </c>
      <c r="T2278" s="16">
        <f t="shared" si="145"/>
        <v>41644.651493055557</v>
      </c>
    </row>
    <row r="2279" spans="1:20" ht="60" hidden="1">
      <c r="A2279">
        <v>2277</v>
      </c>
      <c r="B2279" s="3" t="s">
        <v>4682</v>
      </c>
      <c r="C2279" s="3" t="s">
        <v>4683</v>
      </c>
      <c r="D2279" s="6">
        <v>8500</v>
      </c>
      <c r="E2279" s="11">
        <v>11992</v>
      </c>
      <c r="F2279" t="s">
        <v>21</v>
      </c>
      <c r="G2279" t="s">
        <v>22</v>
      </c>
      <c r="H2279" t="s">
        <v>23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4490</v>
      </c>
      <c r="O2279" s="9">
        <f t="shared" si="142"/>
        <v>141</v>
      </c>
      <c r="P2279" s="9">
        <f t="shared" si="143"/>
        <v>57.93</v>
      </c>
      <c r="Q2279" t="s">
        <v>2220</v>
      </c>
      <c r="R2279" t="s">
        <v>4491</v>
      </c>
      <c r="S2279" s="15">
        <f t="shared" si="144"/>
        <v>40936.678506944445</v>
      </c>
      <c r="T2279" s="16">
        <f t="shared" si="145"/>
        <v>40966.678506944445</v>
      </c>
    </row>
    <row r="2280" spans="1:20" ht="45" hidden="1">
      <c r="A2280">
        <v>2278</v>
      </c>
      <c r="B2280" s="3" t="s">
        <v>4684</v>
      </c>
      <c r="C2280" s="3" t="s">
        <v>4685</v>
      </c>
      <c r="D2280" s="6">
        <v>2000</v>
      </c>
      <c r="E2280" s="11">
        <v>5414</v>
      </c>
      <c r="F2280" t="s">
        <v>21</v>
      </c>
      <c r="G2280" t="s">
        <v>1240</v>
      </c>
      <c r="H2280" t="s">
        <v>62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4490</v>
      </c>
      <c r="O2280" s="9">
        <f t="shared" si="142"/>
        <v>271</v>
      </c>
      <c r="P2280" s="9">
        <f t="shared" si="143"/>
        <v>53.08</v>
      </c>
      <c r="Q2280" t="s">
        <v>2220</v>
      </c>
      <c r="R2280" t="s">
        <v>4491</v>
      </c>
      <c r="S2280" s="15">
        <f t="shared" si="144"/>
        <v>42338.709108796291</v>
      </c>
      <c r="T2280" s="16">
        <f t="shared" si="145"/>
        <v>42372.957638888889</v>
      </c>
    </row>
    <row r="2281" spans="1:20" ht="60" hidden="1">
      <c r="A2281">
        <v>2279</v>
      </c>
      <c r="B2281" s="3" t="s">
        <v>4686</v>
      </c>
      <c r="C2281" s="3" t="s">
        <v>4687</v>
      </c>
      <c r="D2281" s="6">
        <v>1000</v>
      </c>
      <c r="E2281" s="11">
        <v>1538</v>
      </c>
      <c r="F2281" t="s">
        <v>21</v>
      </c>
      <c r="G2281" t="s">
        <v>22</v>
      </c>
      <c r="H2281" t="s">
        <v>23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4490</v>
      </c>
      <c r="O2281" s="9">
        <f t="shared" si="142"/>
        <v>154</v>
      </c>
      <c r="P2281" s="9">
        <f t="shared" si="143"/>
        <v>48.06</v>
      </c>
      <c r="Q2281" t="s">
        <v>2220</v>
      </c>
      <c r="R2281" t="s">
        <v>4491</v>
      </c>
      <c r="S2281" s="15">
        <f t="shared" si="144"/>
        <v>42020.806701388887</v>
      </c>
      <c r="T2281" s="16">
        <f t="shared" si="145"/>
        <v>42039.166666666672</v>
      </c>
    </row>
    <row r="2282" spans="1:20" ht="60" hidden="1">
      <c r="A2282">
        <v>2280</v>
      </c>
      <c r="B2282" s="3" t="s">
        <v>4688</v>
      </c>
      <c r="C2282" s="3" t="s">
        <v>4689</v>
      </c>
      <c r="D2282" s="6">
        <v>9800</v>
      </c>
      <c r="E2282" s="11">
        <v>39550.5</v>
      </c>
      <c r="F2282" t="s">
        <v>21</v>
      </c>
      <c r="G2282" t="s">
        <v>22</v>
      </c>
      <c r="H2282" t="s">
        <v>23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4490</v>
      </c>
      <c r="O2282" s="9">
        <f t="shared" si="142"/>
        <v>404</v>
      </c>
      <c r="P2282" s="9">
        <f t="shared" si="143"/>
        <v>82.4</v>
      </c>
      <c r="Q2282" t="s">
        <v>2220</v>
      </c>
      <c r="R2282" t="s">
        <v>4491</v>
      </c>
      <c r="S2282" s="15">
        <f t="shared" si="144"/>
        <v>42234.624895833331</v>
      </c>
      <c r="T2282" s="16">
        <f t="shared" si="145"/>
        <v>42264.624895833331</v>
      </c>
    </row>
    <row r="2283" spans="1:20" ht="60" hidden="1">
      <c r="A2283">
        <v>2281</v>
      </c>
      <c r="B2283" s="3" t="s">
        <v>4690</v>
      </c>
      <c r="C2283" s="3" t="s">
        <v>4691</v>
      </c>
      <c r="D2283" s="6">
        <v>300</v>
      </c>
      <c r="E2283" s="11">
        <v>555</v>
      </c>
      <c r="F2283" t="s">
        <v>21</v>
      </c>
      <c r="G2283" t="s">
        <v>22</v>
      </c>
      <c r="H2283" t="s">
        <v>23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1634</v>
      </c>
      <c r="O2283" s="9">
        <f t="shared" si="142"/>
        <v>185</v>
      </c>
      <c r="P2283" s="9">
        <f t="shared" si="143"/>
        <v>50.45</v>
      </c>
      <c r="Q2283" t="s">
        <v>1635</v>
      </c>
      <c r="R2283" t="s">
        <v>1636</v>
      </c>
      <c r="S2283" s="15">
        <f t="shared" si="144"/>
        <v>40687.285844907405</v>
      </c>
      <c r="T2283" s="16">
        <f t="shared" si="145"/>
        <v>40749.284722222219</v>
      </c>
    </row>
    <row r="2284" spans="1:20" ht="45" hidden="1">
      <c r="A2284">
        <v>2282</v>
      </c>
      <c r="B2284" s="3" t="s">
        <v>4692</v>
      </c>
      <c r="C2284" s="3" t="s">
        <v>4693</v>
      </c>
      <c r="D2284" s="6">
        <v>750</v>
      </c>
      <c r="E2284" s="11">
        <v>1390</v>
      </c>
      <c r="F2284" t="s">
        <v>21</v>
      </c>
      <c r="G2284" t="s">
        <v>22</v>
      </c>
      <c r="H2284" t="s">
        <v>23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1634</v>
      </c>
      <c r="O2284" s="9">
        <f t="shared" si="142"/>
        <v>185</v>
      </c>
      <c r="P2284" s="9">
        <f t="shared" si="143"/>
        <v>115.83</v>
      </c>
      <c r="Q2284" t="s">
        <v>1635</v>
      </c>
      <c r="R2284" t="s">
        <v>1636</v>
      </c>
      <c r="S2284" s="15">
        <f t="shared" si="144"/>
        <v>42323.17460648148</v>
      </c>
      <c r="T2284" s="16">
        <f t="shared" si="145"/>
        <v>42383.17460648148</v>
      </c>
    </row>
    <row r="2285" spans="1:20" ht="60" hidden="1">
      <c r="A2285">
        <v>2283</v>
      </c>
      <c r="B2285" s="3" t="s">
        <v>4694</v>
      </c>
      <c r="C2285" s="3" t="s">
        <v>4695</v>
      </c>
      <c r="D2285" s="6">
        <v>3000</v>
      </c>
      <c r="E2285" s="11">
        <v>3025.66</v>
      </c>
      <c r="F2285" t="s">
        <v>21</v>
      </c>
      <c r="G2285" t="s">
        <v>22</v>
      </c>
      <c r="H2285" t="s">
        <v>23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1634</v>
      </c>
      <c r="O2285" s="9">
        <f t="shared" si="142"/>
        <v>101</v>
      </c>
      <c r="P2285" s="9">
        <f t="shared" si="143"/>
        <v>63.03</v>
      </c>
      <c r="Q2285" t="s">
        <v>1635</v>
      </c>
      <c r="R2285" t="s">
        <v>1636</v>
      </c>
      <c r="S2285" s="15">
        <f t="shared" si="144"/>
        <v>40978.125046296293</v>
      </c>
      <c r="T2285" s="16">
        <f t="shared" si="145"/>
        <v>41038.083379629628</v>
      </c>
    </row>
    <row r="2286" spans="1:20" ht="30" hidden="1">
      <c r="A2286">
        <v>2284</v>
      </c>
      <c r="B2286" s="3" t="s">
        <v>4696</v>
      </c>
      <c r="C2286" s="3" t="s">
        <v>4697</v>
      </c>
      <c r="D2286" s="6">
        <v>6000</v>
      </c>
      <c r="E2286" s="11">
        <v>6373.27</v>
      </c>
      <c r="F2286" t="s">
        <v>21</v>
      </c>
      <c r="G2286" t="s">
        <v>22</v>
      </c>
      <c r="H2286" t="s">
        <v>23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1634</v>
      </c>
      <c r="O2286" s="9">
        <f t="shared" si="142"/>
        <v>106</v>
      </c>
      <c r="P2286" s="9">
        <f t="shared" si="143"/>
        <v>108.02</v>
      </c>
      <c r="Q2286" t="s">
        <v>1635</v>
      </c>
      <c r="R2286" t="s">
        <v>1636</v>
      </c>
      <c r="S2286" s="15">
        <f t="shared" si="144"/>
        <v>40585.796817129631</v>
      </c>
      <c r="T2286" s="16">
        <f t="shared" si="145"/>
        <v>40614.166666666664</v>
      </c>
    </row>
    <row r="2287" spans="1:20" ht="60" hidden="1">
      <c r="A2287">
        <v>2285</v>
      </c>
      <c r="B2287" s="3" t="s">
        <v>4698</v>
      </c>
      <c r="C2287" s="3" t="s">
        <v>4699</v>
      </c>
      <c r="D2287" s="6">
        <v>3000</v>
      </c>
      <c r="E2287" s="11">
        <v>3641</v>
      </c>
      <c r="F2287" t="s">
        <v>21</v>
      </c>
      <c r="G2287" t="s">
        <v>22</v>
      </c>
      <c r="H2287" t="s">
        <v>23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1634</v>
      </c>
      <c r="O2287" s="9">
        <f t="shared" si="142"/>
        <v>121</v>
      </c>
      <c r="P2287" s="9">
        <f t="shared" si="143"/>
        <v>46.09</v>
      </c>
      <c r="Q2287" t="s">
        <v>1635</v>
      </c>
      <c r="R2287" t="s">
        <v>1636</v>
      </c>
      <c r="S2287" s="15">
        <f t="shared" si="144"/>
        <v>41059.185682870368</v>
      </c>
      <c r="T2287" s="16">
        <f t="shared" si="145"/>
        <v>41089.185682870368</v>
      </c>
    </row>
    <row r="2288" spans="1:20" ht="45" hidden="1">
      <c r="A2288">
        <v>2286</v>
      </c>
      <c r="B2288" s="3" t="s">
        <v>4700</v>
      </c>
      <c r="C2288" s="3" t="s">
        <v>4701</v>
      </c>
      <c r="D2288" s="6">
        <v>1500</v>
      </c>
      <c r="E2288" s="11">
        <v>1501</v>
      </c>
      <c r="F2288" t="s">
        <v>21</v>
      </c>
      <c r="G2288" t="s">
        <v>22</v>
      </c>
      <c r="H2288" t="s">
        <v>23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1634</v>
      </c>
      <c r="O2288" s="9">
        <f t="shared" si="142"/>
        <v>100</v>
      </c>
      <c r="P2288" s="9">
        <f t="shared" si="143"/>
        <v>107.21</v>
      </c>
      <c r="Q2288" t="s">
        <v>1635</v>
      </c>
      <c r="R2288" t="s">
        <v>1636</v>
      </c>
      <c r="S2288" s="15">
        <f t="shared" si="144"/>
        <v>41494.963587962964</v>
      </c>
      <c r="T2288" s="16">
        <f t="shared" si="145"/>
        <v>41523.165972222225</v>
      </c>
    </row>
    <row r="2289" spans="1:20" ht="45" hidden="1">
      <c r="A2289">
        <v>2287</v>
      </c>
      <c r="B2289" s="3" t="s">
        <v>4702</v>
      </c>
      <c r="C2289" s="3" t="s">
        <v>4703</v>
      </c>
      <c r="D2289" s="6">
        <v>4500</v>
      </c>
      <c r="E2289" s="11">
        <v>5398.99</v>
      </c>
      <c r="F2289" t="s">
        <v>21</v>
      </c>
      <c r="G2289" t="s">
        <v>22</v>
      </c>
      <c r="H2289" t="s">
        <v>23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1634</v>
      </c>
      <c r="O2289" s="9">
        <f t="shared" si="142"/>
        <v>120</v>
      </c>
      <c r="P2289" s="9">
        <f t="shared" si="143"/>
        <v>50.93</v>
      </c>
      <c r="Q2289" t="s">
        <v>1635</v>
      </c>
      <c r="R2289" t="s">
        <v>1636</v>
      </c>
      <c r="S2289" s="15">
        <f t="shared" si="144"/>
        <v>41792.667361111111</v>
      </c>
      <c r="T2289" s="16">
        <f t="shared" si="145"/>
        <v>41813.667361111111</v>
      </c>
    </row>
    <row r="2290" spans="1:20" ht="60" hidden="1">
      <c r="A2290">
        <v>2288</v>
      </c>
      <c r="B2290" s="3" t="s">
        <v>4704</v>
      </c>
      <c r="C2290" s="3" t="s">
        <v>4705</v>
      </c>
      <c r="D2290" s="6">
        <v>1000</v>
      </c>
      <c r="E2290" s="11">
        <v>1001</v>
      </c>
      <c r="F2290" t="s">
        <v>21</v>
      </c>
      <c r="G2290" t="s">
        <v>22</v>
      </c>
      <c r="H2290" t="s">
        <v>23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1634</v>
      </c>
      <c r="O2290" s="9">
        <f t="shared" si="142"/>
        <v>100</v>
      </c>
      <c r="P2290" s="9">
        <f t="shared" si="143"/>
        <v>40.04</v>
      </c>
      <c r="Q2290" t="s">
        <v>1635</v>
      </c>
      <c r="R2290" t="s">
        <v>1636</v>
      </c>
      <c r="S2290" s="15">
        <f t="shared" si="144"/>
        <v>41067.827418981484</v>
      </c>
      <c r="T2290" s="16">
        <f t="shared" si="145"/>
        <v>41086.75</v>
      </c>
    </row>
    <row r="2291" spans="1:20" ht="60" hidden="1">
      <c r="A2291">
        <v>2289</v>
      </c>
      <c r="B2291" s="3" t="s">
        <v>4706</v>
      </c>
      <c r="C2291" s="3" t="s">
        <v>4707</v>
      </c>
      <c r="D2291" s="6">
        <v>1500</v>
      </c>
      <c r="E2291" s="11">
        <v>1611</v>
      </c>
      <c r="F2291" t="s">
        <v>21</v>
      </c>
      <c r="G2291" t="s">
        <v>22</v>
      </c>
      <c r="H2291" t="s">
        <v>23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1634</v>
      </c>
      <c r="O2291" s="9">
        <f t="shared" si="142"/>
        <v>107</v>
      </c>
      <c r="P2291" s="9">
        <f t="shared" si="143"/>
        <v>64.44</v>
      </c>
      <c r="Q2291" t="s">
        <v>1635</v>
      </c>
      <c r="R2291" t="s">
        <v>1636</v>
      </c>
      <c r="S2291" s="15">
        <f t="shared" si="144"/>
        <v>41571.998379629629</v>
      </c>
      <c r="T2291" s="16">
        <f t="shared" si="145"/>
        <v>41614.973611111112</v>
      </c>
    </row>
    <row r="2292" spans="1:20" ht="45" hidden="1">
      <c r="A2292">
        <v>2290</v>
      </c>
      <c r="B2292" s="3" t="s">
        <v>4708</v>
      </c>
      <c r="C2292" s="3" t="s">
        <v>4709</v>
      </c>
      <c r="D2292" s="6">
        <v>1500</v>
      </c>
      <c r="E2292" s="11">
        <v>1561</v>
      </c>
      <c r="F2292" t="s">
        <v>21</v>
      </c>
      <c r="G2292" t="s">
        <v>22</v>
      </c>
      <c r="H2292" t="s">
        <v>23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1634</v>
      </c>
      <c r="O2292" s="9">
        <f t="shared" si="142"/>
        <v>104</v>
      </c>
      <c r="P2292" s="9">
        <f t="shared" si="143"/>
        <v>53.83</v>
      </c>
      <c r="Q2292" t="s">
        <v>1635</v>
      </c>
      <c r="R2292" t="s">
        <v>1636</v>
      </c>
      <c r="S2292" s="15">
        <f t="shared" si="144"/>
        <v>40070.253819444442</v>
      </c>
      <c r="T2292" s="16">
        <f t="shared" si="145"/>
        <v>40148.708333333336</v>
      </c>
    </row>
    <row r="2293" spans="1:20" ht="60" hidden="1">
      <c r="A2293">
        <v>2291</v>
      </c>
      <c r="B2293" s="3" t="s">
        <v>4710</v>
      </c>
      <c r="C2293" s="3" t="s">
        <v>4711</v>
      </c>
      <c r="D2293" s="6">
        <v>2500</v>
      </c>
      <c r="E2293" s="11">
        <v>4320</v>
      </c>
      <c r="F2293" t="s">
        <v>21</v>
      </c>
      <c r="G2293" t="s">
        <v>22</v>
      </c>
      <c r="H2293" t="s">
        <v>23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1634</v>
      </c>
      <c r="O2293" s="9">
        <f t="shared" si="142"/>
        <v>173</v>
      </c>
      <c r="P2293" s="9">
        <f t="shared" si="143"/>
        <v>100.47</v>
      </c>
      <c r="Q2293" t="s">
        <v>1635</v>
      </c>
      <c r="R2293" t="s">
        <v>1636</v>
      </c>
      <c r="S2293" s="15">
        <f t="shared" si="144"/>
        <v>40987.977060185185</v>
      </c>
      <c r="T2293" s="16">
        <f t="shared" si="145"/>
        <v>41022.166666666664</v>
      </c>
    </row>
    <row r="2294" spans="1:20" ht="60" hidden="1">
      <c r="A2294">
        <v>2292</v>
      </c>
      <c r="B2294" s="3" t="s">
        <v>4712</v>
      </c>
      <c r="C2294" s="3" t="s">
        <v>4713</v>
      </c>
      <c r="D2294" s="6">
        <v>2000</v>
      </c>
      <c r="E2294" s="11">
        <v>2145.0100000000002</v>
      </c>
      <c r="F2294" t="s">
        <v>21</v>
      </c>
      <c r="G2294" t="s">
        <v>22</v>
      </c>
      <c r="H2294" t="s">
        <v>23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1634</v>
      </c>
      <c r="O2294" s="9">
        <f t="shared" si="142"/>
        <v>107</v>
      </c>
      <c r="P2294" s="9">
        <f t="shared" si="143"/>
        <v>46.63</v>
      </c>
      <c r="Q2294" t="s">
        <v>1635</v>
      </c>
      <c r="R2294" t="s">
        <v>1636</v>
      </c>
      <c r="S2294" s="15">
        <f t="shared" si="144"/>
        <v>40987.697638888887</v>
      </c>
      <c r="T2294" s="16">
        <f t="shared" si="145"/>
        <v>41017.697638888887</v>
      </c>
    </row>
    <row r="2295" spans="1:20" ht="30" hidden="1">
      <c r="A2295">
        <v>2293</v>
      </c>
      <c r="B2295" s="3" t="s">
        <v>4714</v>
      </c>
      <c r="C2295" s="3" t="s">
        <v>4715</v>
      </c>
      <c r="D2295" s="6">
        <v>850</v>
      </c>
      <c r="E2295" s="11">
        <v>920</v>
      </c>
      <c r="F2295" t="s">
        <v>21</v>
      </c>
      <c r="G2295" t="s">
        <v>22</v>
      </c>
      <c r="H2295" t="s">
        <v>23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1634</v>
      </c>
      <c r="O2295" s="9">
        <f t="shared" si="142"/>
        <v>108</v>
      </c>
      <c r="P2295" s="9">
        <f t="shared" si="143"/>
        <v>34.07</v>
      </c>
      <c r="Q2295" t="s">
        <v>1635</v>
      </c>
      <c r="R2295" t="s">
        <v>1636</v>
      </c>
      <c r="S2295" s="15">
        <f t="shared" si="144"/>
        <v>41151.708321759259</v>
      </c>
      <c r="T2295" s="16">
        <f t="shared" si="145"/>
        <v>41177.165972222225</v>
      </c>
    </row>
    <row r="2296" spans="1:20" ht="60" hidden="1">
      <c r="A2296">
        <v>2294</v>
      </c>
      <c r="B2296" s="3" t="s">
        <v>4716</v>
      </c>
      <c r="C2296" s="3" t="s">
        <v>4717</v>
      </c>
      <c r="D2296" s="6">
        <v>5000</v>
      </c>
      <c r="E2296" s="11">
        <v>7304.04</v>
      </c>
      <c r="F2296" t="s">
        <v>21</v>
      </c>
      <c r="G2296" t="s">
        <v>22</v>
      </c>
      <c r="H2296" t="s">
        <v>23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1634</v>
      </c>
      <c r="O2296" s="9">
        <f t="shared" si="142"/>
        <v>146</v>
      </c>
      <c r="P2296" s="9">
        <f t="shared" si="143"/>
        <v>65.209999999999994</v>
      </c>
      <c r="Q2296" t="s">
        <v>1635</v>
      </c>
      <c r="R2296" t="s">
        <v>1636</v>
      </c>
      <c r="S2296" s="15">
        <f t="shared" si="144"/>
        <v>41264.72314814815</v>
      </c>
      <c r="T2296" s="16">
        <f t="shared" si="145"/>
        <v>41294.72314814815</v>
      </c>
    </row>
    <row r="2297" spans="1:20" ht="60" hidden="1">
      <c r="A2297">
        <v>2295</v>
      </c>
      <c r="B2297" s="3" t="s">
        <v>4718</v>
      </c>
      <c r="C2297" s="3" t="s">
        <v>4719</v>
      </c>
      <c r="D2297" s="6">
        <v>1200</v>
      </c>
      <c r="E2297" s="11">
        <v>1503</v>
      </c>
      <c r="F2297" t="s">
        <v>21</v>
      </c>
      <c r="G2297" t="s">
        <v>22</v>
      </c>
      <c r="H2297" t="s">
        <v>23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1634</v>
      </c>
      <c r="O2297" s="9">
        <f t="shared" si="142"/>
        <v>125</v>
      </c>
      <c r="P2297" s="9">
        <f t="shared" si="143"/>
        <v>44.21</v>
      </c>
      <c r="Q2297" t="s">
        <v>1635</v>
      </c>
      <c r="R2297" t="s">
        <v>1636</v>
      </c>
      <c r="S2297" s="15">
        <f t="shared" si="144"/>
        <v>41270.954351851848</v>
      </c>
      <c r="T2297" s="16">
        <f t="shared" si="145"/>
        <v>41300.954351851848</v>
      </c>
    </row>
    <row r="2298" spans="1:20" ht="45" hidden="1">
      <c r="A2298">
        <v>2296</v>
      </c>
      <c r="B2298" s="3" t="s">
        <v>4720</v>
      </c>
      <c r="C2298" s="3" t="s">
        <v>4721</v>
      </c>
      <c r="D2298" s="6">
        <v>7000</v>
      </c>
      <c r="E2298" s="11">
        <v>10435</v>
      </c>
      <c r="F2298" t="s">
        <v>21</v>
      </c>
      <c r="G2298" t="s">
        <v>22</v>
      </c>
      <c r="H2298" t="s">
        <v>23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1634</v>
      </c>
      <c r="O2298" s="9">
        <f t="shared" si="142"/>
        <v>149</v>
      </c>
      <c r="P2298" s="9">
        <f t="shared" si="143"/>
        <v>71.97</v>
      </c>
      <c r="Q2298" t="s">
        <v>1635</v>
      </c>
      <c r="R2298" t="s">
        <v>1636</v>
      </c>
      <c r="S2298" s="15">
        <f t="shared" si="144"/>
        <v>40927.731782407405</v>
      </c>
      <c r="T2298" s="16">
        <f t="shared" si="145"/>
        <v>40962.731782407405</v>
      </c>
    </row>
    <row r="2299" spans="1:20" ht="30" hidden="1">
      <c r="A2299">
        <v>2297</v>
      </c>
      <c r="B2299" s="3" t="s">
        <v>4722</v>
      </c>
      <c r="C2299" s="3" t="s">
        <v>4723</v>
      </c>
      <c r="D2299" s="6">
        <v>1000</v>
      </c>
      <c r="E2299" s="11">
        <v>1006</v>
      </c>
      <c r="F2299" t="s">
        <v>21</v>
      </c>
      <c r="G2299" t="s">
        <v>22</v>
      </c>
      <c r="H2299" t="s">
        <v>23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1634</v>
      </c>
      <c r="O2299" s="9">
        <f t="shared" si="142"/>
        <v>101</v>
      </c>
      <c r="P2299" s="9">
        <f t="shared" si="143"/>
        <v>52.95</v>
      </c>
      <c r="Q2299" t="s">
        <v>1635</v>
      </c>
      <c r="R2299" t="s">
        <v>1636</v>
      </c>
      <c r="S2299" s="15">
        <f t="shared" si="144"/>
        <v>40948.042233796295</v>
      </c>
      <c r="T2299" s="16">
        <f t="shared" si="145"/>
        <v>40982.165972222225</v>
      </c>
    </row>
    <row r="2300" spans="1:20" ht="45" hidden="1">
      <c r="A2300">
        <v>2298</v>
      </c>
      <c r="B2300" s="3" t="s">
        <v>4724</v>
      </c>
      <c r="C2300" s="3" t="s">
        <v>4725</v>
      </c>
      <c r="D2300" s="6">
        <v>30000</v>
      </c>
      <c r="E2300" s="11">
        <v>31522</v>
      </c>
      <c r="F2300" t="s">
        <v>21</v>
      </c>
      <c r="G2300" t="s">
        <v>22</v>
      </c>
      <c r="H2300" t="s">
        <v>23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1634</v>
      </c>
      <c r="O2300" s="9">
        <f t="shared" si="142"/>
        <v>105</v>
      </c>
      <c r="P2300" s="9">
        <f t="shared" si="143"/>
        <v>109.45</v>
      </c>
      <c r="Q2300" t="s">
        <v>1635</v>
      </c>
      <c r="R2300" t="s">
        <v>1636</v>
      </c>
      <c r="S2300" s="15">
        <f t="shared" si="144"/>
        <v>41694.84065972222</v>
      </c>
      <c r="T2300" s="16">
        <f t="shared" si="145"/>
        <v>41724.798993055556</v>
      </c>
    </row>
    <row r="2301" spans="1:20" ht="45" hidden="1">
      <c r="A2301">
        <v>2299</v>
      </c>
      <c r="B2301" s="3" t="s">
        <v>4726</v>
      </c>
      <c r="C2301" s="3" t="s">
        <v>4727</v>
      </c>
      <c r="D2301" s="6">
        <v>300</v>
      </c>
      <c r="E2301" s="11">
        <v>1050.5</v>
      </c>
      <c r="F2301" t="s">
        <v>21</v>
      </c>
      <c r="G2301" t="s">
        <v>22</v>
      </c>
      <c r="H2301" t="s">
        <v>23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1634</v>
      </c>
      <c r="O2301" s="9">
        <f t="shared" si="142"/>
        <v>350</v>
      </c>
      <c r="P2301" s="9">
        <f t="shared" si="143"/>
        <v>75.040000000000006</v>
      </c>
      <c r="Q2301" t="s">
        <v>1635</v>
      </c>
      <c r="R2301" t="s">
        <v>1636</v>
      </c>
      <c r="S2301" s="15">
        <f t="shared" si="144"/>
        <v>40565.032511574071</v>
      </c>
      <c r="T2301" s="16">
        <f t="shared" si="145"/>
        <v>40580.032511574071</v>
      </c>
    </row>
    <row r="2302" spans="1:20" ht="45" hidden="1">
      <c r="A2302">
        <v>2300</v>
      </c>
      <c r="B2302" s="3" t="s">
        <v>4728</v>
      </c>
      <c r="C2302" s="3" t="s">
        <v>4729</v>
      </c>
      <c r="D2302" s="6">
        <v>800</v>
      </c>
      <c r="E2302" s="11">
        <v>810</v>
      </c>
      <c r="F2302" t="s">
        <v>21</v>
      </c>
      <c r="G2302" t="s">
        <v>22</v>
      </c>
      <c r="H2302" t="s">
        <v>23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1634</v>
      </c>
      <c r="O2302" s="9">
        <f t="shared" si="142"/>
        <v>101</v>
      </c>
      <c r="P2302" s="9">
        <f t="shared" si="143"/>
        <v>115.71</v>
      </c>
      <c r="Q2302" t="s">
        <v>1635</v>
      </c>
      <c r="R2302" t="s">
        <v>1636</v>
      </c>
      <c r="S2302" s="15">
        <f t="shared" si="144"/>
        <v>41074.727037037039</v>
      </c>
      <c r="T2302" s="16">
        <f t="shared" si="145"/>
        <v>41088.727037037039</v>
      </c>
    </row>
    <row r="2303" spans="1:20" ht="30" hidden="1">
      <c r="A2303">
        <v>2301</v>
      </c>
      <c r="B2303" s="3" t="s">
        <v>4730</v>
      </c>
      <c r="C2303" s="3" t="s">
        <v>4731</v>
      </c>
      <c r="D2303" s="6">
        <v>5000</v>
      </c>
      <c r="E2303" s="11">
        <v>6680.22</v>
      </c>
      <c r="F2303" t="s">
        <v>21</v>
      </c>
      <c r="G2303" t="s">
        <v>22</v>
      </c>
      <c r="H2303" t="s">
        <v>23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1841</v>
      </c>
      <c r="O2303" s="9">
        <f t="shared" si="142"/>
        <v>134</v>
      </c>
      <c r="P2303" s="9">
        <f t="shared" si="143"/>
        <v>31.66</v>
      </c>
      <c r="Q2303" t="s">
        <v>1635</v>
      </c>
      <c r="R2303" t="s">
        <v>1842</v>
      </c>
      <c r="S2303" s="15">
        <f t="shared" si="144"/>
        <v>41416.146944444445</v>
      </c>
      <c r="T2303" s="16">
        <f t="shared" si="145"/>
        <v>41446.146944444445</v>
      </c>
    </row>
    <row r="2304" spans="1:20" ht="45" hidden="1">
      <c r="A2304">
        <v>2302</v>
      </c>
      <c r="B2304" s="3" t="s">
        <v>4732</v>
      </c>
      <c r="C2304" s="3" t="s">
        <v>4733</v>
      </c>
      <c r="D2304" s="6">
        <v>2300</v>
      </c>
      <c r="E2304" s="11">
        <v>3925</v>
      </c>
      <c r="F2304" t="s">
        <v>21</v>
      </c>
      <c r="G2304" t="s">
        <v>22</v>
      </c>
      <c r="H2304" t="s">
        <v>23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1841</v>
      </c>
      <c r="O2304" s="9">
        <f t="shared" si="142"/>
        <v>171</v>
      </c>
      <c r="P2304" s="9">
        <f t="shared" si="143"/>
        <v>46.18</v>
      </c>
      <c r="Q2304" t="s">
        <v>1635</v>
      </c>
      <c r="R2304" t="s">
        <v>1842</v>
      </c>
      <c r="S2304" s="15">
        <f t="shared" si="144"/>
        <v>41605.868449074071</v>
      </c>
      <c r="T2304" s="16">
        <f t="shared" si="145"/>
        <v>41639.291666666664</v>
      </c>
    </row>
    <row r="2305" spans="1:20" ht="60" hidden="1">
      <c r="A2305">
        <v>2303</v>
      </c>
      <c r="B2305" s="3" t="s">
        <v>4734</v>
      </c>
      <c r="C2305" s="3" t="s">
        <v>4735</v>
      </c>
      <c r="D2305" s="6">
        <v>6450</v>
      </c>
      <c r="E2305" s="11">
        <v>7053.61</v>
      </c>
      <c r="F2305" t="s">
        <v>21</v>
      </c>
      <c r="G2305" t="s">
        <v>22</v>
      </c>
      <c r="H2305" t="s">
        <v>23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1841</v>
      </c>
      <c r="O2305" s="9">
        <f t="shared" si="142"/>
        <v>109</v>
      </c>
      <c r="P2305" s="9">
        <f t="shared" si="143"/>
        <v>68.48</v>
      </c>
      <c r="Q2305" t="s">
        <v>1635</v>
      </c>
      <c r="R2305" t="s">
        <v>1842</v>
      </c>
      <c r="S2305" s="15">
        <f t="shared" si="144"/>
        <v>40850.111064814817</v>
      </c>
      <c r="T2305" s="16">
        <f t="shared" si="145"/>
        <v>40890.152731481481</v>
      </c>
    </row>
    <row r="2306" spans="1:20" ht="45" hidden="1">
      <c r="A2306">
        <v>2304</v>
      </c>
      <c r="B2306" s="3" t="s">
        <v>4736</v>
      </c>
      <c r="C2306" s="3" t="s">
        <v>4737</v>
      </c>
      <c r="D2306" s="6">
        <v>6000</v>
      </c>
      <c r="E2306" s="11">
        <v>6042.02</v>
      </c>
      <c r="F2306" t="s">
        <v>21</v>
      </c>
      <c r="G2306" t="s">
        <v>22</v>
      </c>
      <c r="H2306" t="s">
        <v>23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1841</v>
      </c>
      <c r="O2306" s="9">
        <f t="shared" si="142"/>
        <v>101</v>
      </c>
      <c r="P2306" s="9">
        <f t="shared" si="143"/>
        <v>53.47</v>
      </c>
      <c r="Q2306" t="s">
        <v>1635</v>
      </c>
      <c r="R2306" t="s">
        <v>1842</v>
      </c>
      <c r="S2306" s="15">
        <f t="shared" si="144"/>
        <v>40502.815868055557</v>
      </c>
      <c r="T2306" s="16">
        <f t="shared" si="145"/>
        <v>40544.207638888889</v>
      </c>
    </row>
    <row r="2307" spans="1:20" ht="60" hidden="1">
      <c r="A2307">
        <v>2305</v>
      </c>
      <c r="B2307" s="3" t="s">
        <v>4738</v>
      </c>
      <c r="C2307" s="3" t="s">
        <v>4739</v>
      </c>
      <c r="D2307" s="6">
        <v>18000</v>
      </c>
      <c r="E2307" s="11">
        <v>18221</v>
      </c>
      <c r="F2307" t="s">
        <v>21</v>
      </c>
      <c r="G2307" t="s">
        <v>22</v>
      </c>
      <c r="H2307" t="s">
        <v>23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1841</v>
      </c>
      <c r="O2307" s="9">
        <f t="shared" ref="O2307:O2370" si="146">ROUND(E2307/D2307*100,0)</f>
        <v>101</v>
      </c>
      <c r="P2307" s="9">
        <f t="shared" ref="P2307:P2370" si="147">IFERROR(ROUND(E2307/L2307,2),0)</f>
        <v>109.11</v>
      </c>
      <c r="Q2307" t="s">
        <v>1635</v>
      </c>
      <c r="R2307" t="s">
        <v>1842</v>
      </c>
      <c r="S2307" s="15">
        <f t="shared" ref="S2307:S2370" si="148">(((J2307/60)/60)/24)+DATE(1970,1,1)</f>
        <v>41834.695277777777</v>
      </c>
      <c r="T2307" s="16">
        <f t="shared" ref="T2307:T2370" si="149">(((I2307/60)/60)/24)+DATE(1970,1,1)</f>
        <v>41859.75</v>
      </c>
    </row>
    <row r="2308" spans="1:20" ht="45" hidden="1">
      <c r="A2308">
        <v>2306</v>
      </c>
      <c r="B2308" s="3" t="s">
        <v>4740</v>
      </c>
      <c r="C2308" s="3" t="s">
        <v>4741</v>
      </c>
      <c r="D2308" s="6">
        <v>3500</v>
      </c>
      <c r="E2308" s="11">
        <v>3736.55</v>
      </c>
      <c r="F2308" t="s">
        <v>21</v>
      </c>
      <c r="G2308" t="s">
        <v>22</v>
      </c>
      <c r="H2308" t="s">
        <v>23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1841</v>
      </c>
      <c r="O2308" s="9">
        <f t="shared" si="146"/>
        <v>107</v>
      </c>
      <c r="P2308" s="9">
        <f t="shared" si="147"/>
        <v>51.19</v>
      </c>
      <c r="Q2308" t="s">
        <v>1635</v>
      </c>
      <c r="R2308" t="s">
        <v>1842</v>
      </c>
      <c r="S2308" s="15">
        <f t="shared" si="148"/>
        <v>40948.16815972222</v>
      </c>
      <c r="T2308" s="16">
        <f t="shared" si="149"/>
        <v>40978.16815972222</v>
      </c>
    </row>
    <row r="2309" spans="1:20" ht="45" hidden="1">
      <c r="A2309">
        <v>2307</v>
      </c>
      <c r="B2309" s="3" t="s">
        <v>4742</v>
      </c>
      <c r="C2309" s="3" t="s">
        <v>4743</v>
      </c>
      <c r="D2309" s="6">
        <v>1964.47</v>
      </c>
      <c r="E2309" s="11">
        <v>2095.2600000000002</v>
      </c>
      <c r="F2309" t="s">
        <v>21</v>
      </c>
      <c r="G2309" t="s">
        <v>22</v>
      </c>
      <c r="H2309" t="s">
        <v>23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1841</v>
      </c>
      <c r="O2309" s="9">
        <f t="shared" si="146"/>
        <v>107</v>
      </c>
      <c r="P2309" s="9">
        <f t="shared" si="147"/>
        <v>27.94</v>
      </c>
      <c r="Q2309" t="s">
        <v>1635</v>
      </c>
      <c r="R2309" t="s">
        <v>1842</v>
      </c>
      <c r="S2309" s="15">
        <f t="shared" si="148"/>
        <v>41004.802465277775</v>
      </c>
      <c r="T2309" s="16">
        <f t="shared" si="149"/>
        <v>41034.802407407406</v>
      </c>
    </row>
    <row r="2310" spans="1:20" ht="60" hidden="1">
      <c r="A2310">
        <v>2308</v>
      </c>
      <c r="B2310" s="3" t="s">
        <v>4744</v>
      </c>
      <c r="C2310" s="3" t="s">
        <v>4745</v>
      </c>
      <c r="D2310" s="6">
        <v>50000</v>
      </c>
      <c r="E2310" s="11">
        <v>50653.11</v>
      </c>
      <c r="F2310" t="s">
        <v>21</v>
      </c>
      <c r="G2310" t="s">
        <v>22</v>
      </c>
      <c r="H2310" t="s">
        <v>23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1841</v>
      </c>
      <c r="O2310" s="9">
        <f t="shared" si="146"/>
        <v>101</v>
      </c>
      <c r="P2310" s="9">
        <f t="shared" si="147"/>
        <v>82.5</v>
      </c>
      <c r="Q2310" t="s">
        <v>1635</v>
      </c>
      <c r="R2310" t="s">
        <v>1842</v>
      </c>
      <c r="S2310" s="15">
        <f t="shared" si="148"/>
        <v>41851.962916666671</v>
      </c>
      <c r="T2310" s="16">
        <f t="shared" si="149"/>
        <v>41880.041666666664</v>
      </c>
    </row>
    <row r="2311" spans="1:20" ht="45" hidden="1">
      <c r="A2311">
        <v>2309</v>
      </c>
      <c r="B2311" s="3" t="s">
        <v>4746</v>
      </c>
      <c r="C2311" s="3" t="s">
        <v>4747</v>
      </c>
      <c r="D2311" s="6">
        <v>6000</v>
      </c>
      <c r="E2311" s="11">
        <v>6400.47</v>
      </c>
      <c r="F2311" t="s">
        <v>21</v>
      </c>
      <c r="G2311" t="s">
        <v>22</v>
      </c>
      <c r="H2311" t="s">
        <v>23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1841</v>
      </c>
      <c r="O2311" s="9">
        <f t="shared" si="146"/>
        <v>107</v>
      </c>
      <c r="P2311" s="9">
        <f t="shared" si="147"/>
        <v>59.82</v>
      </c>
      <c r="Q2311" t="s">
        <v>1635</v>
      </c>
      <c r="R2311" t="s">
        <v>1842</v>
      </c>
      <c r="S2311" s="15">
        <f t="shared" si="148"/>
        <v>41307.987696759257</v>
      </c>
      <c r="T2311" s="16">
        <f t="shared" si="149"/>
        <v>41342.987696759257</v>
      </c>
    </row>
    <row r="2312" spans="1:20" ht="60" hidden="1">
      <c r="A2312">
        <v>2310</v>
      </c>
      <c r="B2312" s="3" t="s">
        <v>4748</v>
      </c>
      <c r="C2312" s="3" t="s">
        <v>4749</v>
      </c>
      <c r="D2312" s="6">
        <v>18500</v>
      </c>
      <c r="E2312" s="11">
        <v>79335.360000000001</v>
      </c>
      <c r="F2312" t="s">
        <v>21</v>
      </c>
      <c r="G2312" t="s">
        <v>22</v>
      </c>
      <c r="H2312" t="s">
        <v>23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1841</v>
      </c>
      <c r="O2312" s="9">
        <f t="shared" si="146"/>
        <v>429</v>
      </c>
      <c r="P2312" s="9">
        <f t="shared" si="147"/>
        <v>64.819999999999993</v>
      </c>
      <c r="Q2312" t="s">
        <v>1635</v>
      </c>
      <c r="R2312" t="s">
        <v>1842</v>
      </c>
      <c r="S2312" s="15">
        <f t="shared" si="148"/>
        <v>41324.79415509259</v>
      </c>
      <c r="T2312" s="16">
        <f t="shared" si="149"/>
        <v>41354.752488425926</v>
      </c>
    </row>
    <row r="2313" spans="1:20" ht="45" hidden="1">
      <c r="A2313">
        <v>2311</v>
      </c>
      <c r="B2313" s="3" t="s">
        <v>4750</v>
      </c>
      <c r="C2313" s="3" t="s">
        <v>4751</v>
      </c>
      <c r="D2313" s="6">
        <v>9000</v>
      </c>
      <c r="E2313" s="11">
        <v>9370</v>
      </c>
      <c r="F2313" t="s">
        <v>21</v>
      </c>
      <c r="G2313" t="s">
        <v>22</v>
      </c>
      <c r="H2313" t="s">
        <v>23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1841</v>
      </c>
      <c r="O2313" s="9">
        <f t="shared" si="146"/>
        <v>104</v>
      </c>
      <c r="P2313" s="9">
        <f t="shared" si="147"/>
        <v>90.1</v>
      </c>
      <c r="Q2313" t="s">
        <v>1635</v>
      </c>
      <c r="R2313" t="s">
        <v>1842</v>
      </c>
      <c r="S2313" s="15">
        <f t="shared" si="148"/>
        <v>41736.004502314812</v>
      </c>
      <c r="T2313" s="16">
        <f t="shared" si="149"/>
        <v>41766.004502314812</v>
      </c>
    </row>
    <row r="2314" spans="1:20" ht="45" hidden="1">
      <c r="A2314">
        <v>2312</v>
      </c>
      <c r="B2314" s="3" t="s">
        <v>4752</v>
      </c>
      <c r="C2314" s="3" t="s">
        <v>4753</v>
      </c>
      <c r="D2314" s="6">
        <v>3000</v>
      </c>
      <c r="E2314" s="11">
        <v>3236</v>
      </c>
      <c r="F2314" t="s">
        <v>21</v>
      </c>
      <c r="G2314" t="s">
        <v>22</v>
      </c>
      <c r="H2314" t="s">
        <v>23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1841</v>
      </c>
      <c r="O2314" s="9">
        <f t="shared" si="146"/>
        <v>108</v>
      </c>
      <c r="P2314" s="9">
        <f t="shared" si="147"/>
        <v>40.96</v>
      </c>
      <c r="Q2314" t="s">
        <v>1635</v>
      </c>
      <c r="R2314" t="s">
        <v>1842</v>
      </c>
      <c r="S2314" s="15">
        <f t="shared" si="148"/>
        <v>41716.632847222223</v>
      </c>
      <c r="T2314" s="16">
        <f t="shared" si="149"/>
        <v>41747.958333333336</v>
      </c>
    </row>
    <row r="2315" spans="1:20" ht="30" hidden="1">
      <c r="A2315">
        <v>2313</v>
      </c>
      <c r="B2315" s="3" t="s">
        <v>4754</v>
      </c>
      <c r="C2315" s="3" t="s">
        <v>4755</v>
      </c>
      <c r="D2315" s="6">
        <v>5000</v>
      </c>
      <c r="E2315" s="11">
        <v>8792.02</v>
      </c>
      <c r="F2315" t="s">
        <v>21</v>
      </c>
      <c r="G2315" t="s">
        <v>22</v>
      </c>
      <c r="H2315" t="s">
        <v>23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1841</v>
      </c>
      <c r="O2315" s="9">
        <f t="shared" si="146"/>
        <v>176</v>
      </c>
      <c r="P2315" s="9">
        <f t="shared" si="147"/>
        <v>56</v>
      </c>
      <c r="Q2315" t="s">
        <v>1635</v>
      </c>
      <c r="R2315" t="s">
        <v>1842</v>
      </c>
      <c r="S2315" s="15">
        <f t="shared" si="148"/>
        <v>41002.958634259259</v>
      </c>
      <c r="T2315" s="16">
        <f t="shared" si="149"/>
        <v>41032.958634259259</v>
      </c>
    </row>
    <row r="2316" spans="1:20" ht="60" hidden="1">
      <c r="A2316">
        <v>2314</v>
      </c>
      <c r="B2316" s="3" t="s">
        <v>4756</v>
      </c>
      <c r="C2316" s="3" t="s">
        <v>4757</v>
      </c>
      <c r="D2316" s="6">
        <v>1200</v>
      </c>
      <c r="E2316" s="11">
        <v>1883.64</v>
      </c>
      <c r="F2316" t="s">
        <v>21</v>
      </c>
      <c r="G2316" t="s">
        <v>22</v>
      </c>
      <c r="H2316" t="s">
        <v>23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1841</v>
      </c>
      <c r="O2316" s="9">
        <f t="shared" si="146"/>
        <v>157</v>
      </c>
      <c r="P2316" s="9">
        <f t="shared" si="147"/>
        <v>37.67</v>
      </c>
      <c r="Q2316" t="s">
        <v>1635</v>
      </c>
      <c r="R2316" t="s">
        <v>1842</v>
      </c>
      <c r="S2316" s="15">
        <f t="shared" si="148"/>
        <v>41037.551585648151</v>
      </c>
      <c r="T2316" s="16">
        <f t="shared" si="149"/>
        <v>41067.551585648151</v>
      </c>
    </row>
    <row r="2317" spans="1:20" ht="45" hidden="1">
      <c r="A2317">
        <v>2315</v>
      </c>
      <c r="B2317" s="3" t="s">
        <v>4758</v>
      </c>
      <c r="C2317" s="3" t="s">
        <v>4759</v>
      </c>
      <c r="D2317" s="6">
        <v>2500</v>
      </c>
      <c r="E2317" s="11">
        <v>2565</v>
      </c>
      <c r="F2317" t="s">
        <v>21</v>
      </c>
      <c r="G2317" t="s">
        <v>22</v>
      </c>
      <c r="H2317" t="s">
        <v>23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1841</v>
      </c>
      <c r="O2317" s="9">
        <f t="shared" si="146"/>
        <v>103</v>
      </c>
      <c r="P2317" s="9">
        <f t="shared" si="147"/>
        <v>40.08</v>
      </c>
      <c r="Q2317" t="s">
        <v>1635</v>
      </c>
      <c r="R2317" t="s">
        <v>1842</v>
      </c>
      <c r="S2317" s="15">
        <f t="shared" si="148"/>
        <v>41004.72619212963</v>
      </c>
      <c r="T2317" s="16">
        <f t="shared" si="149"/>
        <v>41034.72619212963</v>
      </c>
    </row>
    <row r="2318" spans="1:20" ht="60" hidden="1">
      <c r="A2318">
        <v>2316</v>
      </c>
      <c r="B2318" s="3" t="s">
        <v>4760</v>
      </c>
      <c r="C2318" s="3" t="s">
        <v>4761</v>
      </c>
      <c r="D2318" s="6">
        <v>15000</v>
      </c>
      <c r="E2318" s="11">
        <v>15606.4</v>
      </c>
      <c r="F2318" t="s">
        <v>21</v>
      </c>
      <c r="G2318" t="s">
        <v>22</v>
      </c>
      <c r="H2318" t="s">
        <v>23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1841</v>
      </c>
      <c r="O2318" s="9">
        <f t="shared" si="146"/>
        <v>104</v>
      </c>
      <c r="P2318" s="9">
        <f t="shared" si="147"/>
        <v>78.03</v>
      </c>
      <c r="Q2318" t="s">
        <v>1635</v>
      </c>
      <c r="R2318" t="s">
        <v>1842</v>
      </c>
      <c r="S2318" s="15">
        <f t="shared" si="148"/>
        <v>40079.725115740745</v>
      </c>
      <c r="T2318" s="16">
        <f t="shared" si="149"/>
        <v>40156.76666666667</v>
      </c>
    </row>
    <row r="2319" spans="1:20" ht="45" hidden="1">
      <c r="A2319">
        <v>2317</v>
      </c>
      <c r="B2319" s="3" t="s">
        <v>4762</v>
      </c>
      <c r="C2319" s="3" t="s">
        <v>4763</v>
      </c>
      <c r="D2319" s="6">
        <v>400</v>
      </c>
      <c r="E2319" s="11">
        <v>416</v>
      </c>
      <c r="F2319" t="s">
        <v>21</v>
      </c>
      <c r="G2319" t="s">
        <v>22</v>
      </c>
      <c r="H2319" t="s">
        <v>23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1841</v>
      </c>
      <c r="O2319" s="9">
        <f t="shared" si="146"/>
        <v>104</v>
      </c>
      <c r="P2319" s="9">
        <f t="shared" si="147"/>
        <v>18.91</v>
      </c>
      <c r="Q2319" t="s">
        <v>1635</v>
      </c>
      <c r="R2319" t="s">
        <v>1842</v>
      </c>
      <c r="S2319" s="15">
        <f t="shared" si="148"/>
        <v>40192.542233796295</v>
      </c>
      <c r="T2319" s="16">
        <f t="shared" si="149"/>
        <v>40224.208333333336</v>
      </c>
    </row>
    <row r="2320" spans="1:20" ht="60" hidden="1">
      <c r="A2320">
        <v>2318</v>
      </c>
      <c r="B2320" s="3" t="s">
        <v>4764</v>
      </c>
      <c r="C2320" s="3" t="s">
        <v>4765</v>
      </c>
      <c r="D2320" s="6">
        <v>5000</v>
      </c>
      <c r="E2320" s="11">
        <v>6053</v>
      </c>
      <c r="F2320" t="s">
        <v>21</v>
      </c>
      <c r="G2320" t="s">
        <v>22</v>
      </c>
      <c r="H2320" t="s">
        <v>23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1841</v>
      </c>
      <c r="O2320" s="9">
        <f t="shared" si="146"/>
        <v>121</v>
      </c>
      <c r="P2320" s="9">
        <f t="shared" si="147"/>
        <v>37.130000000000003</v>
      </c>
      <c r="Q2320" t="s">
        <v>1635</v>
      </c>
      <c r="R2320" t="s">
        <v>1842</v>
      </c>
      <c r="S2320" s="15">
        <f t="shared" si="148"/>
        <v>40050.643680555557</v>
      </c>
      <c r="T2320" s="16">
        <f t="shared" si="149"/>
        <v>40082.165972222225</v>
      </c>
    </row>
    <row r="2321" spans="1:20" ht="45" hidden="1">
      <c r="A2321">
        <v>2319</v>
      </c>
      <c r="B2321" s="3" t="s">
        <v>4766</v>
      </c>
      <c r="C2321" s="3" t="s">
        <v>4767</v>
      </c>
      <c r="D2321" s="6">
        <v>3000</v>
      </c>
      <c r="E2321" s="11">
        <v>3231</v>
      </c>
      <c r="F2321" t="s">
        <v>21</v>
      </c>
      <c r="G2321" t="s">
        <v>22</v>
      </c>
      <c r="H2321" t="s">
        <v>23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1841</v>
      </c>
      <c r="O2321" s="9">
        <f t="shared" si="146"/>
        <v>108</v>
      </c>
      <c r="P2321" s="9">
        <f t="shared" si="147"/>
        <v>41.96</v>
      </c>
      <c r="Q2321" t="s">
        <v>1635</v>
      </c>
      <c r="R2321" t="s">
        <v>1842</v>
      </c>
      <c r="S2321" s="15">
        <f t="shared" si="148"/>
        <v>41593.082002314812</v>
      </c>
      <c r="T2321" s="16">
        <f t="shared" si="149"/>
        <v>41623.082002314812</v>
      </c>
    </row>
    <row r="2322" spans="1:20" ht="60" hidden="1">
      <c r="A2322">
        <v>2320</v>
      </c>
      <c r="B2322" s="3" t="s">
        <v>4768</v>
      </c>
      <c r="C2322" s="3" t="s">
        <v>4769</v>
      </c>
      <c r="D2322" s="6">
        <v>5000</v>
      </c>
      <c r="E2322" s="11">
        <v>5433</v>
      </c>
      <c r="F2322" t="s">
        <v>21</v>
      </c>
      <c r="G2322" t="s">
        <v>22</v>
      </c>
      <c r="H2322" t="s">
        <v>23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1841</v>
      </c>
      <c r="O2322" s="9">
        <f t="shared" si="146"/>
        <v>109</v>
      </c>
      <c r="P2322" s="9">
        <f t="shared" si="147"/>
        <v>61.04</v>
      </c>
      <c r="Q2322" t="s">
        <v>1635</v>
      </c>
      <c r="R2322" t="s">
        <v>1842</v>
      </c>
      <c r="S2322" s="15">
        <f t="shared" si="148"/>
        <v>41696.817129629628</v>
      </c>
      <c r="T2322" s="16">
        <f t="shared" si="149"/>
        <v>41731.775462962964</v>
      </c>
    </row>
    <row r="2323" spans="1:20" ht="45" hidden="1">
      <c r="A2323">
        <v>2321</v>
      </c>
      <c r="B2323" s="3" t="s">
        <v>4770</v>
      </c>
      <c r="C2323" s="3" t="s">
        <v>4771</v>
      </c>
      <c r="D2323" s="6">
        <v>10557</v>
      </c>
      <c r="E2323" s="11">
        <v>4130</v>
      </c>
      <c r="F2323" t="s">
        <v>3480</v>
      </c>
      <c r="G2323" t="s">
        <v>2037</v>
      </c>
      <c r="H2323" t="s">
        <v>62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4772</v>
      </c>
      <c r="O2323" s="9">
        <f t="shared" si="146"/>
        <v>39</v>
      </c>
      <c r="P2323" s="9">
        <f t="shared" si="147"/>
        <v>64.53</v>
      </c>
      <c r="Q2323" t="s">
        <v>2385</v>
      </c>
      <c r="R2323" t="s">
        <v>4773</v>
      </c>
      <c r="S2323" s="15">
        <f t="shared" si="148"/>
        <v>42799.260428240741</v>
      </c>
      <c r="T2323" s="16">
        <f t="shared" si="149"/>
        <v>42829.21876157407</v>
      </c>
    </row>
    <row r="2324" spans="1:20" ht="45" hidden="1">
      <c r="A2324">
        <v>2322</v>
      </c>
      <c r="B2324" s="3" t="s">
        <v>4774</v>
      </c>
      <c r="C2324" s="3" t="s">
        <v>4775</v>
      </c>
      <c r="D2324" s="6">
        <v>2700</v>
      </c>
      <c r="E2324" s="11">
        <v>85</v>
      </c>
      <c r="F2324" t="s">
        <v>3480</v>
      </c>
      <c r="G2324" t="s">
        <v>22</v>
      </c>
      <c r="H2324" t="s">
        <v>23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4772</v>
      </c>
      <c r="O2324" s="9">
        <f t="shared" si="146"/>
        <v>3</v>
      </c>
      <c r="P2324" s="9">
        <f t="shared" si="147"/>
        <v>21.25</v>
      </c>
      <c r="Q2324" t="s">
        <v>2385</v>
      </c>
      <c r="R2324" t="s">
        <v>4773</v>
      </c>
      <c r="S2324" s="15">
        <f t="shared" si="148"/>
        <v>42804.895474537043</v>
      </c>
      <c r="T2324" s="16">
        <f t="shared" si="149"/>
        <v>42834.853807870371</v>
      </c>
    </row>
    <row r="2325" spans="1:20" ht="45" hidden="1">
      <c r="A2325">
        <v>2323</v>
      </c>
      <c r="B2325" s="3" t="s">
        <v>4776</v>
      </c>
      <c r="C2325" s="3" t="s">
        <v>4777</v>
      </c>
      <c r="D2325" s="6">
        <v>250</v>
      </c>
      <c r="E2325" s="11">
        <v>120</v>
      </c>
      <c r="F2325" t="s">
        <v>3480</v>
      </c>
      <c r="G2325" t="s">
        <v>22</v>
      </c>
      <c r="H2325" t="s">
        <v>23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4772</v>
      </c>
      <c r="O2325" s="9">
        <f t="shared" si="146"/>
        <v>48</v>
      </c>
      <c r="P2325" s="9">
        <f t="shared" si="147"/>
        <v>30</v>
      </c>
      <c r="Q2325" t="s">
        <v>2385</v>
      </c>
      <c r="R2325" t="s">
        <v>4773</v>
      </c>
      <c r="S2325" s="15">
        <f t="shared" si="148"/>
        <v>42807.755173611105</v>
      </c>
      <c r="T2325" s="16">
        <f t="shared" si="149"/>
        <v>42814.755173611105</v>
      </c>
    </row>
    <row r="2326" spans="1:20" ht="45" hidden="1">
      <c r="A2326">
        <v>2324</v>
      </c>
      <c r="B2326" s="3" t="s">
        <v>4778</v>
      </c>
      <c r="C2326" s="3" t="s">
        <v>4779</v>
      </c>
      <c r="D2326" s="6">
        <v>7500</v>
      </c>
      <c r="E2326" s="11">
        <v>1555</v>
      </c>
      <c r="F2326" t="s">
        <v>3480</v>
      </c>
      <c r="G2326" t="s">
        <v>31</v>
      </c>
      <c r="H2326" t="s">
        <v>32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4772</v>
      </c>
      <c r="O2326" s="9">
        <f t="shared" si="146"/>
        <v>21</v>
      </c>
      <c r="P2326" s="9">
        <f t="shared" si="147"/>
        <v>25.49</v>
      </c>
      <c r="Q2326" t="s">
        <v>2385</v>
      </c>
      <c r="R2326" t="s">
        <v>4773</v>
      </c>
      <c r="S2326" s="15">
        <f t="shared" si="148"/>
        <v>42790.885243055556</v>
      </c>
      <c r="T2326" s="16">
        <f t="shared" si="149"/>
        <v>42820.843576388885</v>
      </c>
    </row>
    <row r="2327" spans="1:20" ht="60" hidden="1">
      <c r="A2327">
        <v>2325</v>
      </c>
      <c r="B2327" s="3" t="s">
        <v>4780</v>
      </c>
      <c r="C2327" s="3" t="s">
        <v>4781</v>
      </c>
      <c r="D2327" s="6">
        <v>1000</v>
      </c>
      <c r="E2327" s="11">
        <v>80</v>
      </c>
      <c r="F2327" t="s">
        <v>3480</v>
      </c>
      <c r="G2327" t="s">
        <v>22</v>
      </c>
      <c r="H2327" t="s">
        <v>23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4772</v>
      </c>
      <c r="O2327" s="9">
        <f t="shared" si="146"/>
        <v>8</v>
      </c>
      <c r="P2327" s="9">
        <f t="shared" si="147"/>
        <v>11.43</v>
      </c>
      <c r="Q2327" t="s">
        <v>2385</v>
      </c>
      <c r="R2327" t="s">
        <v>4773</v>
      </c>
      <c r="S2327" s="15">
        <f t="shared" si="148"/>
        <v>42794.022349537037</v>
      </c>
      <c r="T2327" s="16">
        <f t="shared" si="149"/>
        <v>42823.980682870373</v>
      </c>
    </row>
    <row r="2328" spans="1:20" ht="60" hidden="1">
      <c r="A2328">
        <v>2326</v>
      </c>
      <c r="B2328" s="3" t="s">
        <v>4782</v>
      </c>
      <c r="C2328" s="3" t="s">
        <v>4783</v>
      </c>
      <c r="D2328" s="6">
        <v>15000</v>
      </c>
      <c r="E2328" s="11">
        <v>108</v>
      </c>
      <c r="F2328" t="s">
        <v>3480</v>
      </c>
      <c r="G2328" t="s">
        <v>22</v>
      </c>
      <c r="H2328" t="s">
        <v>23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4772</v>
      </c>
      <c r="O2328" s="9">
        <f t="shared" si="146"/>
        <v>1</v>
      </c>
      <c r="P2328" s="9">
        <f t="shared" si="147"/>
        <v>108</v>
      </c>
      <c r="Q2328" t="s">
        <v>2385</v>
      </c>
      <c r="R2328" t="s">
        <v>4773</v>
      </c>
      <c r="S2328" s="15">
        <f t="shared" si="148"/>
        <v>42804.034120370372</v>
      </c>
      <c r="T2328" s="16">
        <f t="shared" si="149"/>
        <v>42855.708333333328</v>
      </c>
    </row>
    <row r="2329" spans="1:20" ht="45" hidden="1">
      <c r="A2329">
        <v>2327</v>
      </c>
      <c r="B2329" s="3" t="s">
        <v>4784</v>
      </c>
      <c r="C2329" s="3" t="s">
        <v>4785</v>
      </c>
      <c r="D2329" s="6">
        <v>35000</v>
      </c>
      <c r="E2329" s="11">
        <v>184133.01</v>
      </c>
      <c r="F2329" t="s">
        <v>21</v>
      </c>
      <c r="G2329" t="s">
        <v>22</v>
      </c>
      <c r="H2329" t="s">
        <v>23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4772</v>
      </c>
      <c r="O2329" s="9">
        <f t="shared" si="146"/>
        <v>526</v>
      </c>
      <c r="P2329" s="9">
        <f t="shared" si="147"/>
        <v>54.88</v>
      </c>
      <c r="Q2329" t="s">
        <v>2385</v>
      </c>
      <c r="R2329" t="s">
        <v>4773</v>
      </c>
      <c r="S2329" s="15">
        <f t="shared" si="148"/>
        <v>41842.917129629634</v>
      </c>
      <c r="T2329" s="16">
        <f t="shared" si="149"/>
        <v>41877.917129629634</v>
      </c>
    </row>
    <row r="2330" spans="1:20" ht="60" hidden="1">
      <c r="A2330">
        <v>2328</v>
      </c>
      <c r="B2330" s="3" t="s">
        <v>4786</v>
      </c>
      <c r="C2330" s="3" t="s">
        <v>4787</v>
      </c>
      <c r="D2330" s="6">
        <v>10000</v>
      </c>
      <c r="E2330" s="11">
        <v>25445</v>
      </c>
      <c r="F2330" t="s">
        <v>21</v>
      </c>
      <c r="G2330" t="s">
        <v>22</v>
      </c>
      <c r="H2330" t="s">
        <v>23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4772</v>
      </c>
      <c r="O2330" s="9">
        <f t="shared" si="146"/>
        <v>254</v>
      </c>
      <c r="P2330" s="9">
        <f t="shared" si="147"/>
        <v>47.38</v>
      </c>
      <c r="Q2330" t="s">
        <v>2385</v>
      </c>
      <c r="R2330" t="s">
        <v>4773</v>
      </c>
      <c r="S2330" s="15">
        <f t="shared" si="148"/>
        <v>42139.781678240746</v>
      </c>
      <c r="T2330" s="16">
        <f t="shared" si="149"/>
        <v>42169.781678240746</v>
      </c>
    </row>
    <row r="2331" spans="1:20" ht="45" hidden="1">
      <c r="A2331">
        <v>2329</v>
      </c>
      <c r="B2331" s="3" t="s">
        <v>4788</v>
      </c>
      <c r="C2331" s="3" t="s">
        <v>4789</v>
      </c>
      <c r="D2331" s="6">
        <v>25000</v>
      </c>
      <c r="E2331" s="11">
        <v>26480</v>
      </c>
      <c r="F2331" t="s">
        <v>21</v>
      </c>
      <c r="G2331" t="s">
        <v>22</v>
      </c>
      <c r="H2331" t="s">
        <v>23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4772</v>
      </c>
      <c r="O2331" s="9">
        <f t="shared" si="146"/>
        <v>106</v>
      </c>
      <c r="P2331" s="9">
        <f t="shared" si="147"/>
        <v>211.84</v>
      </c>
      <c r="Q2331" t="s">
        <v>2385</v>
      </c>
      <c r="R2331" t="s">
        <v>4773</v>
      </c>
      <c r="S2331" s="15">
        <f t="shared" si="148"/>
        <v>41807.624374999999</v>
      </c>
      <c r="T2331" s="16">
        <f t="shared" si="149"/>
        <v>41837.624374999999</v>
      </c>
    </row>
    <row r="2332" spans="1:20" ht="60" hidden="1">
      <c r="A2332">
        <v>2330</v>
      </c>
      <c r="B2332" s="3" t="s">
        <v>4790</v>
      </c>
      <c r="C2332" s="3" t="s">
        <v>4791</v>
      </c>
      <c r="D2332" s="6">
        <v>35000</v>
      </c>
      <c r="E2332" s="11">
        <v>35848</v>
      </c>
      <c r="F2332" t="s">
        <v>21</v>
      </c>
      <c r="G2332" t="s">
        <v>22</v>
      </c>
      <c r="H2332" t="s">
        <v>23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4772</v>
      </c>
      <c r="O2332" s="9">
        <f t="shared" si="146"/>
        <v>102</v>
      </c>
      <c r="P2332" s="9">
        <f t="shared" si="147"/>
        <v>219.93</v>
      </c>
      <c r="Q2332" t="s">
        <v>2385</v>
      </c>
      <c r="R2332" t="s">
        <v>4773</v>
      </c>
      <c r="S2332" s="15">
        <f t="shared" si="148"/>
        <v>42332.89980324074</v>
      </c>
      <c r="T2332" s="16">
        <f t="shared" si="149"/>
        <v>42363</v>
      </c>
    </row>
    <row r="2333" spans="1:20" ht="45" hidden="1">
      <c r="A2333">
        <v>2331</v>
      </c>
      <c r="B2333" s="3" t="s">
        <v>4792</v>
      </c>
      <c r="C2333" s="3" t="s">
        <v>4793</v>
      </c>
      <c r="D2333" s="6">
        <v>8000</v>
      </c>
      <c r="E2333" s="11">
        <v>11545.1</v>
      </c>
      <c r="F2333" t="s">
        <v>21</v>
      </c>
      <c r="G2333" t="s">
        <v>22</v>
      </c>
      <c r="H2333" t="s">
        <v>23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4772</v>
      </c>
      <c r="O2333" s="9">
        <f t="shared" si="146"/>
        <v>144</v>
      </c>
      <c r="P2333" s="9">
        <f t="shared" si="147"/>
        <v>40.799999999999997</v>
      </c>
      <c r="Q2333" t="s">
        <v>2385</v>
      </c>
      <c r="R2333" t="s">
        <v>4773</v>
      </c>
      <c r="S2333" s="15">
        <f t="shared" si="148"/>
        <v>41839.005671296298</v>
      </c>
      <c r="T2333" s="16">
        <f t="shared" si="149"/>
        <v>41869.005671296298</v>
      </c>
    </row>
    <row r="2334" spans="1:20" ht="60" hidden="1">
      <c r="A2334">
        <v>2332</v>
      </c>
      <c r="B2334" s="3" t="s">
        <v>4794</v>
      </c>
      <c r="C2334" s="3" t="s">
        <v>4795</v>
      </c>
      <c r="D2334" s="6">
        <v>25000</v>
      </c>
      <c r="E2334" s="11">
        <v>26577</v>
      </c>
      <c r="F2334" t="s">
        <v>21</v>
      </c>
      <c r="G2334" t="s">
        <v>22</v>
      </c>
      <c r="H2334" t="s">
        <v>23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4772</v>
      </c>
      <c r="O2334" s="9">
        <f t="shared" si="146"/>
        <v>106</v>
      </c>
      <c r="P2334" s="9">
        <f t="shared" si="147"/>
        <v>75.5</v>
      </c>
      <c r="Q2334" t="s">
        <v>2385</v>
      </c>
      <c r="R2334" t="s">
        <v>4773</v>
      </c>
      <c r="S2334" s="15">
        <f t="shared" si="148"/>
        <v>42011.628136574072</v>
      </c>
      <c r="T2334" s="16">
        <f t="shared" si="149"/>
        <v>42041.628136574072</v>
      </c>
    </row>
    <row r="2335" spans="1:20" ht="60" hidden="1">
      <c r="A2335">
        <v>2333</v>
      </c>
      <c r="B2335" s="3" t="s">
        <v>4796</v>
      </c>
      <c r="C2335" s="3" t="s">
        <v>4797</v>
      </c>
      <c r="D2335" s="6">
        <v>600</v>
      </c>
      <c r="E2335" s="11">
        <v>1273</v>
      </c>
      <c r="F2335" t="s">
        <v>21</v>
      </c>
      <c r="G2335" t="s">
        <v>22</v>
      </c>
      <c r="H2335" t="s">
        <v>23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4772</v>
      </c>
      <c r="O2335" s="9">
        <f t="shared" si="146"/>
        <v>212</v>
      </c>
      <c r="P2335" s="9">
        <f t="shared" si="147"/>
        <v>13.54</v>
      </c>
      <c r="Q2335" t="s">
        <v>2385</v>
      </c>
      <c r="R2335" t="s">
        <v>4773</v>
      </c>
      <c r="S2335" s="15">
        <f t="shared" si="148"/>
        <v>41767.650347222225</v>
      </c>
      <c r="T2335" s="16">
        <f t="shared" si="149"/>
        <v>41788.743055555555</v>
      </c>
    </row>
    <row r="2336" spans="1:20" ht="45" hidden="1">
      <c r="A2336">
        <v>2334</v>
      </c>
      <c r="B2336" s="3" t="s">
        <v>4798</v>
      </c>
      <c r="C2336" s="3" t="s">
        <v>4799</v>
      </c>
      <c r="D2336" s="6">
        <v>4000</v>
      </c>
      <c r="E2336" s="11">
        <v>4078</v>
      </c>
      <c r="F2336" t="s">
        <v>21</v>
      </c>
      <c r="G2336" t="s">
        <v>22</v>
      </c>
      <c r="H2336" t="s">
        <v>23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4772</v>
      </c>
      <c r="O2336" s="9">
        <f t="shared" si="146"/>
        <v>102</v>
      </c>
      <c r="P2336" s="9">
        <f t="shared" si="147"/>
        <v>60.87</v>
      </c>
      <c r="Q2336" t="s">
        <v>2385</v>
      </c>
      <c r="R2336" t="s">
        <v>4773</v>
      </c>
      <c r="S2336" s="15">
        <f t="shared" si="148"/>
        <v>41918.670115740737</v>
      </c>
      <c r="T2336" s="16">
        <f t="shared" si="149"/>
        <v>41948.731944444444</v>
      </c>
    </row>
    <row r="2337" spans="1:20" ht="60" hidden="1">
      <c r="A2337">
        <v>2335</v>
      </c>
      <c r="B2337" s="3" t="s">
        <v>4800</v>
      </c>
      <c r="C2337" s="3" t="s">
        <v>4801</v>
      </c>
      <c r="D2337" s="6">
        <v>25000</v>
      </c>
      <c r="E2337" s="11">
        <v>25568</v>
      </c>
      <c r="F2337" t="s">
        <v>21</v>
      </c>
      <c r="G2337" t="s">
        <v>22</v>
      </c>
      <c r="H2337" t="s">
        <v>23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4772</v>
      </c>
      <c r="O2337" s="9">
        <f t="shared" si="146"/>
        <v>102</v>
      </c>
      <c r="P2337" s="9">
        <f t="shared" si="147"/>
        <v>115.69</v>
      </c>
      <c r="Q2337" t="s">
        <v>2385</v>
      </c>
      <c r="R2337" t="s">
        <v>4773</v>
      </c>
      <c r="S2337" s="15">
        <f t="shared" si="148"/>
        <v>41771.572256944448</v>
      </c>
      <c r="T2337" s="16">
        <f t="shared" si="149"/>
        <v>41801.572256944448</v>
      </c>
    </row>
    <row r="2338" spans="1:20" ht="45" hidden="1">
      <c r="A2338">
        <v>2336</v>
      </c>
      <c r="B2338" s="3" t="s">
        <v>4802</v>
      </c>
      <c r="C2338" s="3" t="s">
        <v>4803</v>
      </c>
      <c r="D2338" s="6">
        <v>20000</v>
      </c>
      <c r="E2338" s="11">
        <v>104146.51</v>
      </c>
      <c r="F2338" t="s">
        <v>21</v>
      </c>
      <c r="G2338" t="s">
        <v>22</v>
      </c>
      <c r="H2338" t="s">
        <v>23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4772</v>
      </c>
      <c r="O2338" s="9">
        <f t="shared" si="146"/>
        <v>521</v>
      </c>
      <c r="P2338" s="9">
        <f t="shared" si="147"/>
        <v>48.1</v>
      </c>
      <c r="Q2338" t="s">
        <v>2385</v>
      </c>
      <c r="R2338" t="s">
        <v>4773</v>
      </c>
      <c r="S2338" s="15">
        <f t="shared" si="148"/>
        <v>41666.924710648149</v>
      </c>
      <c r="T2338" s="16">
        <f t="shared" si="149"/>
        <v>41706.924710648149</v>
      </c>
    </row>
    <row r="2339" spans="1:20" ht="45" hidden="1">
      <c r="A2339">
        <v>2337</v>
      </c>
      <c r="B2339" s="3" t="s">
        <v>4804</v>
      </c>
      <c r="C2339" s="3" t="s">
        <v>4805</v>
      </c>
      <c r="D2339" s="6">
        <v>12000</v>
      </c>
      <c r="E2339" s="11">
        <v>13279</v>
      </c>
      <c r="F2339" t="s">
        <v>21</v>
      </c>
      <c r="G2339" t="s">
        <v>22</v>
      </c>
      <c r="H2339" t="s">
        <v>23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4772</v>
      </c>
      <c r="O2339" s="9">
        <f t="shared" si="146"/>
        <v>111</v>
      </c>
      <c r="P2339" s="9">
        <f t="shared" si="147"/>
        <v>74.180000000000007</v>
      </c>
      <c r="Q2339" t="s">
        <v>2385</v>
      </c>
      <c r="R2339" t="s">
        <v>4773</v>
      </c>
      <c r="S2339" s="15">
        <f t="shared" si="148"/>
        <v>41786.640543981484</v>
      </c>
      <c r="T2339" s="16">
        <f t="shared" si="149"/>
        <v>41816.640543981484</v>
      </c>
    </row>
    <row r="2340" spans="1:20" ht="45" hidden="1">
      <c r="A2340">
        <v>2338</v>
      </c>
      <c r="B2340" s="3" t="s">
        <v>4806</v>
      </c>
      <c r="C2340" s="3" t="s">
        <v>4807</v>
      </c>
      <c r="D2340" s="6">
        <v>15000</v>
      </c>
      <c r="E2340" s="11">
        <v>15171.5</v>
      </c>
      <c r="F2340" t="s">
        <v>21</v>
      </c>
      <c r="G2340" t="s">
        <v>22</v>
      </c>
      <c r="H2340" t="s">
        <v>23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4772</v>
      </c>
      <c r="O2340" s="9">
        <f t="shared" si="146"/>
        <v>101</v>
      </c>
      <c r="P2340" s="9">
        <f t="shared" si="147"/>
        <v>123.35</v>
      </c>
      <c r="Q2340" t="s">
        <v>2385</v>
      </c>
      <c r="R2340" t="s">
        <v>4773</v>
      </c>
      <c r="S2340" s="15">
        <f t="shared" si="148"/>
        <v>41789.896805555552</v>
      </c>
      <c r="T2340" s="16">
        <f t="shared" si="149"/>
        <v>41819.896805555552</v>
      </c>
    </row>
    <row r="2341" spans="1:20" ht="60" hidden="1">
      <c r="A2341">
        <v>2339</v>
      </c>
      <c r="B2341" s="3" t="s">
        <v>4808</v>
      </c>
      <c r="C2341" s="3" t="s">
        <v>4809</v>
      </c>
      <c r="D2341" s="6">
        <v>25000</v>
      </c>
      <c r="E2341" s="11">
        <v>73552</v>
      </c>
      <c r="F2341" t="s">
        <v>21</v>
      </c>
      <c r="G2341" t="s">
        <v>22</v>
      </c>
      <c r="H2341" t="s">
        <v>23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4772</v>
      </c>
      <c r="O2341" s="9">
        <f t="shared" si="146"/>
        <v>294</v>
      </c>
      <c r="P2341" s="9">
        <f t="shared" si="147"/>
        <v>66.62</v>
      </c>
      <c r="Q2341" t="s">
        <v>2385</v>
      </c>
      <c r="R2341" t="s">
        <v>4773</v>
      </c>
      <c r="S2341" s="15">
        <f t="shared" si="148"/>
        <v>42692.79987268518</v>
      </c>
      <c r="T2341" s="16">
        <f t="shared" si="149"/>
        <v>42723.332638888889</v>
      </c>
    </row>
    <row r="2342" spans="1:20" ht="45" hidden="1">
      <c r="A2342">
        <v>2340</v>
      </c>
      <c r="B2342" s="3" t="s">
        <v>4810</v>
      </c>
      <c r="C2342" s="3" t="s">
        <v>4811</v>
      </c>
      <c r="D2342" s="6">
        <v>40000</v>
      </c>
      <c r="E2342" s="11">
        <v>42311</v>
      </c>
      <c r="F2342" t="s">
        <v>21</v>
      </c>
      <c r="G2342" t="s">
        <v>22</v>
      </c>
      <c r="H2342" t="s">
        <v>23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4772</v>
      </c>
      <c r="O2342" s="9">
        <f t="shared" si="146"/>
        <v>106</v>
      </c>
      <c r="P2342" s="9">
        <f t="shared" si="147"/>
        <v>104.99</v>
      </c>
      <c r="Q2342" t="s">
        <v>2385</v>
      </c>
      <c r="R2342" t="s">
        <v>4773</v>
      </c>
      <c r="S2342" s="15">
        <f t="shared" si="148"/>
        <v>42643.642800925925</v>
      </c>
      <c r="T2342" s="16">
        <f t="shared" si="149"/>
        <v>42673.642800925925</v>
      </c>
    </row>
    <row r="2343" spans="1:20" ht="45" hidden="1">
      <c r="A2343">
        <v>2341</v>
      </c>
      <c r="B2343" s="3" t="s">
        <v>4812</v>
      </c>
      <c r="C2343" s="3" t="s">
        <v>4813</v>
      </c>
      <c r="D2343" s="6">
        <v>5000</v>
      </c>
      <c r="E2343" s="11">
        <v>0</v>
      </c>
      <c r="F2343" t="s">
        <v>280</v>
      </c>
      <c r="G2343" t="s">
        <v>22</v>
      </c>
      <c r="H2343" t="s">
        <v>23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1141</v>
      </c>
      <c r="O2343" s="9">
        <f t="shared" si="146"/>
        <v>0</v>
      </c>
      <c r="P2343" s="9">
        <f t="shared" si="147"/>
        <v>0</v>
      </c>
      <c r="Q2343" t="s">
        <v>1142</v>
      </c>
      <c r="R2343" t="s">
        <v>1143</v>
      </c>
      <c r="S2343" s="15">
        <f t="shared" si="148"/>
        <v>42167.813703703709</v>
      </c>
      <c r="T2343" s="16">
        <f t="shared" si="149"/>
        <v>42197.813703703709</v>
      </c>
    </row>
    <row r="2344" spans="1:20" ht="60" hidden="1">
      <c r="A2344">
        <v>2342</v>
      </c>
      <c r="B2344" s="3" t="s">
        <v>4814</v>
      </c>
      <c r="C2344" s="3" t="s">
        <v>4815</v>
      </c>
      <c r="D2344" s="6">
        <v>5500</v>
      </c>
      <c r="E2344" s="11">
        <v>0</v>
      </c>
      <c r="F2344" t="s">
        <v>280</v>
      </c>
      <c r="G2344" t="s">
        <v>22</v>
      </c>
      <c r="H2344" t="s">
        <v>23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1141</v>
      </c>
      <c r="O2344" s="9">
        <f t="shared" si="146"/>
        <v>0</v>
      </c>
      <c r="P2344" s="9">
        <f t="shared" si="147"/>
        <v>0</v>
      </c>
      <c r="Q2344" t="s">
        <v>1142</v>
      </c>
      <c r="R2344" t="s">
        <v>1143</v>
      </c>
      <c r="S2344" s="15">
        <f t="shared" si="148"/>
        <v>41897.702199074076</v>
      </c>
      <c r="T2344" s="16">
        <f t="shared" si="149"/>
        <v>41918.208333333336</v>
      </c>
    </row>
    <row r="2345" spans="1:20" ht="60" hidden="1">
      <c r="A2345">
        <v>2343</v>
      </c>
      <c r="B2345" s="3" t="s">
        <v>4816</v>
      </c>
      <c r="C2345" s="3" t="s">
        <v>4817</v>
      </c>
      <c r="D2345" s="6">
        <v>10000</v>
      </c>
      <c r="E2345" s="11">
        <v>300</v>
      </c>
      <c r="F2345" t="s">
        <v>280</v>
      </c>
      <c r="G2345" t="s">
        <v>22</v>
      </c>
      <c r="H2345" t="s">
        <v>23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1141</v>
      </c>
      <c r="O2345" s="9">
        <f t="shared" si="146"/>
        <v>3</v>
      </c>
      <c r="P2345" s="9">
        <f t="shared" si="147"/>
        <v>300</v>
      </c>
      <c r="Q2345" t="s">
        <v>1142</v>
      </c>
      <c r="R2345" t="s">
        <v>1143</v>
      </c>
      <c r="S2345" s="15">
        <f t="shared" si="148"/>
        <v>42327.825289351851</v>
      </c>
      <c r="T2345" s="16">
        <f t="shared" si="149"/>
        <v>42377.82430555555</v>
      </c>
    </row>
    <row r="2346" spans="1:20" ht="60" hidden="1">
      <c r="A2346">
        <v>2344</v>
      </c>
      <c r="B2346" s="3" t="s">
        <v>4818</v>
      </c>
      <c r="C2346" s="3" t="s">
        <v>4819</v>
      </c>
      <c r="D2346" s="6">
        <v>1000</v>
      </c>
      <c r="E2346" s="11">
        <v>1</v>
      </c>
      <c r="F2346" t="s">
        <v>280</v>
      </c>
      <c r="G2346" t="s">
        <v>167</v>
      </c>
      <c r="H2346" t="s">
        <v>168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1141</v>
      </c>
      <c r="O2346" s="9">
        <f t="shared" si="146"/>
        <v>0</v>
      </c>
      <c r="P2346" s="9">
        <f t="shared" si="147"/>
        <v>1</v>
      </c>
      <c r="Q2346" t="s">
        <v>1142</v>
      </c>
      <c r="R2346" t="s">
        <v>1143</v>
      </c>
      <c r="S2346" s="15">
        <f t="shared" si="148"/>
        <v>42515.727650462963</v>
      </c>
      <c r="T2346" s="16">
        <f t="shared" si="149"/>
        <v>42545.727650462963</v>
      </c>
    </row>
    <row r="2347" spans="1:20" ht="60" hidden="1">
      <c r="A2347">
        <v>2345</v>
      </c>
      <c r="B2347" s="3" t="s">
        <v>4820</v>
      </c>
      <c r="C2347" s="3" t="s">
        <v>4821</v>
      </c>
      <c r="D2347" s="6">
        <v>3000</v>
      </c>
      <c r="E2347" s="11">
        <v>0</v>
      </c>
      <c r="F2347" t="s">
        <v>280</v>
      </c>
      <c r="G2347" t="s">
        <v>22</v>
      </c>
      <c r="H2347" t="s">
        <v>23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1141</v>
      </c>
      <c r="O2347" s="9">
        <f t="shared" si="146"/>
        <v>0</v>
      </c>
      <c r="P2347" s="9">
        <f t="shared" si="147"/>
        <v>0</v>
      </c>
      <c r="Q2347" t="s">
        <v>1142</v>
      </c>
      <c r="R2347" t="s">
        <v>1143</v>
      </c>
      <c r="S2347" s="15">
        <f t="shared" si="148"/>
        <v>42060.001805555556</v>
      </c>
      <c r="T2347" s="16">
        <f t="shared" si="149"/>
        <v>42094.985416666663</v>
      </c>
    </row>
    <row r="2348" spans="1:20" ht="45" hidden="1">
      <c r="A2348">
        <v>2346</v>
      </c>
      <c r="B2348" s="3" t="s">
        <v>4822</v>
      </c>
      <c r="C2348" s="3" t="s">
        <v>4823</v>
      </c>
      <c r="D2348" s="6">
        <v>60000</v>
      </c>
      <c r="E2348" s="11">
        <v>39</v>
      </c>
      <c r="F2348" t="s">
        <v>280</v>
      </c>
      <c r="G2348" t="s">
        <v>22</v>
      </c>
      <c r="H2348" t="s">
        <v>23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1141</v>
      </c>
      <c r="O2348" s="9">
        <f t="shared" si="146"/>
        <v>0</v>
      </c>
      <c r="P2348" s="9">
        <f t="shared" si="147"/>
        <v>13</v>
      </c>
      <c r="Q2348" t="s">
        <v>1142</v>
      </c>
      <c r="R2348" t="s">
        <v>1143</v>
      </c>
      <c r="S2348" s="15">
        <f t="shared" si="148"/>
        <v>42615.79896990741</v>
      </c>
      <c r="T2348" s="16">
        <f t="shared" si="149"/>
        <v>42660.79896990741</v>
      </c>
    </row>
    <row r="2349" spans="1:20" ht="45" hidden="1">
      <c r="A2349">
        <v>2347</v>
      </c>
      <c r="B2349" s="3" t="s">
        <v>4824</v>
      </c>
      <c r="C2349" s="3" t="s">
        <v>4825</v>
      </c>
      <c r="D2349" s="6">
        <v>1000</v>
      </c>
      <c r="E2349" s="11">
        <v>15</v>
      </c>
      <c r="F2349" t="s">
        <v>280</v>
      </c>
      <c r="G2349" t="s">
        <v>22</v>
      </c>
      <c r="H2349" t="s">
        <v>23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1141</v>
      </c>
      <c r="O2349" s="9">
        <f t="shared" si="146"/>
        <v>2</v>
      </c>
      <c r="P2349" s="9">
        <f t="shared" si="147"/>
        <v>15</v>
      </c>
      <c r="Q2349" t="s">
        <v>1142</v>
      </c>
      <c r="R2349" t="s">
        <v>1143</v>
      </c>
      <c r="S2349" s="15">
        <f t="shared" si="148"/>
        <v>42577.607361111113</v>
      </c>
      <c r="T2349" s="16">
        <f t="shared" si="149"/>
        <v>42607.607361111113</v>
      </c>
    </row>
    <row r="2350" spans="1:20" ht="60" hidden="1">
      <c r="A2350">
        <v>2348</v>
      </c>
      <c r="B2350" s="3" t="s">
        <v>4826</v>
      </c>
      <c r="C2350" s="3" t="s">
        <v>4827</v>
      </c>
      <c r="D2350" s="6">
        <v>70000</v>
      </c>
      <c r="E2350" s="11">
        <v>270</v>
      </c>
      <c r="F2350" t="s">
        <v>280</v>
      </c>
      <c r="G2350" t="s">
        <v>22</v>
      </c>
      <c r="H2350" t="s">
        <v>23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1141</v>
      </c>
      <c r="O2350" s="9">
        <f t="shared" si="146"/>
        <v>0</v>
      </c>
      <c r="P2350" s="9">
        <f t="shared" si="147"/>
        <v>54</v>
      </c>
      <c r="Q2350" t="s">
        <v>1142</v>
      </c>
      <c r="R2350" t="s">
        <v>1143</v>
      </c>
      <c r="S2350" s="15">
        <f t="shared" si="148"/>
        <v>42360.932152777779</v>
      </c>
      <c r="T2350" s="16">
        <f t="shared" si="149"/>
        <v>42420.932152777779</v>
      </c>
    </row>
    <row r="2351" spans="1:20" ht="45" hidden="1">
      <c r="A2351">
        <v>2349</v>
      </c>
      <c r="B2351" s="3" t="s">
        <v>4828</v>
      </c>
      <c r="C2351" s="3" t="s">
        <v>4829</v>
      </c>
      <c r="D2351" s="6">
        <v>474900</v>
      </c>
      <c r="E2351" s="11">
        <v>0</v>
      </c>
      <c r="F2351" t="s">
        <v>280</v>
      </c>
      <c r="G2351" t="s">
        <v>486</v>
      </c>
      <c r="H2351" t="s">
        <v>487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1141</v>
      </c>
      <c r="O2351" s="9">
        <f t="shared" si="146"/>
        <v>0</v>
      </c>
      <c r="P2351" s="9">
        <f t="shared" si="147"/>
        <v>0</v>
      </c>
      <c r="Q2351" t="s">
        <v>1142</v>
      </c>
      <c r="R2351" t="s">
        <v>1143</v>
      </c>
      <c r="S2351" s="15">
        <f t="shared" si="148"/>
        <v>42198.775787037041</v>
      </c>
      <c r="T2351" s="16">
        <f t="shared" si="149"/>
        <v>42227.775787037041</v>
      </c>
    </row>
    <row r="2352" spans="1:20" ht="45" hidden="1">
      <c r="A2352">
        <v>2350</v>
      </c>
      <c r="B2352" s="3" t="s">
        <v>4830</v>
      </c>
      <c r="C2352" s="3" t="s">
        <v>4831</v>
      </c>
      <c r="D2352" s="6">
        <v>50000</v>
      </c>
      <c r="E2352" s="11">
        <v>0</v>
      </c>
      <c r="F2352" t="s">
        <v>280</v>
      </c>
      <c r="G2352" t="s">
        <v>2490</v>
      </c>
      <c r="H2352" t="s">
        <v>62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1141</v>
      </c>
      <c r="O2352" s="9">
        <f t="shared" si="146"/>
        <v>0</v>
      </c>
      <c r="P2352" s="9">
        <f t="shared" si="147"/>
        <v>0</v>
      </c>
      <c r="Q2352" t="s">
        <v>1142</v>
      </c>
      <c r="R2352" t="s">
        <v>1143</v>
      </c>
      <c r="S2352" s="15">
        <f t="shared" si="148"/>
        <v>42708.842245370368</v>
      </c>
      <c r="T2352" s="16">
        <f t="shared" si="149"/>
        <v>42738.842245370368</v>
      </c>
    </row>
    <row r="2353" spans="1:20" ht="30" hidden="1">
      <c r="A2353">
        <v>2351</v>
      </c>
      <c r="B2353" s="3" t="s">
        <v>4832</v>
      </c>
      <c r="C2353" s="3" t="s">
        <v>4833</v>
      </c>
      <c r="D2353" s="6">
        <v>18900</v>
      </c>
      <c r="E2353" s="11">
        <v>108</v>
      </c>
      <c r="F2353" t="s">
        <v>280</v>
      </c>
      <c r="G2353" t="s">
        <v>87</v>
      </c>
      <c r="H2353" t="s">
        <v>88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1141</v>
      </c>
      <c r="O2353" s="9">
        <f t="shared" si="146"/>
        <v>1</v>
      </c>
      <c r="P2353" s="9">
        <f t="shared" si="147"/>
        <v>15.43</v>
      </c>
      <c r="Q2353" t="s">
        <v>1142</v>
      </c>
      <c r="R2353" t="s">
        <v>1143</v>
      </c>
      <c r="S2353" s="15">
        <f t="shared" si="148"/>
        <v>42094.101145833338</v>
      </c>
      <c r="T2353" s="16">
        <f t="shared" si="149"/>
        <v>42124.101145833338</v>
      </c>
    </row>
    <row r="2354" spans="1:20" ht="45" hidden="1">
      <c r="A2354">
        <v>2352</v>
      </c>
      <c r="B2354" s="3" t="s">
        <v>4834</v>
      </c>
      <c r="C2354" s="3" t="s">
        <v>4835</v>
      </c>
      <c r="D2354" s="6">
        <v>2000</v>
      </c>
      <c r="E2354" s="11">
        <v>0</v>
      </c>
      <c r="F2354" t="s">
        <v>280</v>
      </c>
      <c r="G2354" t="s">
        <v>22</v>
      </c>
      <c r="H2354" t="s">
        <v>23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1141</v>
      </c>
      <c r="O2354" s="9">
        <f t="shared" si="146"/>
        <v>0</v>
      </c>
      <c r="P2354" s="9">
        <f t="shared" si="147"/>
        <v>0</v>
      </c>
      <c r="Q2354" t="s">
        <v>1142</v>
      </c>
      <c r="R2354" t="s">
        <v>1143</v>
      </c>
      <c r="S2354" s="15">
        <f t="shared" si="148"/>
        <v>42101.633703703701</v>
      </c>
      <c r="T2354" s="16">
        <f t="shared" si="149"/>
        <v>42161.633703703701</v>
      </c>
    </row>
    <row r="2355" spans="1:20" ht="60" hidden="1">
      <c r="A2355">
        <v>2353</v>
      </c>
      <c r="B2355" s="3" t="s">
        <v>4836</v>
      </c>
      <c r="C2355" s="3" t="s">
        <v>4837</v>
      </c>
      <c r="D2355" s="6">
        <v>1000</v>
      </c>
      <c r="E2355" s="11">
        <v>0</v>
      </c>
      <c r="F2355" t="s">
        <v>280</v>
      </c>
      <c r="G2355" t="s">
        <v>22</v>
      </c>
      <c r="H2355" t="s">
        <v>23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1141</v>
      </c>
      <c r="O2355" s="9">
        <f t="shared" si="146"/>
        <v>0</v>
      </c>
      <c r="P2355" s="9">
        <f t="shared" si="147"/>
        <v>0</v>
      </c>
      <c r="Q2355" t="s">
        <v>1142</v>
      </c>
      <c r="R2355" t="s">
        <v>1143</v>
      </c>
      <c r="S2355" s="15">
        <f t="shared" si="148"/>
        <v>42103.676180555558</v>
      </c>
      <c r="T2355" s="16">
        <f t="shared" si="149"/>
        <v>42115.676180555558</v>
      </c>
    </row>
    <row r="2356" spans="1:20" ht="45" hidden="1">
      <c r="A2356">
        <v>2354</v>
      </c>
      <c r="B2356" s="3" t="s">
        <v>4838</v>
      </c>
      <c r="C2356" s="3" t="s">
        <v>4839</v>
      </c>
      <c r="D2356" s="6">
        <v>35000</v>
      </c>
      <c r="E2356" s="11">
        <v>25</v>
      </c>
      <c r="F2356" t="s">
        <v>280</v>
      </c>
      <c r="G2356" t="s">
        <v>22</v>
      </c>
      <c r="H2356" t="s">
        <v>23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1141</v>
      </c>
      <c r="O2356" s="9">
        <f t="shared" si="146"/>
        <v>0</v>
      </c>
      <c r="P2356" s="9">
        <f t="shared" si="147"/>
        <v>25</v>
      </c>
      <c r="Q2356" t="s">
        <v>1142</v>
      </c>
      <c r="R2356" t="s">
        <v>1143</v>
      </c>
      <c r="S2356" s="15">
        <f t="shared" si="148"/>
        <v>41954.722916666666</v>
      </c>
      <c r="T2356" s="16">
        <f t="shared" si="149"/>
        <v>42014.722916666666</v>
      </c>
    </row>
    <row r="2357" spans="1:20" ht="45" hidden="1">
      <c r="A2357">
        <v>2355</v>
      </c>
      <c r="B2357" s="3" t="s">
        <v>4840</v>
      </c>
      <c r="C2357" s="3" t="s">
        <v>4841</v>
      </c>
      <c r="D2357" s="6">
        <v>8000</v>
      </c>
      <c r="E2357" s="11">
        <v>55</v>
      </c>
      <c r="F2357" t="s">
        <v>280</v>
      </c>
      <c r="G2357" t="s">
        <v>57</v>
      </c>
      <c r="H2357" t="s">
        <v>58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1141</v>
      </c>
      <c r="O2357" s="9">
        <f t="shared" si="146"/>
        <v>1</v>
      </c>
      <c r="P2357" s="9">
        <f t="shared" si="147"/>
        <v>27.5</v>
      </c>
      <c r="Q2357" t="s">
        <v>1142</v>
      </c>
      <c r="R2357" t="s">
        <v>1143</v>
      </c>
      <c r="S2357" s="15">
        <f t="shared" si="148"/>
        <v>42096.918240740735</v>
      </c>
      <c r="T2357" s="16">
        <f t="shared" si="149"/>
        <v>42126.918240740735</v>
      </c>
    </row>
    <row r="2358" spans="1:20" ht="30" hidden="1">
      <c r="A2358">
        <v>2356</v>
      </c>
      <c r="B2358" s="3" t="s">
        <v>4842</v>
      </c>
      <c r="C2358" s="3" t="s">
        <v>4843</v>
      </c>
      <c r="D2358" s="6">
        <v>10000</v>
      </c>
      <c r="E2358" s="11">
        <v>0</v>
      </c>
      <c r="F2358" t="s">
        <v>280</v>
      </c>
      <c r="G2358" t="s">
        <v>397</v>
      </c>
      <c r="H2358" t="s">
        <v>62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1141</v>
      </c>
      <c r="O2358" s="9">
        <f t="shared" si="146"/>
        <v>0</v>
      </c>
      <c r="P2358" s="9">
        <f t="shared" si="147"/>
        <v>0</v>
      </c>
      <c r="Q2358" t="s">
        <v>1142</v>
      </c>
      <c r="R2358" t="s">
        <v>1143</v>
      </c>
      <c r="S2358" s="15">
        <f t="shared" si="148"/>
        <v>42130.78361111111</v>
      </c>
      <c r="T2358" s="16">
        <f t="shared" si="149"/>
        <v>42160.78361111111</v>
      </c>
    </row>
    <row r="2359" spans="1:20" ht="45" hidden="1">
      <c r="A2359">
        <v>2357</v>
      </c>
      <c r="B2359" s="3" t="s">
        <v>4844</v>
      </c>
      <c r="C2359" s="3" t="s">
        <v>4845</v>
      </c>
      <c r="D2359" s="6">
        <v>27000</v>
      </c>
      <c r="E2359" s="11">
        <v>0</v>
      </c>
      <c r="F2359" t="s">
        <v>280</v>
      </c>
      <c r="G2359" t="s">
        <v>31</v>
      </c>
      <c r="H2359" t="s">
        <v>32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1141</v>
      </c>
      <c r="O2359" s="9">
        <f t="shared" si="146"/>
        <v>0</v>
      </c>
      <c r="P2359" s="9">
        <f t="shared" si="147"/>
        <v>0</v>
      </c>
      <c r="Q2359" t="s">
        <v>1142</v>
      </c>
      <c r="R2359" t="s">
        <v>1143</v>
      </c>
      <c r="S2359" s="15">
        <f t="shared" si="148"/>
        <v>42264.620115740734</v>
      </c>
      <c r="T2359" s="16">
        <f t="shared" si="149"/>
        <v>42294.620115740734</v>
      </c>
    </row>
    <row r="2360" spans="1:20" ht="45" hidden="1">
      <c r="A2360">
        <v>2358</v>
      </c>
      <c r="B2360" s="3" t="s">
        <v>4846</v>
      </c>
      <c r="C2360" s="3" t="s">
        <v>4847</v>
      </c>
      <c r="D2360" s="6">
        <v>1500</v>
      </c>
      <c r="E2360" s="11">
        <v>0</v>
      </c>
      <c r="F2360" t="s">
        <v>280</v>
      </c>
      <c r="G2360" t="s">
        <v>31</v>
      </c>
      <c r="H2360" t="s">
        <v>32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1141</v>
      </c>
      <c r="O2360" s="9">
        <f t="shared" si="146"/>
        <v>0</v>
      </c>
      <c r="P2360" s="9">
        <f t="shared" si="147"/>
        <v>0</v>
      </c>
      <c r="Q2360" t="s">
        <v>1142</v>
      </c>
      <c r="R2360" t="s">
        <v>1143</v>
      </c>
      <c r="S2360" s="15">
        <f t="shared" si="148"/>
        <v>41978.930972222224</v>
      </c>
      <c r="T2360" s="16">
        <f t="shared" si="149"/>
        <v>42035.027083333334</v>
      </c>
    </row>
    <row r="2361" spans="1:20" ht="45" hidden="1">
      <c r="A2361">
        <v>2359</v>
      </c>
      <c r="B2361" s="3" t="s">
        <v>4848</v>
      </c>
      <c r="C2361" s="3" t="s">
        <v>4849</v>
      </c>
      <c r="D2361" s="6">
        <v>7500</v>
      </c>
      <c r="E2361" s="11">
        <v>1101</v>
      </c>
      <c r="F2361" t="s">
        <v>280</v>
      </c>
      <c r="G2361" t="s">
        <v>22</v>
      </c>
      <c r="H2361" t="s">
        <v>23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1141</v>
      </c>
      <c r="O2361" s="9">
        <f t="shared" si="146"/>
        <v>15</v>
      </c>
      <c r="P2361" s="9">
        <f t="shared" si="147"/>
        <v>367</v>
      </c>
      <c r="Q2361" t="s">
        <v>1142</v>
      </c>
      <c r="R2361" t="s">
        <v>1143</v>
      </c>
      <c r="S2361" s="15">
        <f t="shared" si="148"/>
        <v>42159.649583333332</v>
      </c>
      <c r="T2361" s="16">
        <f t="shared" si="149"/>
        <v>42219.649583333332</v>
      </c>
    </row>
    <row r="2362" spans="1:20" ht="45" hidden="1">
      <c r="A2362">
        <v>2360</v>
      </c>
      <c r="B2362" s="3" t="s">
        <v>4850</v>
      </c>
      <c r="C2362" s="3" t="s">
        <v>4851</v>
      </c>
      <c r="D2362" s="6">
        <v>5000</v>
      </c>
      <c r="E2362" s="11">
        <v>2</v>
      </c>
      <c r="F2362" t="s">
        <v>280</v>
      </c>
      <c r="G2362" t="s">
        <v>167</v>
      </c>
      <c r="H2362" t="s">
        <v>168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1141</v>
      </c>
      <c r="O2362" s="9">
        <f t="shared" si="146"/>
        <v>0</v>
      </c>
      <c r="P2362" s="9">
        <f t="shared" si="147"/>
        <v>2</v>
      </c>
      <c r="Q2362" t="s">
        <v>1142</v>
      </c>
      <c r="R2362" t="s">
        <v>1143</v>
      </c>
      <c r="S2362" s="15">
        <f t="shared" si="148"/>
        <v>42377.70694444445</v>
      </c>
      <c r="T2362" s="16">
        <f t="shared" si="149"/>
        <v>42407.70694444445</v>
      </c>
    </row>
    <row r="2363" spans="1:20" ht="60" hidden="1">
      <c r="A2363">
        <v>2361</v>
      </c>
      <c r="B2363" s="3" t="s">
        <v>4852</v>
      </c>
      <c r="C2363" s="3" t="s">
        <v>4853</v>
      </c>
      <c r="D2363" s="6">
        <v>200</v>
      </c>
      <c r="E2363" s="11">
        <v>0</v>
      </c>
      <c r="F2363" t="s">
        <v>280</v>
      </c>
      <c r="G2363" t="s">
        <v>167</v>
      </c>
      <c r="H2363" t="s">
        <v>168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1141</v>
      </c>
      <c r="O2363" s="9">
        <f t="shared" si="146"/>
        <v>0</v>
      </c>
      <c r="P2363" s="9">
        <f t="shared" si="147"/>
        <v>0</v>
      </c>
      <c r="Q2363" t="s">
        <v>1142</v>
      </c>
      <c r="R2363" t="s">
        <v>1143</v>
      </c>
      <c r="S2363" s="15">
        <f t="shared" si="148"/>
        <v>42466.858888888892</v>
      </c>
      <c r="T2363" s="16">
        <f t="shared" si="149"/>
        <v>42490.916666666672</v>
      </c>
    </row>
    <row r="2364" spans="1:20" ht="45" hidden="1">
      <c r="A2364">
        <v>2362</v>
      </c>
      <c r="B2364" s="3" t="s">
        <v>4854</v>
      </c>
      <c r="C2364" s="3" t="s">
        <v>4855</v>
      </c>
      <c r="D2364" s="6">
        <v>420</v>
      </c>
      <c r="E2364" s="11">
        <v>120</v>
      </c>
      <c r="F2364" t="s">
        <v>280</v>
      </c>
      <c r="G2364" t="s">
        <v>22</v>
      </c>
      <c r="H2364" t="s">
        <v>23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1141</v>
      </c>
      <c r="O2364" s="9">
        <f t="shared" si="146"/>
        <v>29</v>
      </c>
      <c r="P2364" s="9">
        <f t="shared" si="147"/>
        <v>60</v>
      </c>
      <c r="Q2364" t="s">
        <v>1142</v>
      </c>
      <c r="R2364" t="s">
        <v>1143</v>
      </c>
      <c r="S2364" s="15">
        <f t="shared" si="148"/>
        <v>41954.688310185185</v>
      </c>
      <c r="T2364" s="16">
        <f t="shared" si="149"/>
        <v>41984.688310185185</v>
      </c>
    </row>
    <row r="2365" spans="1:20" ht="60" hidden="1">
      <c r="A2365">
        <v>2363</v>
      </c>
      <c r="B2365" s="3" t="s">
        <v>4856</v>
      </c>
      <c r="C2365" s="3" t="s">
        <v>4857</v>
      </c>
      <c r="D2365" s="6">
        <v>175000</v>
      </c>
      <c r="E2365" s="11">
        <v>0</v>
      </c>
      <c r="F2365" t="s">
        <v>280</v>
      </c>
      <c r="G2365" t="s">
        <v>22</v>
      </c>
      <c r="H2365" t="s">
        <v>23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1141</v>
      </c>
      <c r="O2365" s="9">
        <f t="shared" si="146"/>
        <v>0</v>
      </c>
      <c r="P2365" s="9">
        <f t="shared" si="147"/>
        <v>0</v>
      </c>
      <c r="Q2365" t="s">
        <v>1142</v>
      </c>
      <c r="R2365" t="s">
        <v>1143</v>
      </c>
      <c r="S2365" s="15">
        <f t="shared" si="148"/>
        <v>42322.011574074073</v>
      </c>
      <c r="T2365" s="16">
        <f t="shared" si="149"/>
        <v>42367.011574074073</v>
      </c>
    </row>
    <row r="2366" spans="1:20" ht="45" hidden="1">
      <c r="A2366">
        <v>2364</v>
      </c>
      <c r="B2366" s="3" t="s">
        <v>4858</v>
      </c>
      <c r="C2366" s="3" t="s">
        <v>4859</v>
      </c>
      <c r="D2366" s="6">
        <v>128</v>
      </c>
      <c r="E2366" s="11">
        <v>0</v>
      </c>
      <c r="F2366" t="s">
        <v>280</v>
      </c>
      <c r="G2366" t="s">
        <v>22</v>
      </c>
      <c r="H2366" t="s">
        <v>23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1141</v>
      </c>
      <c r="O2366" s="9">
        <f t="shared" si="146"/>
        <v>0</v>
      </c>
      <c r="P2366" s="9">
        <f t="shared" si="147"/>
        <v>0</v>
      </c>
      <c r="Q2366" t="s">
        <v>1142</v>
      </c>
      <c r="R2366" t="s">
        <v>1143</v>
      </c>
      <c r="S2366" s="15">
        <f t="shared" si="148"/>
        <v>42248.934675925921</v>
      </c>
      <c r="T2366" s="16">
        <f t="shared" si="149"/>
        <v>42303.934675925921</v>
      </c>
    </row>
    <row r="2367" spans="1:20" ht="60" hidden="1">
      <c r="A2367">
        <v>2365</v>
      </c>
      <c r="B2367" s="3" t="s">
        <v>4860</v>
      </c>
      <c r="C2367" s="3" t="s">
        <v>4861</v>
      </c>
      <c r="D2367" s="6">
        <v>1000</v>
      </c>
      <c r="E2367" s="11">
        <v>0</v>
      </c>
      <c r="F2367" t="s">
        <v>280</v>
      </c>
      <c r="G2367" t="s">
        <v>1240</v>
      </c>
      <c r="H2367" t="s">
        <v>62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1141</v>
      </c>
      <c r="O2367" s="9">
        <f t="shared" si="146"/>
        <v>0</v>
      </c>
      <c r="P2367" s="9">
        <f t="shared" si="147"/>
        <v>0</v>
      </c>
      <c r="Q2367" t="s">
        <v>1142</v>
      </c>
      <c r="R2367" t="s">
        <v>1143</v>
      </c>
      <c r="S2367" s="15">
        <f t="shared" si="148"/>
        <v>42346.736400462964</v>
      </c>
      <c r="T2367" s="16">
        <f t="shared" si="149"/>
        <v>42386.958333333328</v>
      </c>
    </row>
    <row r="2368" spans="1:20" ht="45" hidden="1">
      <c r="A2368">
        <v>2366</v>
      </c>
      <c r="B2368" s="3" t="s">
        <v>4862</v>
      </c>
      <c r="C2368" s="3" t="s">
        <v>4863</v>
      </c>
      <c r="D2368" s="6">
        <v>25000</v>
      </c>
      <c r="E2368" s="11">
        <v>2630</v>
      </c>
      <c r="F2368" t="s">
        <v>280</v>
      </c>
      <c r="G2368" t="s">
        <v>31</v>
      </c>
      <c r="H2368" t="s">
        <v>32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1141</v>
      </c>
      <c r="O2368" s="9">
        <f t="shared" si="146"/>
        <v>11</v>
      </c>
      <c r="P2368" s="9">
        <f t="shared" si="147"/>
        <v>97.41</v>
      </c>
      <c r="Q2368" t="s">
        <v>1142</v>
      </c>
      <c r="R2368" t="s">
        <v>1143</v>
      </c>
      <c r="S2368" s="15">
        <f t="shared" si="148"/>
        <v>42268.531631944439</v>
      </c>
      <c r="T2368" s="16">
        <f t="shared" si="149"/>
        <v>42298.531631944439</v>
      </c>
    </row>
    <row r="2369" spans="1:20" ht="60" hidden="1">
      <c r="A2369">
        <v>2367</v>
      </c>
      <c r="B2369" s="3" t="s">
        <v>4864</v>
      </c>
      <c r="C2369" s="3" t="s">
        <v>4865</v>
      </c>
      <c r="D2369" s="6">
        <v>50000</v>
      </c>
      <c r="E2369" s="11">
        <v>670</v>
      </c>
      <c r="F2369" t="s">
        <v>280</v>
      </c>
      <c r="G2369" t="s">
        <v>22</v>
      </c>
      <c r="H2369" t="s">
        <v>23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1141</v>
      </c>
      <c r="O2369" s="9">
        <f t="shared" si="146"/>
        <v>1</v>
      </c>
      <c r="P2369" s="9">
        <f t="shared" si="147"/>
        <v>47.86</v>
      </c>
      <c r="Q2369" t="s">
        <v>1142</v>
      </c>
      <c r="R2369" t="s">
        <v>1143</v>
      </c>
      <c r="S2369" s="15">
        <f t="shared" si="148"/>
        <v>42425.970092592594</v>
      </c>
      <c r="T2369" s="16">
        <f t="shared" si="149"/>
        <v>42485.928425925929</v>
      </c>
    </row>
    <row r="2370" spans="1:20" ht="60" hidden="1">
      <c r="A2370">
        <v>2368</v>
      </c>
      <c r="B2370" s="3" t="s">
        <v>4866</v>
      </c>
      <c r="C2370" s="3" t="s">
        <v>4867</v>
      </c>
      <c r="D2370" s="6">
        <v>40000</v>
      </c>
      <c r="E2370" s="11">
        <v>100</v>
      </c>
      <c r="F2370" t="s">
        <v>280</v>
      </c>
      <c r="G2370" t="s">
        <v>22</v>
      </c>
      <c r="H2370" t="s">
        <v>23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1141</v>
      </c>
      <c r="O2370" s="9">
        <f t="shared" si="146"/>
        <v>0</v>
      </c>
      <c r="P2370" s="9">
        <f t="shared" si="147"/>
        <v>50</v>
      </c>
      <c r="Q2370" t="s">
        <v>1142</v>
      </c>
      <c r="R2370" t="s">
        <v>1143</v>
      </c>
      <c r="S2370" s="15">
        <f t="shared" si="148"/>
        <v>42063.721817129626</v>
      </c>
      <c r="T2370" s="16">
        <f t="shared" si="149"/>
        <v>42108.680150462969</v>
      </c>
    </row>
    <row r="2371" spans="1:20" ht="60" hidden="1">
      <c r="A2371">
        <v>2369</v>
      </c>
      <c r="B2371" s="3" t="s">
        <v>4868</v>
      </c>
      <c r="C2371" s="3" t="s">
        <v>4869</v>
      </c>
      <c r="D2371" s="6">
        <v>25000</v>
      </c>
      <c r="E2371" s="11">
        <v>0</v>
      </c>
      <c r="F2371" t="s">
        <v>280</v>
      </c>
      <c r="G2371" t="s">
        <v>22</v>
      </c>
      <c r="H2371" t="s">
        <v>23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1141</v>
      </c>
      <c r="O2371" s="9">
        <f t="shared" ref="O2371:O2434" si="150">ROUND(E2371/D2371*100,0)</f>
        <v>0</v>
      </c>
      <c r="P2371" s="9">
        <f t="shared" ref="P2371:P2434" si="151">IFERROR(ROUND(E2371/L2371,2),0)</f>
        <v>0</v>
      </c>
      <c r="Q2371" t="s">
        <v>1142</v>
      </c>
      <c r="R2371" t="s">
        <v>1143</v>
      </c>
      <c r="S2371" s="15">
        <f t="shared" ref="S2371:S2434" si="152">(((J2371/60)/60)/24)+DATE(1970,1,1)</f>
        <v>42380.812627314815</v>
      </c>
      <c r="T2371" s="16">
        <f t="shared" ref="T2371:T2434" si="153">(((I2371/60)/60)/24)+DATE(1970,1,1)</f>
        <v>42410.812627314815</v>
      </c>
    </row>
    <row r="2372" spans="1:20" ht="60" hidden="1">
      <c r="A2372">
        <v>2370</v>
      </c>
      <c r="B2372" s="3" t="s">
        <v>4870</v>
      </c>
      <c r="C2372" s="3" t="s">
        <v>4871</v>
      </c>
      <c r="D2372" s="6">
        <v>25000</v>
      </c>
      <c r="E2372" s="11">
        <v>82</v>
      </c>
      <c r="F2372" t="s">
        <v>280</v>
      </c>
      <c r="G2372" t="s">
        <v>22</v>
      </c>
      <c r="H2372" t="s">
        <v>23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1141</v>
      </c>
      <c r="O2372" s="9">
        <f t="shared" si="150"/>
        <v>0</v>
      </c>
      <c r="P2372" s="9">
        <f t="shared" si="151"/>
        <v>20.5</v>
      </c>
      <c r="Q2372" t="s">
        <v>1142</v>
      </c>
      <c r="R2372" t="s">
        <v>1143</v>
      </c>
      <c r="S2372" s="15">
        <f t="shared" si="152"/>
        <v>41961.18913194444</v>
      </c>
      <c r="T2372" s="16">
        <f t="shared" si="153"/>
        <v>41991.18913194444</v>
      </c>
    </row>
    <row r="2373" spans="1:20" ht="60" hidden="1">
      <c r="A2373">
        <v>2371</v>
      </c>
      <c r="B2373" s="3" t="s">
        <v>4872</v>
      </c>
      <c r="C2373" s="3" t="s">
        <v>4873</v>
      </c>
      <c r="D2373" s="6">
        <v>2000</v>
      </c>
      <c r="E2373" s="11">
        <v>0</v>
      </c>
      <c r="F2373" t="s">
        <v>280</v>
      </c>
      <c r="G2373" t="s">
        <v>22</v>
      </c>
      <c r="H2373" t="s">
        <v>23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1141</v>
      </c>
      <c r="O2373" s="9">
        <f t="shared" si="150"/>
        <v>0</v>
      </c>
      <c r="P2373" s="9">
        <f t="shared" si="151"/>
        <v>0</v>
      </c>
      <c r="Q2373" t="s">
        <v>1142</v>
      </c>
      <c r="R2373" t="s">
        <v>1143</v>
      </c>
      <c r="S2373" s="15">
        <f t="shared" si="152"/>
        <v>42150.777731481481</v>
      </c>
      <c r="T2373" s="16">
        <f t="shared" si="153"/>
        <v>42180.777731481481</v>
      </c>
    </row>
    <row r="2374" spans="1:20" ht="60" hidden="1">
      <c r="A2374">
        <v>2372</v>
      </c>
      <c r="B2374" s="3" t="s">
        <v>4874</v>
      </c>
      <c r="C2374" s="3" t="s">
        <v>4875</v>
      </c>
      <c r="D2374" s="6">
        <v>5500</v>
      </c>
      <c r="E2374" s="11">
        <v>180</v>
      </c>
      <c r="F2374" t="s">
        <v>280</v>
      </c>
      <c r="G2374" t="s">
        <v>57</v>
      </c>
      <c r="H2374" t="s">
        <v>58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1141</v>
      </c>
      <c r="O2374" s="9">
        <f t="shared" si="150"/>
        <v>3</v>
      </c>
      <c r="P2374" s="9">
        <f t="shared" si="151"/>
        <v>30</v>
      </c>
      <c r="Q2374" t="s">
        <v>1142</v>
      </c>
      <c r="R2374" t="s">
        <v>1143</v>
      </c>
      <c r="S2374" s="15">
        <f t="shared" si="152"/>
        <v>42088.069108796291</v>
      </c>
      <c r="T2374" s="16">
        <f t="shared" si="153"/>
        <v>42118.069108796291</v>
      </c>
    </row>
    <row r="2375" spans="1:20" ht="30" hidden="1">
      <c r="A2375">
        <v>2373</v>
      </c>
      <c r="B2375" s="3" t="s">
        <v>4876</v>
      </c>
      <c r="C2375" s="3" t="s">
        <v>4877</v>
      </c>
      <c r="D2375" s="6">
        <v>850000</v>
      </c>
      <c r="E2375" s="11">
        <v>50</v>
      </c>
      <c r="F2375" t="s">
        <v>280</v>
      </c>
      <c r="G2375" t="s">
        <v>486</v>
      </c>
      <c r="H2375" t="s">
        <v>487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1141</v>
      </c>
      <c r="O2375" s="9">
        <f t="shared" si="150"/>
        <v>0</v>
      </c>
      <c r="P2375" s="9">
        <f t="shared" si="151"/>
        <v>50</v>
      </c>
      <c r="Q2375" t="s">
        <v>1142</v>
      </c>
      <c r="R2375" t="s">
        <v>1143</v>
      </c>
      <c r="S2375" s="15">
        <f t="shared" si="152"/>
        <v>42215.662314814821</v>
      </c>
      <c r="T2375" s="16">
        <f t="shared" si="153"/>
        <v>42245.662314814821</v>
      </c>
    </row>
    <row r="2376" spans="1:20" ht="60" hidden="1">
      <c r="A2376">
        <v>2374</v>
      </c>
      <c r="B2376" s="3" t="s">
        <v>4878</v>
      </c>
      <c r="C2376" s="3" t="s">
        <v>4879</v>
      </c>
      <c r="D2376" s="6">
        <v>22000</v>
      </c>
      <c r="E2376" s="11">
        <v>10</v>
      </c>
      <c r="F2376" t="s">
        <v>280</v>
      </c>
      <c r="G2376" t="s">
        <v>22</v>
      </c>
      <c r="H2376" t="s">
        <v>23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1141</v>
      </c>
      <c r="O2376" s="9">
        <f t="shared" si="150"/>
        <v>0</v>
      </c>
      <c r="P2376" s="9">
        <f t="shared" si="151"/>
        <v>10</v>
      </c>
      <c r="Q2376" t="s">
        <v>1142</v>
      </c>
      <c r="R2376" t="s">
        <v>1143</v>
      </c>
      <c r="S2376" s="15">
        <f t="shared" si="152"/>
        <v>42017.843287037031</v>
      </c>
      <c r="T2376" s="16">
        <f t="shared" si="153"/>
        <v>42047.843287037031</v>
      </c>
    </row>
    <row r="2377" spans="1:20" ht="60" hidden="1">
      <c r="A2377">
        <v>2375</v>
      </c>
      <c r="B2377" s="3" t="s">
        <v>4880</v>
      </c>
      <c r="C2377" s="3" t="s">
        <v>4881</v>
      </c>
      <c r="D2377" s="6">
        <v>10000</v>
      </c>
      <c r="E2377" s="11">
        <v>0</v>
      </c>
      <c r="F2377" t="s">
        <v>280</v>
      </c>
      <c r="G2377" t="s">
        <v>22</v>
      </c>
      <c r="H2377" t="s">
        <v>23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1141</v>
      </c>
      <c r="O2377" s="9">
        <f t="shared" si="150"/>
        <v>0</v>
      </c>
      <c r="P2377" s="9">
        <f t="shared" si="151"/>
        <v>0</v>
      </c>
      <c r="Q2377" t="s">
        <v>1142</v>
      </c>
      <c r="R2377" t="s">
        <v>1143</v>
      </c>
      <c r="S2377" s="15">
        <f t="shared" si="152"/>
        <v>42592.836076388892</v>
      </c>
      <c r="T2377" s="16">
        <f t="shared" si="153"/>
        <v>42622.836076388892</v>
      </c>
    </row>
    <row r="2378" spans="1:20" ht="45" hidden="1">
      <c r="A2378">
        <v>2376</v>
      </c>
      <c r="B2378" s="3" t="s">
        <v>4882</v>
      </c>
      <c r="C2378" s="3" t="s">
        <v>4883</v>
      </c>
      <c r="D2378" s="6">
        <v>3000</v>
      </c>
      <c r="E2378" s="11">
        <v>326.33</v>
      </c>
      <c r="F2378" t="s">
        <v>280</v>
      </c>
      <c r="G2378" t="s">
        <v>22</v>
      </c>
      <c r="H2378" t="s">
        <v>23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1141</v>
      </c>
      <c r="O2378" s="9">
        <f t="shared" si="150"/>
        <v>11</v>
      </c>
      <c r="P2378" s="9">
        <f t="shared" si="151"/>
        <v>81.58</v>
      </c>
      <c r="Q2378" t="s">
        <v>1142</v>
      </c>
      <c r="R2378" t="s">
        <v>1143</v>
      </c>
      <c r="S2378" s="15">
        <f t="shared" si="152"/>
        <v>42318.925532407404</v>
      </c>
      <c r="T2378" s="16">
        <f t="shared" si="153"/>
        <v>42348.925532407404</v>
      </c>
    </row>
    <row r="2379" spans="1:20" ht="45" hidden="1">
      <c r="A2379">
        <v>2377</v>
      </c>
      <c r="B2379" s="3" t="s">
        <v>4884</v>
      </c>
      <c r="C2379" s="3" t="s">
        <v>4885</v>
      </c>
      <c r="D2379" s="6">
        <v>2500</v>
      </c>
      <c r="E2379" s="11">
        <v>0</v>
      </c>
      <c r="F2379" t="s">
        <v>280</v>
      </c>
      <c r="G2379" t="s">
        <v>167</v>
      </c>
      <c r="H2379" t="s">
        <v>168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1141</v>
      </c>
      <c r="O2379" s="9">
        <f t="shared" si="150"/>
        <v>0</v>
      </c>
      <c r="P2379" s="9">
        <f t="shared" si="151"/>
        <v>0</v>
      </c>
      <c r="Q2379" t="s">
        <v>1142</v>
      </c>
      <c r="R2379" t="s">
        <v>1143</v>
      </c>
      <c r="S2379" s="15">
        <f t="shared" si="152"/>
        <v>42669.870173611111</v>
      </c>
      <c r="T2379" s="16">
        <f t="shared" si="153"/>
        <v>42699.911840277782</v>
      </c>
    </row>
    <row r="2380" spans="1:20" ht="45" hidden="1">
      <c r="A2380">
        <v>2378</v>
      </c>
      <c r="B2380" s="3" t="s">
        <v>4886</v>
      </c>
      <c r="C2380" s="3" t="s">
        <v>4887</v>
      </c>
      <c r="D2380" s="6">
        <v>110000</v>
      </c>
      <c r="E2380" s="11">
        <v>0</v>
      </c>
      <c r="F2380" t="s">
        <v>280</v>
      </c>
      <c r="G2380" t="s">
        <v>22</v>
      </c>
      <c r="H2380" t="s">
        <v>23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1141</v>
      </c>
      <c r="O2380" s="9">
        <f t="shared" si="150"/>
        <v>0</v>
      </c>
      <c r="P2380" s="9">
        <f t="shared" si="151"/>
        <v>0</v>
      </c>
      <c r="Q2380" t="s">
        <v>1142</v>
      </c>
      <c r="R2380" t="s">
        <v>1143</v>
      </c>
      <c r="S2380" s="15">
        <f t="shared" si="152"/>
        <v>42213.013078703705</v>
      </c>
      <c r="T2380" s="16">
        <f t="shared" si="153"/>
        <v>42242.013078703705</v>
      </c>
    </row>
    <row r="2381" spans="1:20" ht="45" hidden="1">
      <c r="A2381">
        <v>2379</v>
      </c>
      <c r="B2381" s="3" t="s">
        <v>4888</v>
      </c>
      <c r="C2381" s="3" t="s">
        <v>4889</v>
      </c>
      <c r="D2381" s="6">
        <v>30000</v>
      </c>
      <c r="E2381" s="11">
        <v>0</v>
      </c>
      <c r="F2381" t="s">
        <v>280</v>
      </c>
      <c r="G2381" t="s">
        <v>22</v>
      </c>
      <c r="H2381" t="s">
        <v>23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1141</v>
      </c>
      <c r="O2381" s="9">
        <f t="shared" si="150"/>
        <v>0</v>
      </c>
      <c r="P2381" s="9">
        <f t="shared" si="151"/>
        <v>0</v>
      </c>
      <c r="Q2381" t="s">
        <v>1142</v>
      </c>
      <c r="R2381" t="s">
        <v>1143</v>
      </c>
      <c r="S2381" s="15">
        <f t="shared" si="152"/>
        <v>42237.016388888893</v>
      </c>
      <c r="T2381" s="16">
        <f t="shared" si="153"/>
        <v>42282.016388888893</v>
      </c>
    </row>
    <row r="2382" spans="1:20" ht="45" hidden="1">
      <c r="A2382">
        <v>2380</v>
      </c>
      <c r="B2382" s="3" t="s">
        <v>4890</v>
      </c>
      <c r="C2382" s="3" t="s">
        <v>4891</v>
      </c>
      <c r="D2382" s="6">
        <v>15000</v>
      </c>
      <c r="E2382" s="11">
        <v>55</v>
      </c>
      <c r="F2382" t="s">
        <v>280</v>
      </c>
      <c r="G2382" t="s">
        <v>22</v>
      </c>
      <c r="H2382" t="s">
        <v>23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1141</v>
      </c>
      <c r="O2382" s="9">
        <f t="shared" si="150"/>
        <v>0</v>
      </c>
      <c r="P2382" s="9">
        <f t="shared" si="151"/>
        <v>18.329999999999998</v>
      </c>
      <c r="Q2382" t="s">
        <v>1142</v>
      </c>
      <c r="R2382" t="s">
        <v>1143</v>
      </c>
      <c r="S2382" s="15">
        <f t="shared" si="152"/>
        <v>42248.793310185181</v>
      </c>
      <c r="T2382" s="16">
        <f t="shared" si="153"/>
        <v>42278.793310185181</v>
      </c>
    </row>
    <row r="2383" spans="1:20" ht="45" hidden="1">
      <c r="A2383">
        <v>2381</v>
      </c>
      <c r="B2383" s="3" t="s">
        <v>4892</v>
      </c>
      <c r="C2383" s="3" t="s">
        <v>4893</v>
      </c>
      <c r="D2383" s="6">
        <v>86350</v>
      </c>
      <c r="E2383" s="11">
        <v>1571</v>
      </c>
      <c r="F2383" t="s">
        <v>280</v>
      </c>
      <c r="G2383" t="s">
        <v>22</v>
      </c>
      <c r="H2383" t="s">
        <v>23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1141</v>
      </c>
      <c r="O2383" s="9">
        <f t="shared" si="150"/>
        <v>2</v>
      </c>
      <c r="P2383" s="9">
        <f t="shared" si="151"/>
        <v>224.43</v>
      </c>
      <c r="Q2383" t="s">
        <v>1142</v>
      </c>
      <c r="R2383" t="s">
        <v>1143</v>
      </c>
      <c r="S2383" s="15">
        <f t="shared" si="152"/>
        <v>42074.935740740737</v>
      </c>
      <c r="T2383" s="16">
        <f t="shared" si="153"/>
        <v>42104.935740740737</v>
      </c>
    </row>
    <row r="2384" spans="1:20" ht="60" hidden="1">
      <c r="A2384">
        <v>2382</v>
      </c>
      <c r="B2384" s="3" t="s">
        <v>4894</v>
      </c>
      <c r="C2384" s="3" t="s">
        <v>4895</v>
      </c>
      <c r="D2384" s="6">
        <v>3000</v>
      </c>
      <c r="E2384" s="11">
        <v>75</v>
      </c>
      <c r="F2384" t="s">
        <v>280</v>
      </c>
      <c r="G2384" t="s">
        <v>22</v>
      </c>
      <c r="H2384" t="s">
        <v>23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1141</v>
      </c>
      <c r="O2384" s="9">
        <f t="shared" si="150"/>
        <v>3</v>
      </c>
      <c r="P2384" s="9">
        <f t="shared" si="151"/>
        <v>37.5</v>
      </c>
      <c r="Q2384" t="s">
        <v>1142</v>
      </c>
      <c r="R2384" t="s">
        <v>1143</v>
      </c>
      <c r="S2384" s="15">
        <f t="shared" si="152"/>
        <v>42195.187534722223</v>
      </c>
      <c r="T2384" s="16">
        <f t="shared" si="153"/>
        <v>42220.187534722223</v>
      </c>
    </row>
    <row r="2385" spans="1:20" ht="60" hidden="1">
      <c r="A2385">
        <v>2383</v>
      </c>
      <c r="B2385" s="3" t="s">
        <v>4896</v>
      </c>
      <c r="C2385" s="3" t="s">
        <v>4897</v>
      </c>
      <c r="D2385" s="6">
        <v>10000</v>
      </c>
      <c r="E2385" s="11">
        <v>435</v>
      </c>
      <c r="F2385" t="s">
        <v>280</v>
      </c>
      <c r="G2385" t="s">
        <v>87</v>
      </c>
      <c r="H2385" t="s">
        <v>88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1141</v>
      </c>
      <c r="O2385" s="9">
        <f t="shared" si="150"/>
        <v>4</v>
      </c>
      <c r="P2385" s="9">
        <f t="shared" si="151"/>
        <v>145</v>
      </c>
      <c r="Q2385" t="s">
        <v>1142</v>
      </c>
      <c r="R2385" t="s">
        <v>1143</v>
      </c>
      <c r="S2385" s="15">
        <f t="shared" si="152"/>
        <v>42027.056793981479</v>
      </c>
      <c r="T2385" s="16">
        <f t="shared" si="153"/>
        <v>42057.056793981479</v>
      </c>
    </row>
    <row r="2386" spans="1:20" ht="60" hidden="1">
      <c r="A2386">
        <v>2384</v>
      </c>
      <c r="B2386" s="3" t="s">
        <v>4898</v>
      </c>
      <c r="C2386" s="3" t="s">
        <v>4899</v>
      </c>
      <c r="D2386" s="6">
        <v>1000</v>
      </c>
      <c r="E2386" s="11">
        <v>8</v>
      </c>
      <c r="F2386" t="s">
        <v>280</v>
      </c>
      <c r="G2386" t="s">
        <v>22</v>
      </c>
      <c r="H2386" t="s">
        <v>23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1141</v>
      </c>
      <c r="O2386" s="9">
        <f t="shared" si="150"/>
        <v>1</v>
      </c>
      <c r="P2386" s="9">
        <f t="shared" si="151"/>
        <v>1</v>
      </c>
      <c r="Q2386" t="s">
        <v>1142</v>
      </c>
      <c r="R2386" t="s">
        <v>1143</v>
      </c>
      <c r="S2386" s="15">
        <f t="shared" si="152"/>
        <v>41927.067627314813</v>
      </c>
      <c r="T2386" s="16">
        <f t="shared" si="153"/>
        <v>41957.109293981484</v>
      </c>
    </row>
    <row r="2387" spans="1:20" ht="60" hidden="1">
      <c r="A2387">
        <v>2385</v>
      </c>
      <c r="B2387" s="3" t="s">
        <v>4900</v>
      </c>
      <c r="C2387" s="3" t="s">
        <v>4901</v>
      </c>
      <c r="D2387" s="6">
        <v>65000</v>
      </c>
      <c r="E2387" s="11">
        <v>788</v>
      </c>
      <c r="F2387" t="s">
        <v>280</v>
      </c>
      <c r="G2387" t="s">
        <v>22</v>
      </c>
      <c r="H2387" t="s">
        <v>23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1141</v>
      </c>
      <c r="O2387" s="9">
        <f t="shared" si="150"/>
        <v>1</v>
      </c>
      <c r="P2387" s="9">
        <f t="shared" si="151"/>
        <v>112.57</v>
      </c>
      <c r="Q2387" t="s">
        <v>1142</v>
      </c>
      <c r="R2387" t="s">
        <v>1143</v>
      </c>
      <c r="S2387" s="15">
        <f t="shared" si="152"/>
        <v>42191.70175925926</v>
      </c>
      <c r="T2387" s="16">
        <f t="shared" si="153"/>
        <v>42221.70175925926</v>
      </c>
    </row>
    <row r="2388" spans="1:20" ht="45" hidden="1">
      <c r="A2388">
        <v>2386</v>
      </c>
      <c r="B2388" s="3" t="s">
        <v>4902</v>
      </c>
      <c r="C2388" s="3" t="s">
        <v>4903</v>
      </c>
      <c r="D2388" s="6">
        <v>30000</v>
      </c>
      <c r="E2388" s="11">
        <v>0</v>
      </c>
      <c r="F2388" t="s">
        <v>280</v>
      </c>
      <c r="G2388" t="s">
        <v>167</v>
      </c>
      <c r="H2388" t="s">
        <v>168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1141</v>
      </c>
      <c r="O2388" s="9">
        <f t="shared" si="150"/>
        <v>0</v>
      </c>
      <c r="P2388" s="9">
        <f t="shared" si="151"/>
        <v>0</v>
      </c>
      <c r="Q2388" t="s">
        <v>1142</v>
      </c>
      <c r="R2388" t="s">
        <v>1143</v>
      </c>
      <c r="S2388" s="15">
        <f t="shared" si="152"/>
        <v>41954.838240740741</v>
      </c>
      <c r="T2388" s="16">
        <f t="shared" si="153"/>
        <v>42014.838240740741</v>
      </c>
    </row>
    <row r="2389" spans="1:20" ht="60" hidden="1">
      <c r="A2389">
        <v>2387</v>
      </c>
      <c r="B2389" s="3" t="s">
        <v>4904</v>
      </c>
      <c r="C2389" s="3" t="s">
        <v>4905</v>
      </c>
      <c r="D2389" s="6">
        <v>150000</v>
      </c>
      <c r="E2389" s="11">
        <v>1026</v>
      </c>
      <c r="F2389" t="s">
        <v>280</v>
      </c>
      <c r="G2389" t="s">
        <v>22</v>
      </c>
      <c r="H2389" t="s">
        <v>23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1141</v>
      </c>
      <c r="O2389" s="9">
        <f t="shared" si="150"/>
        <v>1</v>
      </c>
      <c r="P2389" s="9">
        <f t="shared" si="151"/>
        <v>342</v>
      </c>
      <c r="Q2389" t="s">
        <v>1142</v>
      </c>
      <c r="R2389" t="s">
        <v>1143</v>
      </c>
      <c r="S2389" s="15">
        <f t="shared" si="152"/>
        <v>42528.626620370371</v>
      </c>
      <c r="T2389" s="16">
        <f t="shared" si="153"/>
        <v>42573.626620370371</v>
      </c>
    </row>
    <row r="2390" spans="1:20" ht="60" hidden="1">
      <c r="A2390">
        <v>2388</v>
      </c>
      <c r="B2390" s="3" t="s">
        <v>4906</v>
      </c>
      <c r="C2390" s="3" t="s">
        <v>4907</v>
      </c>
      <c r="D2390" s="6">
        <v>37000</v>
      </c>
      <c r="E2390" s="11">
        <v>463</v>
      </c>
      <c r="F2390" t="s">
        <v>280</v>
      </c>
      <c r="G2390" t="s">
        <v>22</v>
      </c>
      <c r="H2390" t="s">
        <v>23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1141</v>
      </c>
      <c r="O2390" s="9">
        <f t="shared" si="150"/>
        <v>1</v>
      </c>
      <c r="P2390" s="9">
        <f t="shared" si="151"/>
        <v>57.88</v>
      </c>
      <c r="Q2390" t="s">
        <v>1142</v>
      </c>
      <c r="R2390" t="s">
        <v>1143</v>
      </c>
      <c r="S2390" s="15">
        <f t="shared" si="152"/>
        <v>41989.853692129633</v>
      </c>
      <c r="T2390" s="16">
        <f t="shared" si="153"/>
        <v>42019.811805555553</v>
      </c>
    </row>
    <row r="2391" spans="1:20" ht="60" hidden="1">
      <c r="A2391">
        <v>2389</v>
      </c>
      <c r="B2391" s="3" t="s">
        <v>4908</v>
      </c>
      <c r="C2391" s="3" t="s">
        <v>4909</v>
      </c>
      <c r="D2391" s="6">
        <v>16000</v>
      </c>
      <c r="E2391" s="11">
        <v>30</v>
      </c>
      <c r="F2391" t="s">
        <v>280</v>
      </c>
      <c r="G2391" t="s">
        <v>187</v>
      </c>
      <c r="H2391" t="s">
        <v>62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1141</v>
      </c>
      <c r="O2391" s="9">
        <f t="shared" si="150"/>
        <v>0</v>
      </c>
      <c r="P2391" s="9">
        <f t="shared" si="151"/>
        <v>30</v>
      </c>
      <c r="Q2391" t="s">
        <v>1142</v>
      </c>
      <c r="R2391" t="s">
        <v>1143</v>
      </c>
      <c r="S2391" s="15">
        <f t="shared" si="152"/>
        <v>42179.653379629628</v>
      </c>
      <c r="T2391" s="16">
        <f t="shared" si="153"/>
        <v>42210.915972222225</v>
      </c>
    </row>
    <row r="2392" spans="1:20" ht="60" hidden="1">
      <c r="A2392">
        <v>2390</v>
      </c>
      <c r="B2392" s="3" t="s">
        <v>4910</v>
      </c>
      <c r="C2392" s="3" t="s">
        <v>4911</v>
      </c>
      <c r="D2392" s="6">
        <v>510000</v>
      </c>
      <c r="E2392" s="11">
        <v>0</v>
      </c>
      <c r="F2392" t="s">
        <v>280</v>
      </c>
      <c r="G2392" t="s">
        <v>57</v>
      </c>
      <c r="H2392" t="s">
        <v>58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1141</v>
      </c>
      <c r="O2392" s="9">
        <f t="shared" si="150"/>
        <v>0</v>
      </c>
      <c r="P2392" s="9">
        <f t="shared" si="151"/>
        <v>0</v>
      </c>
      <c r="Q2392" t="s">
        <v>1142</v>
      </c>
      <c r="R2392" t="s">
        <v>1143</v>
      </c>
      <c r="S2392" s="15">
        <f t="shared" si="152"/>
        <v>41968.262314814812</v>
      </c>
      <c r="T2392" s="16">
        <f t="shared" si="153"/>
        <v>42008.262314814812</v>
      </c>
    </row>
    <row r="2393" spans="1:20" ht="30" hidden="1">
      <c r="A2393">
        <v>2391</v>
      </c>
      <c r="B2393" s="3" t="s">
        <v>4912</v>
      </c>
      <c r="C2393" s="3" t="s">
        <v>4913</v>
      </c>
      <c r="D2393" s="6">
        <v>20000</v>
      </c>
      <c r="E2393" s="11">
        <v>25</v>
      </c>
      <c r="F2393" t="s">
        <v>280</v>
      </c>
      <c r="G2393" t="s">
        <v>22</v>
      </c>
      <c r="H2393" t="s">
        <v>23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1141</v>
      </c>
      <c r="O2393" s="9">
        <f t="shared" si="150"/>
        <v>0</v>
      </c>
      <c r="P2393" s="9">
        <f t="shared" si="151"/>
        <v>25</v>
      </c>
      <c r="Q2393" t="s">
        <v>1142</v>
      </c>
      <c r="R2393" t="s">
        <v>1143</v>
      </c>
      <c r="S2393" s="15">
        <f t="shared" si="152"/>
        <v>42064.794490740736</v>
      </c>
      <c r="T2393" s="16">
        <f t="shared" si="153"/>
        <v>42094.752824074079</v>
      </c>
    </row>
    <row r="2394" spans="1:20" ht="60" hidden="1">
      <c r="A2394">
        <v>2392</v>
      </c>
      <c r="B2394" s="3" t="s">
        <v>4914</v>
      </c>
      <c r="C2394" s="3" t="s">
        <v>4915</v>
      </c>
      <c r="D2394" s="6">
        <v>4200</v>
      </c>
      <c r="E2394" s="11">
        <v>0</v>
      </c>
      <c r="F2394" t="s">
        <v>280</v>
      </c>
      <c r="G2394" t="s">
        <v>22</v>
      </c>
      <c r="H2394" t="s">
        <v>23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1141</v>
      </c>
      <c r="O2394" s="9">
        <f t="shared" si="150"/>
        <v>0</v>
      </c>
      <c r="P2394" s="9">
        <f t="shared" si="151"/>
        <v>0</v>
      </c>
      <c r="Q2394" t="s">
        <v>1142</v>
      </c>
      <c r="R2394" t="s">
        <v>1143</v>
      </c>
      <c r="S2394" s="15">
        <f t="shared" si="152"/>
        <v>42276.120636574073</v>
      </c>
      <c r="T2394" s="16">
        <f t="shared" si="153"/>
        <v>42306.120636574073</v>
      </c>
    </row>
    <row r="2395" spans="1:20" ht="60" hidden="1">
      <c r="A2395">
        <v>2393</v>
      </c>
      <c r="B2395" s="3" t="s">
        <v>4916</v>
      </c>
      <c r="C2395" s="3" t="s">
        <v>4917</v>
      </c>
      <c r="D2395" s="6">
        <v>100000</v>
      </c>
      <c r="E2395" s="11">
        <v>50</v>
      </c>
      <c r="F2395" t="s">
        <v>280</v>
      </c>
      <c r="G2395" t="s">
        <v>22</v>
      </c>
      <c r="H2395" t="s">
        <v>23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1141</v>
      </c>
      <c r="O2395" s="9">
        <f t="shared" si="150"/>
        <v>0</v>
      </c>
      <c r="P2395" s="9">
        <f t="shared" si="151"/>
        <v>50</v>
      </c>
      <c r="Q2395" t="s">
        <v>1142</v>
      </c>
      <c r="R2395" t="s">
        <v>1143</v>
      </c>
      <c r="S2395" s="15">
        <f t="shared" si="152"/>
        <v>42194.648344907408</v>
      </c>
      <c r="T2395" s="16">
        <f t="shared" si="153"/>
        <v>42224.648344907408</v>
      </c>
    </row>
    <row r="2396" spans="1:20" ht="60" hidden="1">
      <c r="A2396">
        <v>2394</v>
      </c>
      <c r="B2396" s="3" t="s">
        <v>4918</v>
      </c>
      <c r="C2396" s="3" t="s">
        <v>4919</v>
      </c>
      <c r="D2396" s="6">
        <v>5000</v>
      </c>
      <c r="E2396" s="11">
        <v>3</v>
      </c>
      <c r="F2396" t="s">
        <v>280</v>
      </c>
      <c r="G2396" t="s">
        <v>2490</v>
      </c>
      <c r="H2396" t="s">
        <v>62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1141</v>
      </c>
      <c r="O2396" s="9">
        <f t="shared" si="150"/>
        <v>0</v>
      </c>
      <c r="P2396" s="9">
        <f t="shared" si="151"/>
        <v>1.5</v>
      </c>
      <c r="Q2396" t="s">
        <v>1142</v>
      </c>
      <c r="R2396" t="s">
        <v>1143</v>
      </c>
      <c r="S2396" s="15">
        <f t="shared" si="152"/>
        <v>42031.362187499995</v>
      </c>
      <c r="T2396" s="16">
        <f t="shared" si="153"/>
        <v>42061.362187499995</v>
      </c>
    </row>
    <row r="2397" spans="1:20" ht="45" hidden="1">
      <c r="A2397">
        <v>2395</v>
      </c>
      <c r="B2397" s="3" t="s">
        <v>4920</v>
      </c>
      <c r="C2397" s="3" t="s">
        <v>4921</v>
      </c>
      <c r="D2397" s="6">
        <v>33000</v>
      </c>
      <c r="E2397" s="11">
        <v>0</v>
      </c>
      <c r="F2397" t="s">
        <v>280</v>
      </c>
      <c r="G2397" t="s">
        <v>22</v>
      </c>
      <c r="H2397" t="s">
        <v>23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1141</v>
      </c>
      <c r="O2397" s="9">
        <f t="shared" si="150"/>
        <v>0</v>
      </c>
      <c r="P2397" s="9">
        <f t="shared" si="151"/>
        <v>0</v>
      </c>
      <c r="Q2397" t="s">
        <v>1142</v>
      </c>
      <c r="R2397" t="s">
        <v>1143</v>
      </c>
      <c r="S2397" s="15">
        <f t="shared" si="152"/>
        <v>42717.121377314819</v>
      </c>
      <c r="T2397" s="16">
        <f t="shared" si="153"/>
        <v>42745.372916666667</v>
      </c>
    </row>
    <row r="2398" spans="1:20" ht="45" hidden="1">
      <c r="A2398">
        <v>2396</v>
      </c>
      <c r="B2398" s="3" t="s">
        <v>4922</v>
      </c>
      <c r="C2398" s="3" t="s">
        <v>4923</v>
      </c>
      <c r="D2398" s="6">
        <v>5000</v>
      </c>
      <c r="E2398" s="11">
        <v>10</v>
      </c>
      <c r="F2398" t="s">
        <v>280</v>
      </c>
      <c r="G2398" t="s">
        <v>2114</v>
      </c>
      <c r="H2398" t="s">
        <v>2115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1141</v>
      </c>
      <c r="O2398" s="9">
        <f t="shared" si="150"/>
        <v>0</v>
      </c>
      <c r="P2398" s="9">
        <f t="shared" si="151"/>
        <v>10</v>
      </c>
      <c r="Q2398" t="s">
        <v>1142</v>
      </c>
      <c r="R2398" t="s">
        <v>1143</v>
      </c>
      <c r="S2398" s="15">
        <f t="shared" si="152"/>
        <v>42262.849050925928</v>
      </c>
      <c r="T2398" s="16">
        <f t="shared" si="153"/>
        <v>42292.849050925928</v>
      </c>
    </row>
    <row r="2399" spans="1:20" ht="60" hidden="1">
      <c r="A2399">
        <v>2397</v>
      </c>
      <c r="B2399" s="3" t="s">
        <v>4924</v>
      </c>
      <c r="C2399" s="3" t="s">
        <v>4925</v>
      </c>
      <c r="D2399" s="6">
        <v>124000</v>
      </c>
      <c r="E2399" s="11">
        <v>0</v>
      </c>
      <c r="F2399" t="s">
        <v>280</v>
      </c>
      <c r="G2399" t="s">
        <v>22</v>
      </c>
      <c r="H2399" t="s">
        <v>23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1141</v>
      </c>
      <c r="O2399" s="9">
        <f t="shared" si="150"/>
        <v>0</v>
      </c>
      <c r="P2399" s="9">
        <f t="shared" si="151"/>
        <v>0</v>
      </c>
      <c r="Q2399" t="s">
        <v>1142</v>
      </c>
      <c r="R2399" t="s">
        <v>1143</v>
      </c>
      <c r="S2399" s="15">
        <f t="shared" si="152"/>
        <v>41976.88490740741</v>
      </c>
      <c r="T2399" s="16">
        <f t="shared" si="153"/>
        <v>42006.88490740741</v>
      </c>
    </row>
    <row r="2400" spans="1:20" ht="60" hidden="1">
      <c r="A2400">
        <v>2398</v>
      </c>
      <c r="B2400" s="3" t="s">
        <v>4926</v>
      </c>
      <c r="C2400" s="3" t="s">
        <v>4927</v>
      </c>
      <c r="D2400" s="6">
        <v>4000</v>
      </c>
      <c r="E2400" s="11">
        <v>0</v>
      </c>
      <c r="F2400" t="s">
        <v>280</v>
      </c>
      <c r="G2400" t="s">
        <v>22</v>
      </c>
      <c r="H2400" t="s">
        <v>23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1141</v>
      </c>
      <c r="O2400" s="9">
        <f t="shared" si="150"/>
        <v>0</v>
      </c>
      <c r="P2400" s="9">
        <f t="shared" si="151"/>
        <v>0</v>
      </c>
      <c r="Q2400" t="s">
        <v>1142</v>
      </c>
      <c r="R2400" t="s">
        <v>1143</v>
      </c>
      <c r="S2400" s="15">
        <f t="shared" si="152"/>
        <v>42157.916481481487</v>
      </c>
      <c r="T2400" s="16">
        <f t="shared" si="153"/>
        <v>42187.916481481487</v>
      </c>
    </row>
    <row r="2401" spans="1:20" ht="45" hidden="1">
      <c r="A2401">
        <v>2399</v>
      </c>
      <c r="B2401" s="3" t="s">
        <v>4928</v>
      </c>
      <c r="C2401" s="3" t="s">
        <v>4929</v>
      </c>
      <c r="D2401" s="6">
        <v>13000</v>
      </c>
      <c r="E2401" s="11">
        <v>0</v>
      </c>
      <c r="F2401" t="s">
        <v>280</v>
      </c>
      <c r="G2401" t="s">
        <v>486</v>
      </c>
      <c r="H2401" t="s">
        <v>487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1141</v>
      </c>
      <c r="O2401" s="9">
        <f t="shared" si="150"/>
        <v>0</v>
      </c>
      <c r="P2401" s="9">
        <f t="shared" si="151"/>
        <v>0</v>
      </c>
      <c r="Q2401" t="s">
        <v>1142</v>
      </c>
      <c r="R2401" t="s">
        <v>1143</v>
      </c>
      <c r="S2401" s="15">
        <f t="shared" si="152"/>
        <v>41956.853078703702</v>
      </c>
      <c r="T2401" s="16">
        <f t="shared" si="153"/>
        <v>41991.853078703702</v>
      </c>
    </row>
    <row r="2402" spans="1:20" ht="60" hidden="1">
      <c r="A2402">
        <v>2400</v>
      </c>
      <c r="B2402" s="3" t="s">
        <v>4930</v>
      </c>
      <c r="C2402" s="3" t="s">
        <v>4931</v>
      </c>
      <c r="D2402" s="6">
        <v>50000</v>
      </c>
      <c r="E2402" s="11">
        <v>0</v>
      </c>
      <c r="F2402" t="s">
        <v>280</v>
      </c>
      <c r="G2402" t="s">
        <v>57</v>
      </c>
      <c r="H2402" t="s">
        <v>58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1141</v>
      </c>
      <c r="O2402" s="9">
        <f t="shared" si="150"/>
        <v>0</v>
      </c>
      <c r="P2402" s="9">
        <f t="shared" si="151"/>
        <v>0</v>
      </c>
      <c r="Q2402" t="s">
        <v>1142</v>
      </c>
      <c r="R2402" t="s">
        <v>1143</v>
      </c>
      <c r="S2402" s="15">
        <f t="shared" si="152"/>
        <v>42444.268101851849</v>
      </c>
      <c r="T2402" s="16">
        <f t="shared" si="153"/>
        <v>42474.268101851849</v>
      </c>
    </row>
    <row r="2403" spans="1:20" ht="60" hidden="1">
      <c r="A2403">
        <v>2401</v>
      </c>
      <c r="B2403" s="3" t="s">
        <v>4932</v>
      </c>
      <c r="C2403" s="3" t="s">
        <v>4933</v>
      </c>
      <c r="D2403" s="6">
        <v>28000</v>
      </c>
      <c r="E2403" s="11">
        <v>201</v>
      </c>
      <c r="F2403" t="s">
        <v>366</v>
      </c>
      <c r="G2403" t="s">
        <v>22</v>
      </c>
      <c r="H2403" t="s">
        <v>23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2384</v>
      </c>
      <c r="O2403" s="9">
        <f t="shared" si="150"/>
        <v>1</v>
      </c>
      <c r="P2403" s="9">
        <f t="shared" si="151"/>
        <v>22.33</v>
      </c>
      <c r="Q2403" t="s">
        <v>2385</v>
      </c>
      <c r="R2403" t="s">
        <v>2386</v>
      </c>
      <c r="S2403" s="15">
        <f t="shared" si="152"/>
        <v>42374.822870370372</v>
      </c>
      <c r="T2403" s="16">
        <f t="shared" si="153"/>
        <v>42434.822870370372</v>
      </c>
    </row>
    <row r="2404" spans="1:20" ht="30" hidden="1">
      <c r="A2404">
        <v>2402</v>
      </c>
      <c r="B2404" s="3" t="s">
        <v>4934</v>
      </c>
      <c r="C2404" s="3" t="s">
        <v>4935</v>
      </c>
      <c r="D2404" s="6">
        <v>12000</v>
      </c>
      <c r="E2404" s="11">
        <v>52</v>
      </c>
      <c r="F2404" t="s">
        <v>366</v>
      </c>
      <c r="G2404" t="s">
        <v>22</v>
      </c>
      <c r="H2404" t="s">
        <v>23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2384</v>
      </c>
      <c r="O2404" s="9">
        <f t="shared" si="150"/>
        <v>0</v>
      </c>
      <c r="P2404" s="9">
        <f t="shared" si="151"/>
        <v>52</v>
      </c>
      <c r="Q2404" t="s">
        <v>2385</v>
      </c>
      <c r="R2404" t="s">
        <v>2386</v>
      </c>
      <c r="S2404" s="15">
        <f t="shared" si="152"/>
        <v>42107.679756944446</v>
      </c>
      <c r="T2404" s="16">
        <f t="shared" si="153"/>
        <v>42137.679756944446</v>
      </c>
    </row>
    <row r="2405" spans="1:20" ht="45" hidden="1">
      <c r="A2405">
        <v>2403</v>
      </c>
      <c r="B2405" s="3" t="s">
        <v>4936</v>
      </c>
      <c r="C2405" s="3" t="s">
        <v>4937</v>
      </c>
      <c r="D2405" s="6">
        <v>1200</v>
      </c>
      <c r="E2405" s="11">
        <v>202</v>
      </c>
      <c r="F2405" t="s">
        <v>366</v>
      </c>
      <c r="G2405" t="s">
        <v>31</v>
      </c>
      <c r="H2405" t="s">
        <v>32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2384</v>
      </c>
      <c r="O2405" s="9">
        <f t="shared" si="150"/>
        <v>17</v>
      </c>
      <c r="P2405" s="9">
        <f t="shared" si="151"/>
        <v>16.829999999999998</v>
      </c>
      <c r="Q2405" t="s">
        <v>2385</v>
      </c>
      <c r="R2405" t="s">
        <v>2386</v>
      </c>
      <c r="S2405" s="15">
        <f t="shared" si="152"/>
        <v>42399.882615740738</v>
      </c>
      <c r="T2405" s="16">
        <f t="shared" si="153"/>
        <v>42459.840949074074</v>
      </c>
    </row>
    <row r="2406" spans="1:20" ht="60" hidden="1">
      <c r="A2406">
        <v>2404</v>
      </c>
      <c r="B2406" s="3" t="s">
        <v>4938</v>
      </c>
      <c r="C2406" s="3" t="s">
        <v>4939</v>
      </c>
      <c r="D2406" s="6">
        <v>15000</v>
      </c>
      <c r="E2406" s="11">
        <v>0</v>
      </c>
      <c r="F2406" t="s">
        <v>366</v>
      </c>
      <c r="G2406" t="s">
        <v>22</v>
      </c>
      <c r="H2406" t="s">
        <v>23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2384</v>
      </c>
      <c r="O2406" s="9">
        <f t="shared" si="150"/>
        <v>0</v>
      </c>
      <c r="P2406" s="9">
        <f t="shared" si="151"/>
        <v>0</v>
      </c>
      <c r="Q2406" t="s">
        <v>2385</v>
      </c>
      <c r="R2406" t="s">
        <v>2386</v>
      </c>
      <c r="S2406" s="15">
        <f t="shared" si="152"/>
        <v>42342.03943287037</v>
      </c>
      <c r="T2406" s="16">
        <f t="shared" si="153"/>
        <v>42372.03943287037</v>
      </c>
    </row>
    <row r="2407" spans="1:20" ht="45" hidden="1">
      <c r="A2407">
        <v>2405</v>
      </c>
      <c r="B2407" s="3" t="s">
        <v>4940</v>
      </c>
      <c r="C2407" s="3" t="s">
        <v>4941</v>
      </c>
      <c r="D2407" s="6">
        <v>5000</v>
      </c>
      <c r="E2407" s="11">
        <v>1126</v>
      </c>
      <c r="F2407" t="s">
        <v>366</v>
      </c>
      <c r="G2407" t="s">
        <v>22</v>
      </c>
      <c r="H2407" t="s">
        <v>23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2384</v>
      </c>
      <c r="O2407" s="9">
        <f t="shared" si="150"/>
        <v>23</v>
      </c>
      <c r="P2407" s="9">
        <f t="shared" si="151"/>
        <v>56.3</v>
      </c>
      <c r="Q2407" t="s">
        <v>2385</v>
      </c>
      <c r="R2407" t="s">
        <v>2386</v>
      </c>
      <c r="S2407" s="15">
        <f t="shared" si="152"/>
        <v>42595.585358796292</v>
      </c>
      <c r="T2407" s="16">
        <f t="shared" si="153"/>
        <v>42616.585358796292</v>
      </c>
    </row>
    <row r="2408" spans="1:20" ht="45" hidden="1">
      <c r="A2408">
        <v>2406</v>
      </c>
      <c r="B2408" s="3" t="s">
        <v>4942</v>
      </c>
      <c r="C2408" s="3" t="s">
        <v>4943</v>
      </c>
      <c r="D2408" s="6">
        <v>3250</v>
      </c>
      <c r="E2408" s="11">
        <v>1345</v>
      </c>
      <c r="F2408" t="s">
        <v>366</v>
      </c>
      <c r="G2408" t="s">
        <v>22</v>
      </c>
      <c r="H2408" t="s">
        <v>23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2384</v>
      </c>
      <c r="O2408" s="9">
        <f t="shared" si="150"/>
        <v>41</v>
      </c>
      <c r="P2408" s="9">
        <f t="shared" si="151"/>
        <v>84.06</v>
      </c>
      <c r="Q2408" t="s">
        <v>2385</v>
      </c>
      <c r="R2408" t="s">
        <v>2386</v>
      </c>
      <c r="S2408" s="15">
        <f t="shared" si="152"/>
        <v>41983.110995370371</v>
      </c>
      <c r="T2408" s="16">
        <f t="shared" si="153"/>
        <v>42023.110995370371</v>
      </c>
    </row>
    <row r="2409" spans="1:20" ht="60" hidden="1">
      <c r="A2409">
        <v>2407</v>
      </c>
      <c r="B2409" s="3" t="s">
        <v>4944</v>
      </c>
      <c r="C2409" s="3" t="s">
        <v>4945</v>
      </c>
      <c r="D2409" s="6">
        <v>22000</v>
      </c>
      <c r="E2409" s="11">
        <v>5557</v>
      </c>
      <c r="F2409" t="s">
        <v>366</v>
      </c>
      <c r="G2409" t="s">
        <v>22</v>
      </c>
      <c r="H2409" t="s">
        <v>23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2384</v>
      </c>
      <c r="O2409" s="9">
        <f t="shared" si="150"/>
        <v>25</v>
      </c>
      <c r="P2409" s="9">
        <f t="shared" si="151"/>
        <v>168.39</v>
      </c>
      <c r="Q2409" t="s">
        <v>2385</v>
      </c>
      <c r="R2409" t="s">
        <v>2386</v>
      </c>
      <c r="S2409" s="15">
        <f t="shared" si="152"/>
        <v>42082.575555555552</v>
      </c>
      <c r="T2409" s="16">
        <f t="shared" si="153"/>
        <v>42105.25</v>
      </c>
    </row>
    <row r="2410" spans="1:20" ht="45" hidden="1">
      <c r="A2410">
        <v>2408</v>
      </c>
      <c r="B2410" s="3" t="s">
        <v>4946</v>
      </c>
      <c r="C2410" s="3" t="s">
        <v>4947</v>
      </c>
      <c r="D2410" s="6">
        <v>15000</v>
      </c>
      <c r="E2410" s="11">
        <v>30</v>
      </c>
      <c r="F2410" t="s">
        <v>366</v>
      </c>
      <c r="G2410" t="s">
        <v>22</v>
      </c>
      <c r="H2410" t="s">
        <v>23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2384</v>
      </c>
      <c r="O2410" s="9">
        <f t="shared" si="150"/>
        <v>0</v>
      </c>
      <c r="P2410" s="9">
        <f t="shared" si="151"/>
        <v>15</v>
      </c>
      <c r="Q2410" t="s">
        <v>2385</v>
      </c>
      <c r="R2410" t="s">
        <v>2386</v>
      </c>
      <c r="S2410" s="15">
        <f t="shared" si="152"/>
        <v>41919.140706018516</v>
      </c>
      <c r="T2410" s="16">
        <f t="shared" si="153"/>
        <v>41949.182372685187</v>
      </c>
    </row>
    <row r="2411" spans="1:20" ht="45" hidden="1">
      <c r="A2411">
        <v>2409</v>
      </c>
      <c r="B2411" s="3" t="s">
        <v>4948</v>
      </c>
      <c r="C2411" s="3" t="s">
        <v>4949</v>
      </c>
      <c r="D2411" s="6">
        <v>25000</v>
      </c>
      <c r="E2411" s="11">
        <v>460</v>
      </c>
      <c r="F2411" t="s">
        <v>366</v>
      </c>
      <c r="G2411" t="s">
        <v>22</v>
      </c>
      <c r="H2411" t="s">
        <v>23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2384</v>
      </c>
      <c r="O2411" s="9">
        <f t="shared" si="150"/>
        <v>2</v>
      </c>
      <c r="P2411" s="9">
        <f t="shared" si="151"/>
        <v>76.67</v>
      </c>
      <c r="Q2411" t="s">
        <v>2385</v>
      </c>
      <c r="R2411" t="s">
        <v>2386</v>
      </c>
      <c r="S2411" s="15">
        <f t="shared" si="152"/>
        <v>42204.875868055555</v>
      </c>
      <c r="T2411" s="16">
        <f t="shared" si="153"/>
        <v>42234.875868055555</v>
      </c>
    </row>
    <row r="2412" spans="1:20" ht="60" hidden="1">
      <c r="A2412">
        <v>2410</v>
      </c>
      <c r="B2412" s="3" t="s">
        <v>4950</v>
      </c>
      <c r="C2412" s="3" t="s">
        <v>4951</v>
      </c>
      <c r="D2412" s="6">
        <v>15000</v>
      </c>
      <c r="E2412" s="11">
        <v>0</v>
      </c>
      <c r="F2412" t="s">
        <v>366</v>
      </c>
      <c r="G2412" t="s">
        <v>57</v>
      </c>
      <c r="H2412" t="s">
        <v>58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2384</v>
      </c>
      <c r="O2412" s="9">
        <f t="shared" si="150"/>
        <v>0</v>
      </c>
      <c r="P2412" s="9">
        <f t="shared" si="151"/>
        <v>0</v>
      </c>
      <c r="Q2412" t="s">
        <v>2385</v>
      </c>
      <c r="R2412" t="s">
        <v>2386</v>
      </c>
      <c r="S2412" s="15">
        <f t="shared" si="152"/>
        <v>42224.408275462964</v>
      </c>
      <c r="T2412" s="16">
        <f t="shared" si="153"/>
        <v>42254.408275462964</v>
      </c>
    </row>
    <row r="2413" spans="1:20" ht="60" hidden="1">
      <c r="A2413">
        <v>2411</v>
      </c>
      <c r="B2413" s="3" t="s">
        <v>4952</v>
      </c>
      <c r="C2413" s="3" t="s">
        <v>4953</v>
      </c>
      <c r="D2413" s="6">
        <v>25000</v>
      </c>
      <c r="E2413" s="11">
        <v>151</v>
      </c>
      <c r="F2413" t="s">
        <v>366</v>
      </c>
      <c r="G2413" t="s">
        <v>22</v>
      </c>
      <c r="H2413" t="s">
        <v>23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2384</v>
      </c>
      <c r="O2413" s="9">
        <f t="shared" si="150"/>
        <v>1</v>
      </c>
      <c r="P2413" s="9">
        <f t="shared" si="151"/>
        <v>50.33</v>
      </c>
      <c r="Q2413" t="s">
        <v>2385</v>
      </c>
      <c r="R2413" t="s">
        <v>2386</v>
      </c>
      <c r="S2413" s="15">
        <f t="shared" si="152"/>
        <v>42211.732430555552</v>
      </c>
      <c r="T2413" s="16">
        <f t="shared" si="153"/>
        <v>42241.732430555552</v>
      </c>
    </row>
    <row r="2414" spans="1:20" ht="60" hidden="1">
      <c r="A2414">
        <v>2412</v>
      </c>
      <c r="B2414" s="3" t="s">
        <v>4954</v>
      </c>
      <c r="C2414" s="3" t="s">
        <v>4955</v>
      </c>
      <c r="D2414" s="6">
        <v>8000</v>
      </c>
      <c r="E2414" s="11">
        <v>0</v>
      </c>
      <c r="F2414" t="s">
        <v>366</v>
      </c>
      <c r="G2414" t="s">
        <v>187</v>
      </c>
      <c r="H2414" t="s">
        <v>62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2384</v>
      </c>
      <c r="O2414" s="9">
        <f t="shared" si="150"/>
        <v>0</v>
      </c>
      <c r="P2414" s="9">
        <f t="shared" si="151"/>
        <v>0</v>
      </c>
      <c r="Q2414" t="s">
        <v>2385</v>
      </c>
      <c r="R2414" t="s">
        <v>2386</v>
      </c>
      <c r="S2414" s="15">
        <f t="shared" si="152"/>
        <v>42655.736956018518</v>
      </c>
      <c r="T2414" s="16">
        <f t="shared" si="153"/>
        <v>42700.778622685189</v>
      </c>
    </row>
    <row r="2415" spans="1:20" ht="45" hidden="1">
      <c r="A2415">
        <v>2413</v>
      </c>
      <c r="B2415" s="3" t="s">
        <v>4956</v>
      </c>
      <c r="C2415" s="3" t="s">
        <v>4957</v>
      </c>
      <c r="D2415" s="6">
        <v>3000</v>
      </c>
      <c r="E2415" s="11">
        <v>25</v>
      </c>
      <c r="F2415" t="s">
        <v>366</v>
      </c>
      <c r="G2415" t="s">
        <v>22</v>
      </c>
      <c r="H2415" t="s">
        <v>23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2384</v>
      </c>
      <c r="O2415" s="9">
        <f t="shared" si="150"/>
        <v>1</v>
      </c>
      <c r="P2415" s="9">
        <f t="shared" si="151"/>
        <v>8.33</v>
      </c>
      <c r="Q2415" t="s">
        <v>2385</v>
      </c>
      <c r="R2415" t="s">
        <v>2386</v>
      </c>
      <c r="S2415" s="15">
        <f t="shared" si="152"/>
        <v>41760.10974537037</v>
      </c>
      <c r="T2415" s="16">
        <f t="shared" si="153"/>
        <v>41790.979166666664</v>
      </c>
    </row>
    <row r="2416" spans="1:20" ht="60" hidden="1">
      <c r="A2416">
        <v>2414</v>
      </c>
      <c r="B2416" s="3" t="s">
        <v>4958</v>
      </c>
      <c r="C2416" s="3" t="s">
        <v>4959</v>
      </c>
      <c r="D2416" s="6">
        <v>15000</v>
      </c>
      <c r="E2416" s="11">
        <v>460</v>
      </c>
      <c r="F2416" t="s">
        <v>366</v>
      </c>
      <c r="G2416" t="s">
        <v>22</v>
      </c>
      <c r="H2416" t="s">
        <v>23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2384</v>
      </c>
      <c r="O2416" s="9">
        <f t="shared" si="150"/>
        <v>3</v>
      </c>
      <c r="P2416" s="9">
        <f t="shared" si="151"/>
        <v>35.380000000000003</v>
      </c>
      <c r="Q2416" t="s">
        <v>2385</v>
      </c>
      <c r="R2416" t="s">
        <v>2386</v>
      </c>
      <c r="S2416" s="15">
        <f t="shared" si="152"/>
        <v>42198.695138888885</v>
      </c>
      <c r="T2416" s="16">
        <f t="shared" si="153"/>
        <v>42238.165972222225</v>
      </c>
    </row>
    <row r="2417" spans="1:20" ht="45" hidden="1">
      <c r="A2417">
        <v>2415</v>
      </c>
      <c r="B2417" s="3" t="s">
        <v>4960</v>
      </c>
      <c r="C2417" s="3" t="s">
        <v>4961</v>
      </c>
      <c r="D2417" s="6">
        <v>60000</v>
      </c>
      <c r="E2417" s="11">
        <v>335</v>
      </c>
      <c r="F2417" t="s">
        <v>366</v>
      </c>
      <c r="G2417" t="s">
        <v>22</v>
      </c>
      <c r="H2417" t="s">
        <v>23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2384</v>
      </c>
      <c r="O2417" s="9">
        <f t="shared" si="150"/>
        <v>1</v>
      </c>
      <c r="P2417" s="9">
        <f t="shared" si="151"/>
        <v>55.83</v>
      </c>
      <c r="Q2417" t="s">
        <v>2385</v>
      </c>
      <c r="R2417" t="s">
        <v>2386</v>
      </c>
      <c r="S2417" s="15">
        <f t="shared" si="152"/>
        <v>42536.862800925926</v>
      </c>
      <c r="T2417" s="16">
        <f t="shared" si="153"/>
        <v>42566.862800925926</v>
      </c>
    </row>
    <row r="2418" spans="1:20" ht="60" hidden="1">
      <c r="A2418">
        <v>2416</v>
      </c>
      <c r="B2418" s="3" t="s">
        <v>4962</v>
      </c>
      <c r="C2418" s="3" t="s">
        <v>4963</v>
      </c>
      <c r="D2418" s="6">
        <v>20000</v>
      </c>
      <c r="E2418" s="11">
        <v>5</v>
      </c>
      <c r="F2418" t="s">
        <v>366</v>
      </c>
      <c r="G2418" t="s">
        <v>22</v>
      </c>
      <c r="H2418" t="s">
        <v>23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2384</v>
      </c>
      <c r="O2418" s="9">
        <f t="shared" si="150"/>
        <v>0</v>
      </c>
      <c r="P2418" s="9">
        <f t="shared" si="151"/>
        <v>5</v>
      </c>
      <c r="Q2418" t="s">
        <v>2385</v>
      </c>
      <c r="R2418" t="s">
        <v>2386</v>
      </c>
      <c r="S2418" s="15">
        <f t="shared" si="152"/>
        <v>42019.737766203703</v>
      </c>
      <c r="T2418" s="16">
        <f t="shared" si="153"/>
        <v>42077.625</v>
      </c>
    </row>
    <row r="2419" spans="1:20" ht="60" hidden="1">
      <c r="A2419">
        <v>2417</v>
      </c>
      <c r="B2419" s="3" t="s">
        <v>4964</v>
      </c>
      <c r="C2419" s="3" t="s">
        <v>4965</v>
      </c>
      <c r="D2419" s="6">
        <v>1000</v>
      </c>
      <c r="E2419" s="11">
        <v>0</v>
      </c>
      <c r="F2419" t="s">
        <v>366</v>
      </c>
      <c r="G2419" t="s">
        <v>22</v>
      </c>
      <c r="H2419" t="s">
        <v>23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2384</v>
      </c>
      <c r="O2419" s="9">
        <f t="shared" si="150"/>
        <v>0</v>
      </c>
      <c r="P2419" s="9">
        <f t="shared" si="151"/>
        <v>0</v>
      </c>
      <c r="Q2419" t="s">
        <v>2385</v>
      </c>
      <c r="R2419" t="s">
        <v>2386</v>
      </c>
      <c r="S2419" s="15">
        <f t="shared" si="152"/>
        <v>41831.884108796294</v>
      </c>
      <c r="T2419" s="16">
        <f t="shared" si="153"/>
        <v>41861.884108796294</v>
      </c>
    </row>
    <row r="2420" spans="1:20" ht="18.75" hidden="1">
      <c r="A2420">
        <v>2418</v>
      </c>
      <c r="B2420" s="3" t="s">
        <v>4966</v>
      </c>
      <c r="C2420" s="3" t="s">
        <v>4967</v>
      </c>
      <c r="D2420" s="6">
        <v>25000</v>
      </c>
      <c r="E2420" s="11">
        <v>5</v>
      </c>
      <c r="F2420" t="s">
        <v>366</v>
      </c>
      <c r="G2420" t="s">
        <v>22</v>
      </c>
      <c r="H2420" t="s">
        <v>23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2384</v>
      </c>
      <c r="O2420" s="9">
        <f t="shared" si="150"/>
        <v>0</v>
      </c>
      <c r="P2420" s="9">
        <f t="shared" si="151"/>
        <v>1</v>
      </c>
      <c r="Q2420" t="s">
        <v>2385</v>
      </c>
      <c r="R2420" t="s">
        <v>2386</v>
      </c>
      <c r="S2420" s="15">
        <f t="shared" si="152"/>
        <v>42027.856990740736</v>
      </c>
      <c r="T2420" s="16">
        <f t="shared" si="153"/>
        <v>42087.815324074079</v>
      </c>
    </row>
    <row r="2421" spans="1:20" ht="60" hidden="1">
      <c r="A2421">
        <v>2419</v>
      </c>
      <c r="B2421" s="3" t="s">
        <v>4968</v>
      </c>
      <c r="C2421" s="3" t="s">
        <v>4969</v>
      </c>
      <c r="D2421" s="6">
        <v>3000</v>
      </c>
      <c r="E2421" s="11">
        <v>0</v>
      </c>
      <c r="F2421" t="s">
        <v>366</v>
      </c>
      <c r="G2421" t="s">
        <v>22</v>
      </c>
      <c r="H2421" t="s">
        <v>23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2384</v>
      </c>
      <c r="O2421" s="9">
        <f t="shared" si="150"/>
        <v>0</v>
      </c>
      <c r="P2421" s="9">
        <f t="shared" si="151"/>
        <v>0</v>
      </c>
      <c r="Q2421" t="s">
        <v>2385</v>
      </c>
      <c r="R2421" t="s">
        <v>2386</v>
      </c>
      <c r="S2421" s="15">
        <f t="shared" si="152"/>
        <v>41993.738298611104</v>
      </c>
      <c r="T2421" s="16">
        <f t="shared" si="153"/>
        <v>42053.738298611104</v>
      </c>
    </row>
    <row r="2422" spans="1:20" ht="45" hidden="1">
      <c r="A2422">
        <v>2420</v>
      </c>
      <c r="B2422" s="3" t="s">
        <v>4970</v>
      </c>
      <c r="C2422" s="3" t="s">
        <v>4971</v>
      </c>
      <c r="D2422" s="6">
        <v>16870</v>
      </c>
      <c r="E2422" s="11">
        <v>2501</v>
      </c>
      <c r="F2422" t="s">
        <v>366</v>
      </c>
      <c r="G2422" t="s">
        <v>22</v>
      </c>
      <c r="H2422" t="s">
        <v>23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2384</v>
      </c>
      <c r="O2422" s="9">
        <f t="shared" si="150"/>
        <v>15</v>
      </c>
      <c r="P2422" s="9">
        <f t="shared" si="151"/>
        <v>69.47</v>
      </c>
      <c r="Q2422" t="s">
        <v>2385</v>
      </c>
      <c r="R2422" t="s">
        <v>2386</v>
      </c>
      <c r="S2422" s="15">
        <f t="shared" si="152"/>
        <v>41893.028877314813</v>
      </c>
      <c r="T2422" s="16">
        <f t="shared" si="153"/>
        <v>41953.070543981477</v>
      </c>
    </row>
    <row r="2423" spans="1:20" ht="30" hidden="1">
      <c r="A2423">
        <v>2421</v>
      </c>
      <c r="B2423" s="3" t="s">
        <v>4972</v>
      </c>
      <c r="C2423" s="3" t="s">
        <v>4973</v>
      </c>
      <c r="D2423" s="6">
        <v>6000</v>
      </c>
      <c r="E2423" s="11">
        <v>1</v>
      </c>
      <c r="F2423" t="s">
        <v>366</v>
      </c>
      <c r="G2423" t="s">
        <v>22</v>
      </c>
      <c r="H2423" t="s">
        <v>23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2384</v>
      </c>
      <c r="O2423" s="9">
        <f t="shared" si="150"/>
        <v>0</v>
      </c>
      <c r="P2423" s="9">
        <f t="shared" si="151"/>
        <v>1</v>
      </c>
      <c r="Q2423" t="s">
        <v>2385</v>
      </c>
      <c r="R2423" t="s">
        <v>2386</v>
      </c>
      <c r="S2423" s="15">
        <f t="shared" si="152"/>
        <v>42026.687453703707</v>
      </c>
      <c r="T2423" s="16">
        <f t="shared" si="153"/>
        <v>42056.687453703707</v>
      </c>
    </row>
    <row r="2424" spans="1:20" ht="30" hidden="1">
      <c r="A2424">
        <v>2422</v>
      </c>
      <c r="B2424" s="3" t="s">
        <v>4974</v>
      </c>
      <c r="C2424" s="3" t="s">
        <v>4975</v>
      </c>
      <c r="D2424" s="6">
        <v>500</v>
      </c>
      <c r="E2424" s="11">
        <v>1</v>
      </c>
      <c r="F2424" t="s">
        <v>366</v>
      </c>
      <c r="G2424" t="s">
        <v>22</v>
      </c>
      <c r="H2424" t="s">
        <v>23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2384</v>
      </c>
      <c r="O2424" s="9">
        <f t="shared" si="150"/>
        <v>0</v>
      </c>
      <c r="P2424" s="9">
        <f t="shared" si="151"/>
        <v>1</v>
      </c>
      <c r="Q2424" t="s">
        <v>2385</v>
      </c>
      <c r="R2424" t="s">
        <v>2386</v>
      </c>
      <c r="S2424" s="15">
        <f t="shared" si="152"/>
        <v>42044.724953703699</v>
      </c>
      <c r="T2424" s="16">
        <f t="shared" si="153"/>
        <v>42074.683287037042</v>
      </c>
    </row>
    <row r="2425" spans="1:20" ht="45" hidden="1">
      <c r="A2425">
        <v>2423</v>
      </c>
      <c r="B2425" s="3" t="s">
        <v>4976</v>
      </c>
      <c r="C2425" s="3" t="s">
        <v>4977</v>
      </c>
      <c r="D2425" s="6">
        <v>60000</v>
      </c>
      <c r="E2425" s="11">
        <v>8</v>
      </c>
      <c r="F2425" t="s">
        <v>366</v>
      </c>
      <c r="G2425" t="s">
        <v>22</v>
      </c>
      <c r="H2425" t="s">
        <v>23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2384</v>
      </c>
      <c r="O2425" s="9">
        <f t="shared" si="150"/>
        <v>0</v>
      </c>
      <c r="P2425" s="9">
        <f t="shared" si="151"/>
        <v>8</v>
      </c>
      <c r="Q2425" t="s">
        <v>2385</v>
      </c>
      <c r="R2425" t="s">
        <v>2386</v>
      </c>
      <c r="S2425" s="15">
        <f t="shared" si="152"/>
        <v>41974.704745370371</v>
      </c>
      <c r="T2425" s="16">
        <f t="shared" si="153"/>
        <v>42004.704745370371</v>
      </c>
    </row>
    <row r="2426" spans="1:20" ht="30" hidden="1">
      <c r="A2426">
        <v>2424</v>
      </c>
      <c r="B2426" s="3" t="s">
        <v>4978</v>
      </c>
      <c r="C2426" s="3" t="s">
        <v>4979</v>
      </c>
      <c r="D2426" s="6">
        <v>25000</v>
      </c>
      <c r="E2426" s="11">
        <v>310</v>
      </c>
      <c r="F2426" t="s">
        <v>366</v>
      </c>
      <c r="G2426" t="s">
        <v>22</v>
      </c>
      <c r="H2426" t="s">
        <v>23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2384</v>
      </c>
      <c r="O2426" s="9">
        <f t="shared" si="150"/>
        <v>1</v>
      </c>
      <c r="P2426" s="9">
        <f t="shared" si="151"/>
        <v>34.44</v>
      </c>
      <c r="Q2426" t="s">
        <v>2385</v>
      </c>
      <c r="R2426" t="s">
        <v>2386</v>
      </c>
      <c r="S2426" s="15">
        <f t="shared" si="152"/>
        <v>41909.892453703702</v>
      </c>
      <c r="T2426" s="16">
        <f t="shared" si="153"/>
        <v>41939.892453703702</v>
      </c>
    </row>
    <row r="2427" spans="1:20" ht="60" hidden="1">
      <c r="A2427">
        <v>2425</v>
      </c>
      <c r="B2427" s="3" t="s">
        <v>4980</v>
      </c>
      <c r="C2427" s="3" t="s">
        <v>4981</v>
      </c>
      <c r="D2427" s="6">
        <v>3500</v>
      </c>
      <c r="E2427" s="11">
        <v>1</v>
      </c>
      <c r="F2427" t="s">
        <v>366</v>
      </c>
      <c r="G2427" t="s">
        <v>22</v>
      </c>
      <c r="H2427" t="s">
        <v>23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2384</v>
      </c>
      <c r="O2427" s="9">
        <f t="shared" si="150"/>
        <v>0</v>
      </c>
      <c r="P2427" s="9">
        <f t="shared" si="151"/>
        <v>1</v>
      </c>
      <c r="Q2427" t="s">
        <v>2385</v>
      </c>
      <c r="R2427" t="s">
        <v>2386</v>
      </c>
      <c r="S2427" s="15">
        <f t="shared" si="152"/>
        <v>42502.913761574076</v>
      </c>
      <c r="T2427" s="16">
        <f t="shared" si="153"/>
        <v>42517.919444444444</v>
      </c>
    </row>
    <row r="2428" spans="1:20" ht="45" hidden="1">
      <c r="A2428">
        <v>2426</v>
      </c>
      <c r="B2428" s="3" t="s">
        <v>4982</v>
      </c>
      <c r="C2428" s="3" t="s">
        <v>4983</v>
      </c>
      <c r="D2428" s="6">
        <v>20000</v>
      </c>
      <c r="E2428" s="11">
        <v>0</v>
      </c>
      <c r="F2428" t="s">
        <v>366</v>
      </c>
      <c r="G2428" t="s">
        <v>22</v>
      </c>
      <c r="H2428" t="s">
        <v>23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2384</v>
      </c>
      <c r="O2428" s="9">
        <f t="shared" si="150"/>
        <v>0</v>
      </c>
      <c r="P2428" s="9">
        <f t="shared" si="151"/>
        <v>0</v>
      </c>
      <c r="Q2428" t="s">
        <v>2385</v>
      </c>
      <c r="R2428" t="s">
        <v>2386</v>
      </c>
      <c r="S2428" s="15">
        <f t="shared" si="152"/>
        <v>42164.170046296291</v>
      </c>
      <c r="T2428" s="16">
        <f t="shared" si="153"/>
        <v>42224.170046296291</v>
      </c>
    </row>
    <row r="2429" spans="1:20" ht="30" hidden="1">
      <c r="A2429">
        <v>2427</v>
      </c>
      <c r="B2429" s="3" t="s">
        <v>4984</v>
      </c>
      <c r="C2429" s="3" t="s">
        <v>4985</v>
      </c>
      <c r="D2429" s="6">
        <v>50000</v>
      </c>
      <c r="E2429" s="11">
        <v>1</v>
      </c>
      <c r="F2429" t="s">
        <v>366</v>
      </c>
      <c r="G2429" t="s">
        <v>22</v>
      </c>
      <c r="H2429" t="s">
        <v>23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2384</v>
      </c>
      <c r="O2429" s="9">
        <f t="shared" si="150"/>
        <v>0</v>
      </c>
      <c r="P2429" s="9">
        <f t="shared" si="151"/>
        <v>1</v>
      </c>
      <c r="Q2429" t="s">
        <v>2385</v>
      </c>
      <c r="R2429" t="s">
        <v>2386</v>
      </c>
      <c r="S2429" s="15">
        <f t="shared" si="152"/>
        <v>42412.318668981476</v>
      </c>
      <c r="T2429" s="16">
        <f t="shared" si="153"/>
        <v>42452.277002314819</v>
      </c>
    </row>
    <row r="2430" spans="1:20" ht="45" hidden="1">
      <c r="A2430">
        <v>2428</v>
      </c>
      <c r="B2430" s="3" t="s">
        <v>4986</v>
      </c>
      <c r="C2430" s="3" t="s">
        <v>4987</v>
      </c>
      <c r="D2430" s="6">
        <v>35000</v>
      </c>
      <c r="E2430" s="11">
        <v>1</v>
      </c>
      <c r="F2430" t="s">
        <v>366</v>
      </c>
      <c r="G2430" t="s">
        <v>22</v>
      </c>
      <c r="H2430" t="s">
        <v>23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2384</v>
      </c>
      <c r="O2430" s="9">
        <f t="shared" si="150"/>
        <v>0</v>
      </c>
      <c r="P2430" s="9">
        <f t="shared" si="151"/>
        <v>1</v>
      </c>
      <c r="Q2430" t="s">
        <v>2385</v>
      </c>
      <c r="R2430" t="s">
        <v>2386</v>
      </c>
      <c r="S2430" s="15">
        <f t="shared" si="152"/>
        <v>42045.784155092595</v>
      </c>
      <c r="T2430" s="16">
        <f t="shared" si="153"/>
        <v>42075.742488425924</v>
      </c>
    </row>
    <row r="2431" spans="1:20" ht="45" hidden="1">
      <c r="A2431">
        <v>2429</v>
      </c>
      <c r="B2431" s="3" t="s">
        <v>4988</v>
      </c>
      <c r="C2431" s="3" t="s">
        <v>4989</v>
      </c>
      <c r="D2431" s="6">
        <v>140000</v>
      </c>
      <c r="E2431" s="11">
        <v>2005</v>
      </c>
      <c r="F2431" t="s">
        <v>366</v>
      </c>
      <c r="G2431" t="s">
        <v>420</v>
      </c>
      <c r="H2431" t="s">
        <v>421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2384</v>
      </c>
      <c r="O2431" s="9">
        <f t="shared" si="150"/>
        <v>1</v>
      </c>
      <c r="P2431" s="9">
        <f t="shared" si="151"/>
        <v>501.25</v>
      </c>
      <c r="Q2431" t="s">
        <v>2385</v>
      </c>
      <c r="R2431" t="s">
        <v>2386</v>
      </c>
      <c r="S2431" s="15">
        <f t="shared" si="152"/>
        <v>42734.879236111112</v>
      </c>
      <c r="T2431" s="16">
        <f t="shared" si="153"/>
        <v>42771.697222222225</v>
      </c>
    </row>
    <row r="2432" spans="1:20" ht="60" hidden="1">
      <c r="A2432">
        <v>2430</v>
      </c>
      <c r="B2432" s="3" t="s">
        <v>4990</v>
      </c>
      <c r="C2432" s="3" t="s">
        <v>4991</v>
      </c>
      <c r="D2432" s="6">
        <v>3000</v>
      </c>
      <c r="E2432" s="11">
        <v>21</v>
      </c>
      <c r="F2432" t="s">
        <v>366</v>
      </c>
      <c r="G2432" t="s">
        <v>22</v>
      </c>
      <c r="H2432" t="s">
        <v>23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2384</v>
      </c>
      <c r="O2432" s="9">
        <f t="shared" si="150"/>
        <v>1</v>
      </c>
      <c r="P2432" s="9">
        <f t="shared" si="151"/>
        <v>10.5</v>
      </c>
      <c r="Q2432" t="s">
        <v>2385</v>
      </c>
      <c r="R2432" t="s">
        <v>2386</v>
      </c>
      <c r="S2432" s="15">
        <f t="shared" si="152"/>
        <v>42382.130833333329</v>
      </c>
      <c r="T2432" s="16">
        <f t="shared" si="153"/>
        <v>42412.130833333329</v>
      </c>
    </row>
    <row r="2433" spans="1:20" ht="30" hidden="1">
      <c r="A2433">
        <v>2431</v>
      </c>
      <c r="B2433" s="3" t="s">
        <v>4992</v>
      </c>
      <c r="C2433" s="3" t="s">
        <v>4993</v>
      </c>
      <c r="D2433" s="6">
        <v>100000</v>
      </c>
      <c r="E2433" s="11">
        <v>2</v>
      </c>
      <c r="F2433" t="s">
        <v>366</v>
      </c>
      <c r="G2433" t="s">
        <v>22</v>
      </c>
      <c r="H2433" t="s">
        <v>23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2384</v>
      </c>
      <c r="O2433" s="9">
        <f t="shared" si="150"/>
        <v>0</v>
      </c>
      <c r="P2433" s="9">
        <f t="shared" si="151"/>
        <v>1</v>
      </c>
      <c r="Q2433" t="s">
        <v>2385</v>
      </c>
      <c r="R2433" t="s">
        <v>2386</v>
      </c>
      <c r="S2433" s="15">
        <f t="shared" si="152"/>
        <v>42489.099687499998</v>
      </c>
      <c r="T2433" s="16">
        <f t="shared" si="153"/>
        <v>42549.099687499998</v>
      </c>
    </row>
    <row r="2434" spans="1:20" ht="45" hidden="1">
      <c r="A2434">
        <v>2432</v>
      </c>
      <c r="B2434" s="3" t="s">
        <v>4994</v>
      </c>
      <c r="C2434" s="3" t="s">
        <v>4995</v>
      </c>
      <c r="D2434" s="6">
        <v>14000</v>
      </c>
      <c r="E2434" s="11">
        <v>2</v>
      </c>
      <c r="F2434" t="s">
        <v>366</v>
      </c>
      <c r="G2434" t="s">
        <v>22</v>
      </c>
      <c r="H2434" t="s">
        <v>23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2384</v>
      </c>
      <c r="O2434" s="9">
        <f t="shared" si="150"/>
        <v>0</v>
      </c>
      <c r="P2434" s="9">
        <f t="shared" si="151"/>
        <v>1</v>
      </c>
      <c r="Q2434" t="s">
        <v>2385</v>
      </c>
      <c r="R2434" t="s">
        <v>2386</v>
      </c>
      <c r="S2434" s="15">
        <f t="shared" si="152"/>
        <v>42041.218715277777</v>
      </c>
      <c r="T2434" s="16">
        <f t="shared" si="153"/>
        <v>42071.218715277777</v>
      </c>
    </row>
    <row r="2435" spans="1:20" ht="60" hidden="1">
      <c r="A2435">
        <v>2433</v>
      </c>
      <c r="B2435" s="3" t="s">
        <v>4996</v>
      </c>
      <c r="C2435" s="3" t="s">
        <v>4997</v>
      </c>
      <c r="D2435" s="6">
        <v>10000</v>
      </c>
      <c r="E2435" s="11">
        <v>0</v>
      </c>
      <c r="F2435" t="s">
        <v>366</v>
      </c>
      <c r="G2435" t="s">
        <v>22</v>
      </c>
      <c r="H2435" t="s">
        <v>23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2384</v>
      </c>
      <c r="O2435" s="9">
        <f t="shared" ref="O2435:O2498" si="154">ROUND(E2435/D2435*100,0)</f>
        <v>0</v>
      </c>
      <c r="P2435" s="9">
        <f t="shared" ref="P2435:P2498" si="155">IFERROR(ROUND(E2435/L2435,2),0)</f>
        <v>0</v>
      </c>
      <c r="Q2435" t="s">
        <v>2385</v>
      </c>
      <c r="R2435" t="s">
        <v>2386</v>
      </c>
      <c r="S2435" s="15">
        <f t="shared" ref="S2435:S2498" si="156">(((J2435/60)/60)/24)+DATE(1970,1,1)</f>
        <v>42397.89980324074</v>
      </c>
      <c r="T2435" s="16">
        <f t="shared" ref="T2435:T2498" si="157">(((I2435/60)/60)/24)+DATE(1970,1,1)</f>
        <v>42427.89980324074</v>
      </c>
    </row>
    <row r="2436" spans="1:20" ht="60" hidden="1">
      <c r="A2436">
        <v>2434</v>
      </c>
      <c r="B2436" s="3" t="s">
        <v>4998</v>
      </c>
      <c r="C2436" s="3" t="s">
        <v>4999</v>
      </c>
      <c r="D2436" s="6">
        <v>20000</v>
      </c>
      <c r="E2436" s="11">
        <v>26</v>
      </c>
      <c r="F2436" t="s">
        <v>366</v>
      </c>
      <c r="G2436" t="s">
        <v>22</v>
      </c>
      <c r="H2436" t="s">
        <v>23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2384</v>
      </c>
      <c r="O2436" s="9">
        <f t="shared" si="154"/>
        <v>0</v>
      </c>
      <c r="P2436" s="9">
        <f t="shared" si="155"/>
        <v>13</v>
      </c>
      <c r="Q2436" t="s">
        <v>2385</v>
      </c>
      <c r="R2436" t="s">
        <v>2386</v>
      </c>
      <c r="S2436" s="15">
        <f t="shared" si="156"/>
        <v>42180.18604166666</v>
      </c>
      <c r="T2436" s="16">
        <f t="shared" si="157"/>
        <v>42220.18604166666</v>
      </c>
    </row>
    <row r="2437" spans="1:20" ht="45" hidden="1">
      <c r="A2437">
        <v>2435</v>
      </c>
      <c r="B2437" s="3" t="s">
        <v>5000</v>
      </c>
      <c r="C2437" s="3" t="s">
        <v>5001</v>
      </c>
      <c r="D2437" s="6">
        <v>250000</v>
      </c>
      <c r="E2437" s="11">
        <v>1224</v>
      </c>
      <c r="F2437" t="s">
        <v>366</v>
      </c>
      <c r="G2437" t="s">
        <v>486</v>
      </c>
      <c r="H2437" t="s">
        <v>487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2384</v>
      </c>
      <c r="O2437" s="9">
        <f t="shared" si="154"/>
        <v>0</v>
      </c>
      <c r="P2437" s="9">
        <f t="shared" si="155"/>
        <v>306</v>
      </c>
      <c r="Q2437" t="s">
        <v>2385</v>
      </c>
      <c r="R2437" t="s">
        <v>2386</v>
      </c>
      <c r="S2437" s="15">
        <f t="shared" si="156"/>
        <v>42252.277615740735</v>
      </c>
      <c r="T2437" s="16">
        <f t="shared" si="157"/>
        <v>42282.277615740735</v>
      </c>
    </row>
    <row r="2438" spans="1:20" ht="60" hidden="1">
      <c r="A2438">
        <v>2436</v>
      </c>
      <c r="B2438" s="3" t="s">
        <v>5002</v>
      </c>
      <c r="C2438" s="3" t="s">
        <v>5003</v>
      </c>
      <c r="D2438" s="6">
        <v>117000</v>
      </c>
      <c r="E2438" s="11">
        <v>45</v>
      </c>
      <c r="F2438" t="s">
        <v>366</v>
      </c>
      <c r="G2438" t="s">
        <v>167</v>
      </c>
      <c r="H2438" t="s">
        <v>168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2384</v>
      </c>
      <c r="O2438" s="9">
        <f t="shared" si="154"/>
        <v>0</v>
      </c>
      <c r="P2438" s="9">
        <f t="shared" si="155"/>
        <v>22.5</v>
      </c>
      <c r="Q2438" t="s">
        <v>2385</v>
      </c>
      <c r="R2438" t="s">
        <v>2386</v>
      </c>
      <c r="S2438" s="15">
        <f t="shared" si="156"/>
        <v>42338.615393518514</v>
      </c>
      <c r="T2438" s="16">
        <f t="shared" si="157"/>
        <v>42398.615393518514</v>
      </c>
    </row>
    <row r="2439" spans="1:20" ht="45" hidden="1">
      <c r="A2439">
        <v>2437</v>
      </c>
      <c r="B2439" s="3" t="s">
        <v>5004</v>
      </c>
      <c r="C2439" s="3" t="s">
        <v>5005</v>
      </c>
      <c r="D2439" s="6">
        <v>8000</v>
      </c>
      <c r="E2439" s="11">
        <v>0</v>
      </c>
      <c r="F2439" t="s">
        <v>366</v>
      </c>
      <c r="G2439" t="s">
        <v>22</v>
      </c>
      <c r="H2439" t="s">
        <v>23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2384</v>
      </c>
      <c r="O2439" s="9">
        <f t="shared" si="154"/>
        <v>0</v>
      </c>
      <c r="P2439" s="9">
        <f t="shared" si="155"/>
        <v>0</v>
      </c>
      <c r="Q2439" t="s">
        <v>2385</v>
      </c>
      <c r="R2439" t="s">
        <v>2386</v>
      </c>
      <c r="S2439" s="15">
        <f t="shared" si="156"/>
        <v>42031.965138888889</v>
      </c>
      <c r="T2439" s="16">
        <f t="shared" si="157"/>
        <v>42080.75</v>
      </c>
    </row>
    <row r="2440" spans="1:20" ht="60" hidden="1">
      <c r="A2440">
        <v>2438</v>
      </c>
      <c r="B2440" s="3" t="s">
        <v>5006</v>
      </c>
      <c r="C2440" s="3" t="s">
        <v>5007</v>
      </c>
      <c r="D2440" s="6">
        <v>15000</v>
      </c>
      <c r="E2440" s="11">
        <v>50</v>
      </c>
      <c r="F2440" t="s">
        <v>366</v>
      </c>
      <c r="G2440" t="s">
        <v>22</v>
      </c>
      <c r="H2440" t="s">
        <v>23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2384</v>
      </c>
      <c r="O2440" s="9">
        <f t="shared" si="154"/>
        <v>0</v>
      </c>
      <c r="P2440" s="9">
        <f t="shared" si="155"/>
        <v>50</v>
      </c>
      <c r="Q2440" t="s">
        <v>2385</v>
      </c>
      <c r="R2440" t="s">
        <v>2386</v>
      </c>
      <c r="S2440" s="15">
        <f t="shared" si="156"/>
        <v>42285.91506944444</v>
      </c>
      <c r="T2440" s="16">
        <f t="shared" si="157"/>
        <v>42345.956736111111</v>
      </c>
    </row>
    <row r="2441" spans="1:20" ht="60" hidden="1">
      <c r="A2441">
        <v>2439</v>
      </c>
      <c r="B2441" s="3" t="s">
        <v>5008</v>
      </c>
      <c r="C2441" s="3" t="s">
        <v>5009</v>
      </c>
      <c r="D2441" s="6">
        <v>10000</v>
      </c>
      <c r="E2441" s="11">
        <v>0</v>
      </c>
      <c r="F2441" t="s">
        <v>366</v>
      </c>
      <c r="G2441" t="s">
        <v>22</v>
      </c>
      <c r="H2441" t="s">
        <v>23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2384</v>
      </c>
      <c r="O2441" s="9">
        <f t="shared" si="154"/>
        <v>0</v>
      </c>
      <c r="P2441" s="9">
        <f t="shared" si="155"/>
        <v>0</v>
      </c>
      <c r="Q2441" t="s">
        <v>2385</v>
      </c>
      <c r="R2441" t="s">
        <v>2386</v>
      </c>
      <c r="S2441" s="15">
        <f t="shared" si="156"/>
        <v>42265.818622685183</v>
      </c>
      <c r="T2441" s="16">
        <f t="shared" si="157"/>
        <v>42295.818622685183</v>
      </c>
    </row>
    <row r="2442" spans="1:20" ht="30" hidden="1">
      <c r="A2442">
        <v>2440</v>
      </c>
      <c r="B2442" s="3" t="s">
        <v>5010</v>
      </c>
      <c r="C2442" s="3" t="s">
        <v>5011</v>
      </c>
      <c r="D2442" s="6">
        <v>5000</v>
      </c>
      <c r="E2442" s="11">
        <v>10</v>
      </c>
      <c r="F2442" t="s">
        <v>366</v>
      </c>
      <c r="G2442" t="s">
        <v>3115</v>
      </c>
      <c r="H2442" t="s">
        <v>62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2384</v>
      </c>
      <c r="O2442" s="9">
        <f t="shared" si="154"/>
        <v>0</v>
      </c>
      <c r="P2442" s="9">
        <f t="shared" si="155"/>
        <v>5</v>
      </c>
      <c r="Q2442" t="s">
        <v>2385</v>
      </c>
      <c r="R2442" t="s">
        <v>2386</v>
      </c>
      <c r="S2442" s="15">
        <f t="shared" si="156"/>
        <v>42383.899456018517</v>
      </c>
      <c r="T2442" s="16">
        <f t="shared" si="157"/>
        <v>42413.899456018517</v>
      </c>
    </row>
    <row r="2443" spans="1:20" ht="30" hidden="1">
      <c r="A2443">
        <v>2441</v>
      </c>
      <c r="B2443" s="3" t="s">
        <v>5012</v>
      </c>
      <c r="C2443" s="3" t="s">
        <v>5013</v>
      </c>
      <c r="D2443" s="6">
        <v>7500</v>
      </c>
      <c r="E2443" s="11">
        <v>8091</v>
      </c>
      <c r="F2443" t="s">
        <v>21</v>
      </c>
      <c r="G2443" t="s">
        <v>22</v>
      </c>
      <c r="H2443" t="s">
        <v>23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4772</v>
      </c>
      <c r="O2443" s="9">
        <f t="shared" si="154"/>
        <v>108</v>
      </c>
      <c r="P2443" s="9">
        <f t="shared" si="155"/>
        <v>74.23</v>
      </c>
      <c r="Q2443" t="s">
        <v>2385</v>
      </c>
      <c r="R2443" t="s">
        <v>4773</v>
      </c>
      <c r="S2443" s="15">
        <f t="shared" si="156"/>
        <v>42187.125625000001</v>
      </c>
      <c r="T2443" s="16">
        <f t="shared" si="157"/>
        <v>42208.207638888889</v>
      </c>
    </row>
    <row r="2444" spans="1:20" ht="30" hidden="1">
      <c r="A2444">
        <v>2442</v>
      </c>
      <c r="B2444" s="3" t="s">
        <v>5014</v>
      </c>
      <c r="C2444" s="3" t="s">
        <v>5015</v>
      </c>
      <c r="D2444" s="6">
        <v>24000</v>
      </c>
      <c r="E2444" s="11">
        <v>30226</v>
      </c>
      <c r="F2444" t="s">
        <v>21</v>
      </c>
      <c r="G2444" t="s">
        <v>22</v>
      </c>
      <c r="H2444" t="s">
        <v>23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4772</v>
      </c>
      <c r="O2444" s="9">
        <f t="shared" si="154"/>
        <v>126</v>
      </c>
      <c r="P2444" s="9">
        <f t="shared" si="155"/>
        <v>81.25</v>
      </c>
      <c r="Q2444" t="s">
        <v>2385</v>
      </c>
      <c r="R2444" t="s">
        <v>4773</v>
      </c>
      <c r="S2444" s="15">
        <f t="shared" si="156"/>
        <v>42052.666990740734</v>
      </c>
      <c r="T2444" s="16">
        <f t="shared" si="157"/>
        <v>42082.625324074077</v>
      </c>
    </row>
    <row r="2445" spans="1:20" ht="60" hidden="1">
      <c r="A2445">
        <v>2443</v>
      </c>
      <c r="B2445" s="3" t="s">
        <v>5016</v>
      </c>
      <c r="C2445" s="3" t="s">
        <v>5017</v>
      </c>
      <c r="D2445" s="6">
        <v>20000</v>
      </c>
      <c r="E2445" s="11">
        <v>40502.99</v>
      </c>
      <c r="F2445" t="s">
        <v>21</v>
      </c>
      <c r="G2445" t="s">
        <v>22</v>
      </c>
      <c r="H2445" t="s">
        <v>23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4772</v>
      </c>
      <c r="O2445" s="9">
        <f t="shared" si="154"/>
        <v>203</v>
      </c>
      <c r="P2445" s="9">
        <f t="shared" si="155"/>
        <v>130.22999999999999</v>
      </c>
      <c r="Q2445" t="s">
        <v>2385</v>
      </c>
      <c r="R2445" t="s">
        <v>4773</v>
      </c>
      <c r="S2445" s="15">
        <f t="shared" si="156"/>
        <v>41836.625254629631</v>
      </c>
      <c r="T2445" s="16">
        <f t="shared" si="157"/>
        <v>41866.625254629631</v>
      </c>
    </row>
    <row r="2446" spans="1:20" ht="60" hidden="1">
      <c r="A2446">
        <v>2444</v>
      </c>
      <c r="B2446" s="3" t="s">
        <v>5018</v>
      </c>
      <c r="C2446" s="3" t="s">
        <v>5019</v>
      </c>
      <c r="D2446" s="6">
        <v>3000</v>
      </c>
      <c r="E2446" s="11">
        <v>3258</v>
      </c>
      <c r="F2446" t="s">
        <v>21</v>
      </c>
      <c r="G2446" t="s">
        <v>22</v>
      </c>
      <c r="H2446" t="s">
        <v>23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4772</v>
      </c>
      <c r="O2446" s="9">
        <f t="shared" si="154"/>
        <v>109</v>
      </c>
      <c r="P2446" s="9">
        <f t="shared" si="155"/>
        <v>53.41</v>
      </c>
      <c r="Q2446" t="s">
        <v>2385</v>
      </c>
      <c r="R2446" t="s">
        <v>4773</v>
      </c>
      <c r="S2446" s="15">
        <f t="shared" si="156"/>
        <v>42485.754525462966</v>
      </c>
      <c r="T2446" s="16">
        <f t="shared" si="157"/>
        <v>42515.754525462966</v>
      </c>
    </row>
    <row r="2447" spans="1:20" ht="60" hidden="1">
      <c r="A2447">
        <v>2445</v>
      </c>
      <c r="B2447" s="3" t="s">
        <v>5020</v>
      </c>
      <c r="C2447" s="3" t="s">
        <v>5021</v>
      </c>
      <c r="D2447" s="6">
        <v>5000</v>
      </c>
      <c r="E2447" s="11">
        <v>8640</v>
      </c>
      <c r="F2447" t="s">
        <v>21</v>
      </c>
      <c r="G2447" t="s">
        <v>22</v>
      </c>
      <c r="H2447" t="s">
        <v>23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4772</v>
      </c>
      <c r="O2447" s="9">
        <f t="shared" si="154"/>
        <v>173</v>
      </c>
      <c r="P2447" s="9">
        <f t="shared" si="155"/>
        <v>75.13</v>
      </c>
      <c r="Q2447" t="s">
        <v>2385</v>
      </c>
      <c r="R2447" t="s">
        <v>4773</v>
      </c>
      <c r="S2447" s="15">
        <f t="shared" si="156"/>
        <v>42243.190057870372</v>
      </c>
      <c r="T2447" s="16">
        <f t="shared" si="157"/>
        <v>42273.190057870372</v>
      </c>
    </row>
    <row r="2448" spans="1:20" ht="60" hidden="1">
      <c r="A2448">
        <v>2446</v>
      </c>
      <c r="B2448" s="3" t="s">
        <v>5022</v>
      </c>
      <c r="C2448" s="3" t="s">
        <v>5023</v>
      </c>
      <c r="D2448" s="6">
        <v>5000</v>
      </c>
      <c r="E2448" s="11">
        <v>8399</v>
      </c>
      <c r="F2448" t="s">
        <v>21</v>
      </c>
      <c r="G2448" t="s">
        <v>22</v>
      </c>
      <c r="H2448" t="s">
        <v>23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4772</v>
      </c>
      <c r="O2448" s="9">
        <f t="shared" si="154"/>
        <v>168</v>
      </c>
      <c r="P2448" s="9">
        <f t="shared" si="155"/>
        <v>75.67</v>
      </c>
      <c r="Q2448" t="s">
        <v>2385</v>
      </c>
      <c r="R2448" t="s">
        <v>4773</v>
      </c>
      <c r="S2448" s="15">
        <f t="shared" si="156"/>
        <v>42670.602673611109</v>
      </c>
      <c r="T2448" s="16">
        <f t="shared" si="157"/>
        <v>42700.64434027778</v>
      </c>
    </row>
    <row r="2449" spans="1:20" ht="60" hidden="1">
      <c r="A2449">
        <v>2447</v>
      </c>
      <c r="B2449" s="3" t="s">
        <v>5024</v>
      </c>
      <c r="C2449" s="3" t="s">
        <v>5025</v>
      </c>
      <c r="D2449" s="6">
        <v>2500</v>
      </c>
      <c r="E2449" s="11">
        <v>10680</v>
      </c>
      <c r="F2449" t="s">
        <v>21</v>
      </c>
      <c r="G2449" t="s">
        <v>22</v>
      </c>
      <c r="H2449" t="s">
        <v>23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4772</v>
      </c>
      <c r="O2449" s="9">
        <f t="shared" si="154"/>
        <v>427</v>
      </c>
      <c r="P2449" s="9">
        <f t="shared" si="155"/>
        <v>31.69</v>
      </c>
      <c r="Q2449" t="s">
        <v>2385</v>
      </c>
      <c r="R2449" t="s">
        <v>4773</v>
      </c>
      <c r="S2449" s="15">
        <f t="shared" si="156"/>
        <v>42654.469826388886</v>
      </c>
      <c r="T2449" s="16">
        <f t="shared" si="157"/>
        <v>42686.166666666672</v>
      </c>
    </row>
    <row r="2450" spans="1:20" ht="60" hidden="1">
      <c r="A2450">
        <v>2448</v>
      </c>
      <c r="B2450" s="3" t="s">
        <v>5026</v>
      </c>
      <c r="C2450" s="3" t="s">
        <v>5027</v>
      </c>
      <c r="D2450" s="6">
        <v>400</v>
      </c>
      <c r="E2450" s="11">
        <v>430</v>
      </c>
      <c r="F2450" t="s">
        <v>21</v>
      </c>
      <c r="G2450" t="s">
        <v>22</v>
      </c>
      <c r="H2450" t="s">
        <v>23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4772</v>
      </c>
      <c r="O2450" s="9">
        <f t="shared" si="154"/>
        <v>108</v>
      </c>
      <c r="P2450" s="9">
        <f t="shared" si="155"/>
        <v>47.78</v>
      </c>
      <c r="Q2450" t="s">
        <v>2385</v>
      </c>
      <c r="R2450" t="s">
        <v>4773</v>
      </c>
      <c r="S2450" s="15">
        <f t="shared" si="156"/>
        <v>42607.316122685181</v>
      </c>
      <c r="T2450" s="16">
        <f t="shared" si="157"/>
        <v>42613.233333333337</v>
      </c>
    </row>
    <row r="2451" spans="1:20" ht="45" hidden="1">
      <c r="A2451">
        <v>2449</v>
      </c>
      <c r="B2451" s="3" t="s">
        <v>5028</v>
      </c>
      <c r="C2451" s="3" t="s">
        <v>5029</v>
      </c>
      <c r="D2451" s="6">
        <v>10000</v>
      </c>
      <c r="E2451" s="11">
        <v>10800</v>
      </c>
      <c r="F2451" t="s">
        <v>21</v>
      </c>
      <c r="G2451" t="s">
        <v>22</v>
      </c>
      <c r="H2451" t="s">
        <v>23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4772</v>
      </c>
      <c r="O2451" s="9">
        <f t="shared" si="154"/>
        <v>108</v>
      </c>
      <c r="P2451" s="9">
        <f t="shared" si="155"/>
        <v>90</v>
      </c>
      <c r="Q2451" t="s">
        <v>2385</v>
      </c>
      <c r="R2451" t="s">
        <v>4773</v>
      </c>
      <c r="S2451" s="15">
        <f t="shared" si="156"/>
        <v>41943.142534722225</v>
      </c>
      <c r="T2451" s="16">
        <f t="shared" si="157"/>
        <v>41973.184201388889</v>
      </c>
    </row>
    <row r="2452" spans="1:20" ht="60" hidden="1">
      <c r="A2452">
        <v>2450</v>
      </c>
      <c r="B2452" s="3" t="s">
        <v>5030</v>
      </c>
      <c r="C2452" s="3" t="s">
        <v>5031</v>
      </c>
      <c r="D2452" s="6">
        <v>15000</v>
      </c>
      <c r="E2452" s="11">
        <v>15230.03</v>
      </c>
      <c r="F2452" t="s">
        <v>21</v>
      </c>
      <c r="G2452" t="s">
        <v>22</v>
      </c>
      <c r="H2452" t="s">
        <v>23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4772</v>
      </c>
      <c r="O2452" s="9">
        <f t="shared" si="154"/>
        <v>102</v>
      </c>
      <c r="P2452" s="9">
        <f t="shared" si="155"/>
        <v>149.31</v>
      </c>
      <c r="Q2452" t="s">
        <v>2385</v>
      </c>
      <c r="R2452" t="s">
        <v>4773</v>
      </c>
      <c r="S2452" s="15">
        <f t="shared" si="156"/>
        <v>41902.07240740741</v>
      </c>
      <c r="T2452" s="16">
        <f t="shared" si="157"/>
        <v>41940.132638888892</v>
      </c>
    </row>
    <row r="2453" spans="1:20" ht="60" hidden="1">
      <c r="A2453">
        <v>2451</v>
      </c>
      <c r="B2453" s="3" t="s">
        <v>5032</v>
      </c>
      <c r="C2453" s="3" t="s">
        <v>5033</v>
      </c>
      <c r="D2453" s="6">
        <v>10000</v>
      </c>
      <c r="E2453" s="11">
        <v>11545</v>
      </c>
      <c r="F2453" t="s">
        <v>21</v>
      </c>
      <c r="G2453" t="s">
        <v>22</v>
      </c>
      <c r="H2453" t="s">
        <v>23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4772</v>
      </c>
      <c r="O2453" s="9">
        <f t="shared" si="154"/>
        <v>115</v>
      </c>
      <c r="P2453" s="9">
        <f t="shared" si="155"/>
        <v>62.07</v>
      </c>
      <c r="Q2453" t="s">
        <v>2385</v>
      </c>
      <c r="R2453" t="s">
        <v>4773</v>
      </c>
      <c r="S2453" s="15">
        <f t="shared" si="156"/>
        <v>42779.908449074079</v>
      </c>
      <c r="T2453" s="16">
        <f t="shared" si="157"/>
        <v>42799.908449074079</v>
      </c>
    </row>
    <row r="2454" spans="1:20" ht="60" hidden="1">
      <c r="A2454">
        <v>2452</v>
      </c>
      <c r="B2454" s="3" t="s">
        <v>5034</v>
      </c>
      <c r="C2454" s="3" t="s">
        <v>5035</v>
      </c>
      <c r="D2454" s="6">
        <v>600</v>
      </c>
      <c r="E2454" s="11">
        <v>801</v>
      </c>
      <c r="F2454" t="s">
        <v>21</v>
      </c>
      <c r="G2454" t="s">
        <v>22</v>
      </c>
      <c r="H2454" t="s">
        <v>23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4772</v>
      </c>
      <c r="O2454" s="9">
        <f t="shared" si="154"/>
        <v>134</v>
      </c>
      <c r="P2454" s="9">
        <f t="shared" si="155"/>
        <v>53.4</v>
      </c>
      <c r="Q2454" t="s">
        <v>2385</v>
      </c>
      <c r="R2454" t="s">
        <v>4773</v>
      </c>
      <c r="S2454" s="15">
        <f t="shared" si="156"/>
        <v>42338.84375</v>
      </c>
      <c r="T2454" s="16">
        <f t="shared" si="157"/>
        <v>42367.958333333328</v>
      </c>
    </row>
    <row r="2455" spans="1:20" ht="60" hidden="1">
      <c r="A2455">
        <v>2453</v>
      </c>
      <c r="B2455" s="3" t="s">
        <v>5036</v>
      </c>
      <c r="C2455" s="3" t="s">
        <v>5037</v>
      </c>
      <c r="D2455" s="6">
        <v>3000</v>
      </c>
      <c r="E2455" s="11">
        <v>4641</v>
      </c>
      <c r="F2455" t="s">
        <v>21</v>
      </c>
      <c r="G2455" t="s">
        <v>22</v>
      </c>
      <c r="H2455" t="s">
        <v>23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4772</v>
      </c>
      <c r="O2455" s="9">
        <f t="shared" si="154"/>
        <v>155</v>
      </c>
      <c r="P2455" s="9">
        <f t="shared" si="155"/>
        <v>69.27</v>
      </c>
      <c r="Q2455" t="s">
        <v>2385</v>
      </c>
      <c r="R2455" t="s">
        <v>4773</v>
      </c>
      <c r="S2455" s="15">
        <f t="shared" si="156"/>
        <v>42738.692233796297</v>
      </c>
      <c r="T2455" s="16">
        <f t="shared" si="157"/>
        <v>42768.692233796297</v>
      </c>
    </row>
    <row r="2456" spans="1:20" ht="45" hidden="1">
      <c r="A2456">
        <v>2454</v>
      </c>
      <c r="B2456" s="3" t="s">
        <v>5038</v>
      </c>
      <c r="C2456" s="3" t="s">
        <v>5039</v>
      </c>
      <c r="D2456" s="6">
        <v>35000</v>
      </c>
      <c r="E2456" s="11">
        <v>35296</v>
      </c>
      <c r="F2456" t="s">
        <v>21</v>
      </c>
      <c r="G2456" t="s">
        <v>22</v>
      </c>
      <c r="H2456" t="s">
        <v>23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4772</v>
      </c>
      <c r="O2456" s="9">
        <f t="shared" si="154"/>
        <v>101</v>
      </c>
      <c r="P2456" s="9">
        <f t="shared" si="155"/>
        <v>271.51</v>
      </c>
      <c r="Q2456" t="s">
        <v>2385</v>
      </c>
      <c r="R2456" t="s">
        <v>4773</v>
      </c>
      <c r="S2456" s="15">
        <f t="shared" si="156"/>
        <v>42770.201481481476</v>
      </c>
      <c r="T2456" s="16">
        <f t="shared" si="157"/>
        <v>42805.201481481476</v>
      </c>
    </row>
    <row r="2457" spans="1:20" ht="45" hidden="1">
      <c r="A2457">
        <v>2455</v>
      </c>
      <c r="B2457" s="3" t="s">
        <v>5040</v>
      </c>
      <c r="C2457" s="3" t="s">
        <v>5041</v>
      </c>
      <c r="D2457" s="6">
        <v>300</v>
      </c>
      <c r="E2457" s="11">
        <v>546</v>
      </c>
      <c r="F2457" t="s">
        <v>21</v>
      </c>
      <c r="G2457" t="s">
        <v>22</v>
      </c>
      <c r="H2457" t="s">
        <v>23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4772</v>
      </c>
      <c r="O2457" s="9">
        <f t="shared" si="154"/>
        <v>182</v>
      </c>
      <c r="P2457" s="9">
        <f t="shared" si="155"/>
        <v>34.130000000000003</v>
      </c>
      <c r="Q2457" t="s">
        <v>2385</v>
      </c>
      <c r="R2457" t="s">
        <v>4773</v>
      </c>
      <c r="S2457" s="15">
        <f t="shared" si="156"/>
        <v>42452.781828703708</v>
      </c>
      <c r="T2457" s="16">
        <f t="shared" si="157"/>
        <v>42480.781828703708</v>
      </c>
    </row>
    <row r="2458" spans="1:20" ht="45" hidden="1">
      <c r="A2458">
        <v>2456</v>
      </c>
      <c r="B2458" s="3" t="s">
        <v>5042</v>
      </c>
      <c r="C2458" s="3" t="s">
        <v>5043</v>
      </c>
      <c r="D2458" s="6">
        <v>1500</v>
      </c>
      <c r="E2458" s="11">
        <v>2713</v>
      </c>
      <c r="F2458" t="s">
        <v>21</v>
      </c>
      <c r="G2458" t="s">
        <v>22</v>
      </c>
      <c r="H2458" t="s">
        <v>23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4772</v>
      </c>
      <c r="O2458" s="9">
        <f t="shared" si="154"/>
        <v>181</v>
      </c>
      <c r="P2458" s="9">
        <f t="shared" si="155"/>
        <v>40.49</v>
      </c>
      <c r="Q2458" t="s">
        <v>2385</v>
      </c>
      <c r="R2458" t="s">
        <v>4773</v>
      </c>
      <c r="S2458" s="15">
        <f t="shared" si="156"/>
        <v>42761.961099537039</v>
      </c>
      <c r="T2458" s="16">
        <f t="shared" si="157"/>
        <v>42791.961099537039</v>
      </c>
    </row>
    <row r="2459" spans="1:20" ht="45" hidden="1">
      <c r="A2459">
        <v>2457</v>
      </c>
      <c r="B2459" s="3" t="s">
        <v>5044</v>
      </c>
      <c r="C2459" s="3" t="s">
        <v>5045</v>
      </c>
      <c r="D2459" s="6">
        <v>23000</v>
      </c>
      <c r="E2459" s="11">
        <v>23530</v>
      </c>
      <c r="F2459" t="s">
        <v>21</v>
      </c>
      <c r="G2459" t="s">
        <v>22</v>
      </c>
      <c r="H2459" t="s">
        <v>23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4772</v>
      </c>
      <c r="O2459" s="9">
        <f t="shared" si="154"/>
        <v>102</v>
      </c>
      <c r="P2459" s="9">
        <f t="shared" si="155"/>
        <v>189.76</v>
      </c>
      <c r="Q2459" t="s">
        <v>2385</v>
      </c>
      <c r="R2459" t="s">
        <v>4773</v>
      </c>
      <c r="S2459" s="15">
        <f t="shared" si="156"/>
        <v>42423.602500000001</v>
      </c>
      <c r="T2459" s="16">
        <f t="shared" si="157"/>
        <v>42453.560833333337</v>
      </c>
    </row>
    <row r="2460" spans="1:20" ht="60" hidden="1">
      <c r="A2460">
        <v>2458</v>
      </c>
      <c r="B2460" s="3" t="s">
        <v>5046</v>
      </c>
      <c r="C2460" s="3" t="s">
        <v>5047</v>
      </c>
      <c r="D2460" s="6">
        <v>5000</v>
      </c>
      <c r="E2460" s="11">
        <v>5509</v>
      </c>
      <c r="F2460" t="s">
        <v>21</v>
      </c>
      <c r="G2460" t="s">
        <v>22</v>
      </c>
      <c r="H2460" t="s">
        <v>23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4772</v>
      </c>
      <c r="O2460" s="9">
        <f t="shared" si="154"/>
        <v>110</v>
      </c>
      <c r="P2460" s="9">
        <f t="shared" si="155"/>
        <v>68.86</v>
      </c>
      <c r="Q2460" t="s">
        <v>2385</v>
      </c>
      <c r="R2460" t="s">
        <v>4773</v>
      </c>
      <c r="S2460" s="15">
        <f t="shared" si="156"/>
        <v>42495.871736111112</v>
      </c>
      <c r="T2460" s="16">
        <f t="shared" si="157"/>
        <v>42530.791666666672</v>
      </c>
    </row>
    <row r="2461" spans="1:20" ht="60" hidden="1">
      <c r="A2461">
        <v>2459</v>
      </c>
      <c r="B2461" s="3" t="s">
        <v>5048</v>
      </c>
      <c r="C2461" s="3" t="s">
        <v>5049</v>
      </c>
      <c r="D2461" s="6">
        <v>30000</v>
      </c>
      <c r="E2461" s="11">
        <v>30675</v>
      </c>
      <c r="F2461" t="s">
        <v>21</v>
      </c>
      <c r="G2461" t="s">
        <v>22</v>
      </c>
      <c r="H2461" t="s">
        <v>23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4772</v>
      </c>
      <c r="O2461" s="9">
        <f t="shared" si="154"/>
        <v>102</v>
      </c>
      <c r="P2461" s="9">
        <f t="shared" si="155"/>
        <v>108.78</v>
      </c>
      <c r="Q2461" t="s">
        <v>2385</v>
      </c>
      <c r="R2461" t="s">
        <v>4773</v>
      </c>
      <c r="S2461" s="15">
        <f t="shared" si="156"/>
        <v>42407.637557870374</v>
      </c>
      <c r="T2461" s="16">
        <f t="shared" si="157"/>
        <v>42452.595891203702</v>
      </c>
    </row>
    <row r="2462" spans="1:20" ht="60" hidden="1">
      <c r="A2462">
        <v>2460</v>
      </c>
      <c r="B2462" s="3" t="s">
        <v>5050</v>
      </c>
      <c r="C2462" s="3" t="s">
        <v>5051</v>
      </c>
      <c r="D2462" s="6">
        <v>8500</v>
      </c>
      <c r="E2462" s="11">
        <v>8567</v>
      </c>
      <c r="F2462" t="s">
        <v>21</v>
      </c>
      <c r="G2462" t="s">
        <v>22</v>
      </c>
      <c r="H2462" t="s">
        <v>23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4772</v>
      </c>
      <c r="O2462" s="9">
        <f t="shared" si="154"/>
        <v>101</v>
      </c>
      <c r="P2462" s="9">
        <f t="shared" si="155"/>
        <v>125.99</v>
      </c>
      <c r="Q2462" t="s">
        <v>2385</v>
      </c>
      <c r="R2462" t="s">
        <v>4773</v>
      </c>
      <c r="S2462" s="15">
        <f t="shared" si="156"/>
        <v>42704.187118055561</v>
      </c>
      <c r="T2462" s="16">
        <f t="shared" si="157"/>
        <v>42738.178472222222</v>
      </c>
    </row>
    <row r="2463" spans="1:20" ht="60" hidden="1">
      <c r="A2463">
        <v>2461</v>
      </c>
      <c r="B2463" s="3" t="s">
        <v>5052</v>
      </c>
      <c r="C2463" s="3" t="s">
        <v>5053</v>
      </c>
      <c r="D2463" s="6">
        <v>7500</v>
      </c>
      <c r="E2463" s="11">
        <v>7785</v>
      </c>
      <c r="F2463" t="s">
        <v>21</v>
      </c>
      <c r="G2463" t="s">
        <v>22</v>
      </c>
      <c r="H2463" t="s">
        <v>23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1841</v>
      </c>
      <c r="O2463" s="9">
        <f t="shared" si="154"/>
        <v>104</v>
      </c>
      <c r="P2463" s="9">
        <f t="shared" si="155"/>
        <v>90.52</v>
      </c>
      <c r="Q2463" t="s">
        <v>1635</v>
      </c>
      <c r="R2463" t="s">
        <v>1842</v>
      </c>
      <c r="S2463" s="15">
        <f t="shared" si="156"/>
        <v>40784.012696759259</v>
      </c>
      <c r="T2463" s="16">
        <f t="shared" si="157"/>
        <v>40817.125</v>
      </c>
    </row>
    <row r="2464" spans="1:20" ht="60" hidden="1">
      <c r="A2464">
        <v>2462</v>
      </c>
      <c r="B2464" s="3" t="s">
        <v>5054</v>
      </c>
      <c r="C2464" s="3" t="s">
        <v>5055</v>
      </c>
      <c r="D2464" s="6">
        <v>3000</v>
      </c>
      <c r="E2464" s="11">
        <v>3321.25</v>
      </c>
      <c r="F2464" t="s">
        <v>21</v>
      </c>
      <c r="G2464" t="s">
        <v>22</v>
      </c>
      <c r="H2464" t="s">
        <v>23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1841</v>
      </c>
      <c r="O2464" s="9">
        <f t="shared" si="154"/>
        <v>111</v>
      </c>
      <c r="P2464" s="9">
        <f t="shared" si="155"/>
        <v>28.88</v>
      </c>
      <c r="Q2464" t="s">
        <v>1635</v>
      </c>
      <c r="R2464" t="s">
        <v>1842</v>
      </c>
      <c r="S2464" s="15">
        <f t="shared" si="156"/>
        <v>41089.186296296299</v>
      </c>
      <c r="T2464" s="16">
        <f t="shared" si="157"/>
        <v>41109.186296296299</v>
      </c>
    </row>
    <row r="2465" spans="1:20" ht="30" hidden="1">
      <c r="A2465">
        <v>2463</v>
      </c>
      <c r="B2465" s="3" t="s">
        <v>5056</v>
      </c>
      <c r="C2465" s="3" t="s">
        <v>5057</v>
      </c>
      <c r="D2465" s="6">
        <v>2000</v>
      </c>
      <c r="E2465" s="11">
        <v>2325</v>
      </c>
      <c r="F2465" t="s">
        <v>21</v>
      </c>
      <c r="G2465" t="s">
        <v>22</v>
      </c>
      <c r="H2465" t="s">
        <v>23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1841</v>
      </c>
      <c r="O2465" s="9">
        <f t="shared" si="154"/>
        <v>116</v>
      </c>
      <c r="P2465" s="9">
        <f t="shared" si="155"/>
        <v>31</v>
      </c>
      <c r="Q2465" t="s">
        <v>1635</v>
      </c>
      <c r="R2465" t="s">
        <v>1842</v>
      </c>
      <c r="S2465" s="15">
        <f t="shared" si="156"/>
        <v>41341.111400462964</v>
      </c>
      <c r="T2465" s="16">
        <f t="shared" si="157"/>
        <v>41380.791666666664</v>
      </c>
    </row>
    <row r="2466" spans="1:20" ht="45" hidden="1">
      <c r="A2466">
        <v>2464</v>
      </c>
      <c r="B2466" s="3" t="s">
        <v>5058</v>
      </c>
      <c r="C2466" s="3" t="s">
        <v>5059</v>
      </c>
      <c r="D2466" s="6">
        <v>2000</v>
      </c>
      <c r="E2466" s="11">
        <v>2222</v>
      </c>
      <c r="F2466" t="s">
        <v>21</v>
      </c>
      <c r="G2466" t="s">
        <v>167</v>
      </c>
      <c r="H2466" t="s">
        <v>168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1841</v>
      </c>
      <c r="O2466" s="9">
        <f t="shared" si="154"/>
        <v>111</v>
      </c>
      <c r="P2466" s="9">
        <f t="shared" si="155"/>
        <v>51.67</v>
      </c>
      <c r="Q2466" t="s">
        <v>1635</v>
      </c>
      <c r="R2466" t="s">
        <v>1842</v>
      </c>
      <c r="S2466" s="15">
        <f t="shared" si="156"/>
        <v>42248.90042824074</v>
      </c>
      <c r="T2466" s="16">
        <f t="shared" si="157"/>
        <v>42277.811805555553</v>
      </c>
    </row>
    <row r="2467" spans="1:20" ht="45" hidden="1">
      <c r="A2467">
        <v>2465</v>
      </c>
      <c r="B2467" s="3" t="s">
        <v>5060</v>
      </c>
      <c r="C2467" s="3" t="s">
        <v>5061</v>
      </c>
      <c r="D2467" s="6">
        <v>700</v>
      </c>
      <c r="E2467" s="11">
        <v>1261</v>
      </c>
      <c r="F2467" t="s">
        <v>21</v>
      </c>
      <c r="G2467" t="s">
        <v>22</v>
      </c>
      <c r="H2467" t="s">
        <v>23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1841</v>
      </c>
      <c r="O2467" s="9">
        <f t="shared" si="154"/>
        <v>180</v>
      </c>
      <c r="P2467" s="9">
        <f t="shared" si="155"/>
        <v>26.27</v>
      </c>
      <c r="Q2467" t="s">
        <v>1635</v>
      </c>
      <c r="R2467" t="s">
        <v>1842</v>
      </c>
      <c r="S2467" s="15">
        <f t="shared" si="156"/>
        <v>41145.719305555554</v>
      </c>
      <c r="T2467" s="16">
        <f t="shared" si="157"/>
        <v>41175.719305555554</v>
      </c>
    </row>
    <row r="2468" spans="1:20" ht="45" hidden="1">
      <c r="A2468">
        <v>2466</v>
      </c>
      <c r="B2468" s="3" t="s">
        <v>5062</v>
      </c>
      <c r="C2468" s="3" t="s">
        <v>5063</v>
      </c>
      <c r="D2468" s="6">
        <v>2500</v>
      </c>
      <c r="E2468" s="11">
        <v>2500</v>
      </c>
      <c r="F2468" t="s">
        <v>21</v>
      </c>
      <c r="G2468" t="s">
        <v>22</v>
      </c>
      <c r="H2468" t="s">
        <v>23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1841</v>
      </c>
      <c r="O2468" s="9">
        <f t="shared" si="154"/>
        <v>100</v>
      </c>
      <c r="P2468" s="9">
        <f t="shared" si="155"/>
        <v>48.08</v>
      </c>
      <c r="Q2468" t="s">
        <v>1635</v>
      </c>
      <c r="R2468" t="s">
        <v>1842</v>
      </c>
      <c r="S2468" s="15">
        <f t="shared" si="156"/>
        <v>41373.102465277778</v>
      </c>
      <c r="T2468" s="16">
        <f t="shared" si="157"/>
        <v>41403.102465277778</v>
      </c>
    </row>
    <row r="2469" spans="1:20" ht="45" hidden="1">
      <c r="A2469">
        <v>2467</v>
      </c>
      <c r="B2469" s="3" t="s">
        <v>5064</v>
      </c>
      <c r="C2469" s="3" t="s">
        <v>5065</v>
      </c>
      <c r="D2469" s="6">
        <v>1000</v>
      </c>
      <c r="E2469" s="11">
        <v>1185</v>
      </c>
      <c r="F2469" t="s">
        <v>21</v>
      </c>
      <c r="G2469" t="s">
        <v>22</v>
      </c>
      <c r="H2469" t="s">
        <v>23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1841</v>
      </c>
      <c r="O2469" s="9">
        <f t="shared" si="154"/>
        <v>119</v>
      </c>
      <c r="P2469" s="9">
        <f t="shared" si="155"/>
        <v>27.56</v>
      </c>
      <c r="Q2469" t="s">
        <v>1635</v>
      </c>
      <c r="R2469" t="s">
        <v>1842</v>
      </c>
      <c r="S2469" s="15">
        <f t="shared" si="156"/>
        <v>41025.874201388891</v>
      </c>
      <c r="T2469" s="16">
        <f t="shared" si="157"/>
        <v>41039.708333333336</v>
      </c>
    </row>
    <row r="2470" spans="1:20" ht="45" hidden="1">
      <c r="A2470">
        <v>2468</v>
      </c>
      <c r="B2470" s="3" t="s">
        <v>5066</v>
      </c>
      <c r="C2470" s="3" t="s">
        <v>5067</v>
      </c>
      <c r="D2470" s="6">
        <v>2000</v>
      </c>
      <c r="E2470" s="11">
        <v>2144.34</v>
      </c>
      <c r="F2470" t="s">
        <v>21</v>
      </c>
      <c r="G2470" t="s">
        <v>22</v>
      </c>
      <c r="H2470" t="s">
        <v>23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1841</v>
      </c>
      <c r="O2470" s="9">
        <f t="shared" si="154"/>
        <v>107</v>
      </c>
      <c r="P2470" s="9">
        <f t="shared" si="155"/>
        <v>36.97</v>
      </c>
      <c r="Q2470" t="s">
        <v>1635</v>
      </c>
      <c r="R2470" t="s">
        <v>1842</v>
      </c>
      <c r="S2470" s="15">
        <f t="shared" si="156"/>
        <v>41174.154178240737</v>
      </c>
      <c r="T2470" s="16">
        <f t="shared" si="157"/>
        <v>41210.208333333336</v>
      </c>
    </row>
    <row r="2471" spans="1:20" ht="60" hidden="1">
      <c r="A2471">
        <v>2469</v>
      </c>
      <c r="B2471" s="3" t="s">
        <v>5068</v>
      </c>
      <c r="C2471" s="3" t="s">
        <v>5069</v>
      </c>
      <c r="D2471" s="6">
        <v>1200</v>
      </c>
      <c r="E2471" s="11">
        <v>1364</v>
      </c>
      <c r="F2471" t="s">
        <v>21</v>
      </c>
      <c r="G2471" t="s">
        <v>22</v>
      </c>
      <c r="H2471" t="s">
        <v>23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1841</v>
      </c>
      <c r="O2471" s="9">
        <f t="shared" si="154"/>
        <v>114</v>
      </c>
      <c r="P2471" s="9">
        <f t="shared" si="155"/>
        <v>29.02</v>
      </c>
      <c r="Q2471" t="s">
        <v>1635</v>
      </c>
      <c r="R2471" t="s">
        <v>1842</v>
      </c>
      <c r="S2471" s="15">
        <f t="shared" si="156"/>
        <v>40557.429733796293</v>
      </c>
      <c r="T2471" s="16">
        <f t="shared" si="157"/>
        <v>40582.429733796293</v>
      </c>
    </row>
    <row r="2472" spans="1:20" ht="45" hidden="1">
      <c r="A2472">
        <v>2470</v>
      </c>
      <c r="B2472" s="3" t="s">
        <v>5070</v>
      </c>
      <c r="C2472" s="3" t="s">
        <v>5071</v>
      </c>
      <c r="D2472" s="6">
        <v>1000</v>
      </c>
      <c r="E2472" s="11">
        <v>1031.6400000000001</v>
      </c>
      <c r="F2472" t="s">
        <v>21</v>
      </c>
      <c r="G2472" t="s">
        <v>22</v>
      </c>
      <c r="H2472" t="s">
        <v>23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1841</v>
      </c>
      <c r="O2472" s="9">
        <f t="shared" si="154"/>
        <v>103</v>
      </c>
      <c r="P2472" s="9">
        <f t="shared" si="155"/>
        <v>28.66</v>
      </c>
      <c r="Q2472" t="s">
        <v>1635</v>
      </c>
      <c r="R2472" t="s">
        <v>1842</v>
      </c>
      <c r="S2472" s="15">
        <f t="shared" si="156"/>
        <v>41023.07471064815</v>
      </c>
      <c r="T2472" s="16">
        <f t="shared" si="157"/>
        <v>41053.07471064815</v>
      </c>
    </row>
    <row r="2473" spans="1:20" ht="60" hidden="1">
      <c r="A2473">
        <v>2471</v>
      </c>
      <c r="B2473" s="3" t="s">
        <v>5072</v>
      </c>
      <c r="C2473" s="3" t="s">
        <v>5073</v>
      </c>
      <c r="D2473" s="6">
        <v>500</v>
      </c>
      <c r="E2473" s="11">
        <v>640</v>
      </c>
      <c r="F2473" t="s">
        <v>21</v>
      </c>
      <c r="G2473" t="s">
        <v>22</v>
      </c>
      <c r="H2473" t="s">
        <v>23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1841</v>
      </c>
      <c r="O2473" s="9">
        <f t="shared" si="154"/>
        <v>128</v>
      </c>
      <c r="P2473" s="9">
        <f t="shared" si="155"/>
        <v>37.65</v>
      </c>
      <c r="Q2473" t="s">
        <v>1635</v>
      </c>
      <c r="R2473" t="s">
        <v>1842</v>
      </c>
      <c r="S2473" s="15">
        <f t="shared" si="156"/>
        <v>40893.992962962962</v>
      </c>
      <c r="T2473" s="16">
        <f t="shared" si="157"/>
        <v>40933.992962962962</v>
      </c>
    </row>
    <row r="2474" spans="1:20" ht="60" hidden="1">
      <c r="A2474">
        <v>2472</v>
      </c>
      <c r="B2474" s="3" t="s">
        <v>5074</v>
      </c>
      <c r="C2474" s="3" t="s">
        <v>5075</v>
      </c>
      <c r="D2474" s="6">
        <v>7500</v>
      </c>
      <c r="E2474" s="11">
        <v>10182.02</v>
      </c>
      <c r="F2474" t="s">
        <v>21</v>
      </c>
      <c r="G2474" t="s">
        <v>22</v>
      </c>
      <c r="H2474" t="s">
        <v>23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1841</v>
      </c>
      <c r="O2474" s="9">
        <f t="shared" si="154"/>
        <v>136</v>
      </c>
      <c r="P2474" s="9">
        <f t="shared" si="155"/>
        <v>97.9</v>
      </c>
      <c r="Q2474" t="s">
        <v>1635</v>
      </c>
      <c r="R2474" t="s">
        <v>1842</v>
      </c>
      <c r="S2474" s="15">
        <f t="shared" si="156"/>
        <v>40354.11550925926</v>
      </c>
      <c r="T2474" s="16">
        <f t="shared" si="157"/>
        <v>40425.043749999997</v>
      </c>
    </row>
    <row r="2475" spans="1:20" ht="45" hidden="1">
      <c r="A2475">
        <v>2473</v>
      </c>
      <c r="B2475" s="3" t="s">
        <v>5076</v>
      </c>
      <c r="C2475" s="3" t="s">
        <v>5077</v>
      </c>
      <c r="D2475" s="6">
        <v>2000</v>
      </c>
      <c r="E2475" s="11">
        <v>2000</v>
      </c>
      <c r="F2475" t="s">
        <v>21</v>
      </c>
      <c r="G2475" t="s">
        <v>22</v>
      </c>
      <c r="H2475" t="s">
        <v>23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1841</v>
      </c>
      <c r="O2475" s="9">
        <f t="shared" si="154"/>
        <v>100</v>
      </c>
      <c r="P2475" s="9">
        <f t="shared" si="155"/>
        <v>42.55</v>
      </c>
      <c r="Q2475" t="s">
        <v>1635</v>
      </c>
      <c r="R2475" t="s">
        <v>1842</v>
      </c>
      <c r="S2475" s="15">
        <f t="shared" si="156"/>
        <v>41193.748483796298</v>
      </c>
      <c r="T2475" s="16">
        <f t="shared" si="157"/>
        <v>41223.790150462963</v>
      </c>
    </row>
    <row r="2476" spans="1:20" ht="60" hidden="1">
      <c r="A2476">
        <v>2474</v>
      </c>
      <c r="B2476" s="3" t="s">
        <v>5078</v>
      </c>
      <c r="C2476" s="3" t="s">
        <v>5079</v>
      </c>
      <c r="D2476" s="6">
        <v>5000</v>
      </c>
      <c r="E2476" s="11">
        <v>5000.18</v>
      </c>
      <c r="F2476" t="s">
        <v>21</v>
      </c>
      <c r="G2476" t="s">
        <v>22</v>
      </c>
      <c r="H2476" t="s">
        <v>23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1841</v>
      </c>
      <c r="O2476" s="9">
        <f t="shared" si="154"/>
        <v>100</v>
      </c>
      <c r="P2476" s="9">
        <f t="shared" si="155"/>
        <v>131.58000000000001</v>
      </c>
      <c r="Q2476" t="s">
        <v>1635</v>
      </c>
      <c r="R2476" t="s">
        <v>1842</v>
      </c>
      <c r="S2476" s="15">
        <f t="shared" si="156"/>
        <v>40417.011296296296</v>
      </c>
      <c r="T2476" s="16">
        <f t="shared" si="157"/>
        <v>40462.011296296296</v>
      </c>
    </row>
    <row r="2477" spans="1:20" ht="30" hidden="1">
      <c r="A2477">
        <v>2475</v>
      </c>
      <c r="B2477" s="3" t="s">
        <v>5080</v>
      </c>
      <c r="C2477" s="3" t="s">
        <v>5081</v>
      </c>
      <c r="D2477" s="6">
        <v>2500</v>
      </c>
      <c r="E2477" s="11">
        <v>2618</v>
      </c>
      <c r="F2477" t="s">
        <v>21</v>
      </c>
      <c r="G2477" t="s">
        <v>22</v>
      </c>
      <c r="H2477" t="s">
        <v>23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1841</v>
      </c>
      <c r="O2477" s="9">
        <f t="shared" si="154"/>
        <v>105</v>
      </c>
      <c r="P2477" s="9">
        <f t="shared" si="155"/>
        <v>32.32</v>
      </c>
      <c r="Q2477" t="s">
        <v>1635</v>
      </c>
      <c r="R2477" t="s">
        <v>1842</v>
      </c>
      <c r="S2477" s="15">
        <f t="shared" si="156"/>
        <v>40310.287673611114</v>
      </c>
      <c r="T2477" s="16">
        <f t="shared" si="157"/>
        <v>40369.916666666664</v>
      </c>
    </row>
    <row r="2478" spans="1:20" ht="45" hidden="1">
      <c r="A2478">
        <v>2476</v>
      </c>
      <c r="B2478" s="3" t="s">
        <v>5082</v>
      </c>
      <c r="C2478" s="3" t="s">
        <v>5083</v>
      </c>
      <c r="D2478" s="6">
        <v>3200</v>
      </c>
      <c r="E2478" s="11">
        <v>3360.72</v>
      </c>
      <c r="F2478" t="s">
        <v>21</v>
      </c>
      <c r="G2478" t="s">
        <v>22</v>
      </c>
      <c r="H2478" t="s">
        <v>23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1841</v>
      </c>
      <c r="O2478" s="9">
        <f t="shared" si="154"/>
        <v>105</v>
      </c>
      <c r="P2478" s="9">
        <f t="shared" si="155"/>
        <v>61.1</v>
      </c>
      <c r="Q2478" t="s">
        <v>1635</v>
      </c>
      <c r="R2478" t="s">
        <v>1842</v>
      </c>
      <c r="S2478" s="15">
        <f t="shared" si="156"/>
        <v>41913.328356481477</v>
      </c>
      <c r="T2478" s="16">
        <f t="shared" si="157"/>
        <v>41946.370023148149</v>
      </c>
    </row>
    <row r="2479" spans="1:20" ht="30" hidden="1">
      <c r="A2479">
        <v>2477</v>
      </c>
      <c r="B2479" s="3" t="s">
        <v>1721</v>
      </c>
      <c r="C2479" s="3" t="s">
        <v>5084</v>
      </c>
      <c r="D2479" s="6">
        <v>750</v>
      </c>
      <c r="E2479" s="11">
        <v>1285</v>
      </c>
      <c r="F2479" t="s">
        <v>21</v>
      </c>
      <c r="G2479" t="s">
        <v>22</v>
      </c>
      <c r="H2479" t="s">
        <v>23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1841</v>
      </c>
      <c r="O2479" s="9">
        <f t="shared" si="154"/>
        <v>171</v>
      </c>
      <c r="P2479" s="9">
        <f t="shared" si="155"/>
        <v>31.34</v>
      </c>
      <c r="Q2479" t="s">
        <v>1635</v>
      </c>
      <c r="R2479" t="s">
        <v>1842</v>
      </c>
      <c r="S2479" s="15">
        <f t="shared" si="156"/>
        <v>41088.691493055558</v>
      </c>
      <c r="T2479" s="16">
        <f t="shared" si="157"/>
        <v>41133.691493055558</v>
      </c>
    </row>
    <row r="2480" spans="1:20" ht="60" hidden="1">
      <c r="A2480">
        <v>2478</v>
      </c>
      <c r="B2480" s="3" t="s">
        <v>5085</v>
      </c>
      <c r="C2480" s="3" t="s">
        <v>5086</v>
      </c>
      <c r="D2480" s="6">
        <v>8000</v>
      </c>
      <c r="E2480" s="11">
        <v>10200</v>
      </c>
      <c r="F2480" t="s">
        <v>21</v>
      </c>
      <c r="G2480" t="s">
        <v>22</v>
      </c>
      <c r="H2480" t="s">
        <v>23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1841</v>
      </c>
      <c r="O2480" s="9">
        <f t="shared" si="154"/>
        <v>128</v>
      </c>
      <c r="P2480" s="9">
        <f t="shared" si="155"/>
        <v>129.11000000000001</v>
      </c>
      <c r="Q2480" t="s">
        <v>1635</v>
      </c>
      <c r="R2480" t="s">
        <v>1842</v>
      </c>
      <c r="S2480" s="15">
        <f t="shared" si="156"/>
        <v>41257.950381944444</v>
      </c>
      <c r="T2480" s="16">
        <f t="shared" si="157"/>
        <v>41287.950381944444</v>
      </c>
    </row>
    <row r="2481" spans="1:20" ht="45" hidden="1">
      <c r="A2481">
        <v>2479</v>
      </c>
      <c r="B2481" s="3" t="s">
        <v>5087</v>
      </c>
      <c r="C2481" s="3" t="s">
        <v>5088</v>
      </c>
      <c r="D2481" s="6">
        <v>300</v>
      </c>
      <c r="E2481" s="11">
        <v>400.33</v>
      </c>
      <c r="F2481" t="s">
        <v>21</v>
      </c>
      <c r="G2481" t="s">
        <v>22</v>
      </c>
      <c r="H2481" t="s">
        <v>23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1841</v>
      </c>
      <c r="O2481" s="9">
        <f t="shared" si="154"/>
        <v>133</v>
      </c>
      <c r="P2481" s="9">
        <f t="shared" si="155"/>
        <v>25.02</v>
      </c>
      <c r="Q2481" t="s">
        <v>1635</v>
      </c>
      <c r="R2481" t="s">
        <v>1842</v>
      </c>
      <c r="S2481" s="15">
        <f t="shared" si="156"/>
        <v>41107.726782407408</v>
      </c>
      <c r="T2481" s="16">
        <f t="shared" si="157"/>
        <v>41118.083333333336</v>
      </c>
    </row>
    <row r="2482" spans="1:20" ht="60" hidden="1">
      <c r="A2482">
        <v>2480</v>
      </c>
      <c r="B2482" s="3" t="s">
        <v>5089</v>
      </c>
      <c r="C2482" s="3" t="s">
        <v>5090</v>
      </c>
      <c r="D2482" s="6">
        <v>2000</v>
      </c>
      <c r="E2482" s="11">
        <v>2000</v>
      </c>
      <c r="F2482" t="s">
        <v>21</v>
      </c>
      <c r="G2482" t="s">
        <v>22</v>
      </c>
      <c r="H2482" t="s">
        <v>23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1841</v>
      </c>
      <c r="O2482" s="9">
        <f t="shared" si="154"/>
        <v>100</v>
      </c>
      <c r="P2482" s="9">
        <f t="shared" si="155"/>
        <v>250</v>
      </c>
      <c r="Q2482" t="s">
        <v>1635</v>
      </c>
      <c r="R2482" t="s">
        <v>1842</v>
      </c>
      <c r="S2482" s="15">
        <f t="shared" si="156"/>
        <v>42227.936157407406</v>
      </c>
      <c r="T2482" s="16">
        <f t="shared" si="157"/>
        <v>42287.936157407406</v>
      </c>
    </row>
    <row r="2483" spans="1:20" ht="60" hidden="1">
      <c r="A2483">
        <v>2481</v>
      </c>
      <c r="B2483" s="3" t="s">
        <v>5091</v>
      </c>
      <c r="C2483" s="3" t="s">
        <v>5092</v>
      </c>
      <c r="D2483" s="6">
        <v>4000</v>
      </c>
      <c r="E2483" s="11">
        <v>4516.4399999999996</v>
      </c>
      <c r="F2483" t="s">
        <v>21</v>
      </c>
      <c r="G2483" t="s">
        <v>22</v>
      </c>
      <c r="H2483" t="s">
        <v>23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1841</v>
      </c>
      <c r="O2483" s="9">
        <f t="shared" si="154"/>
        <v>113</v>
      </c>
      <c r="P2483" s="9">
        <f t="shared" si="155"/>
        <v>47.54</v>
      </c>
      <c r="Q2483" t="s">
        <v>1635</v>
      </c>
      <c r="R2483" t="s">
        <v>1842</v>
      </c>
      <c r="S2483" s="15">
        <f t="shared" si="156"/>
        <v>40999.645925925928</v>
      </c>
      <c r="T2483" s="16">
        <f t="shared" si="157"/>
        <v>41029.645925925928</v>
      </c>
    </row>
    <row r="2484" spans="1:20" ht="60" hidden="1">
      <c r="A2484">
        <v>2482</v>
      </c>
      <c r="B2484" s="3" t="s">
        <v>5093</v>
      </c>
      <c r="C2484" s="3" t="s">
        <v>5094</v>
      </c>
      <c r="D2484" s="6">
        <v>1000</v>
      </c>
      <c r="E2484" s="11">
        <v>1001</v>
      </c>
      <c r="F2484" t="s">
        <v>21</v>
      </c>
      <c r="G2484" t="s">
        <v>22</v>
      </c>
      <c r="H2484" t="s">
        <v>23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1841</v>
      </c>
      <c r="O2484" s="9">
        <f t="shared" si="154"/>
        <v>100</v>
      </c>
      <c r="P2484" s="9">
        <f t="shared" si="155"/>
        <v>40.04</v>
      </c>
      <c r="Q2484" t="s">
        <v>1635</v>
      </c>
      <c r="R2484" t="s">
        <v>1842</v>
      </c>
      <c r="S2484" s="15">
        <f t="shared" si="156"/>
        <v>40711.782210648147</v>
      </c>
      <c r="T2484" s="16">
        <f t="shared" si="157"/>
        <v>40756.782210648147</v>
      </c>
    </row>
    <row r="2485" spans="1:20" ht="45" hidden="1">
      <c r="A2485">
        <v>2483</v>
      </c>
      <c r="B2485" s="3" t="s">
        <v>5095</v>
      </c>
      <c r="C2485" s="3" t="s">
        <v>5096</v>
      </c>
      <c r="D2485" s="6">
        <v>1100</v>
      </c>
      <c r="E2485" s="11">
        <v>1251</v>
      </c>
      <c r="F2485" t="s">
        <v>21</v>
      </c>
      <c r="G2485" t="s">
        <v>22</v>
      </c>
      <c r="H2485" t="s">
        <v>23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1841</v>
      </c>
      <c r="O2485" s="9">
        <f t="shared" si="154"/>
        <v>114</v>
      </c>
      <c r="P2485" s="9">
        <f t="shared" si="155"/>
        <v>65.84</v>
      </c>
      <c r="Q2485" t="s">
        <v>1635</v>
      </c>
      <c r="R2485" t="s">
        <v>1842</v>
      </c>
      <c r="S2485" s="15">
        <f t="shared" si="156"/>
        <v>40970.750034722223</v>
      </c>
      <c r="T2485" s="16">
        <f t="shared" si="157"/>
        <v>41030.708368055559</v>
      </c>
    </row>
    <row r="2486" spans="1:20" ht="60" hidden="1">
      <c r="A2486">
        <v>2484</v>
      </c>
      <c r="B2486" s="3" t="s">
        <v>5097</v>
      </c>
      <c r="C2486" s="3" t="s">
        <v>5098</v>
      </c>
      <c r="D2486" s="6">
        <v>3500</v>
      </c>
      <c r="E2486" s="11">
        <v>4176.1099999999997</v>
      </c>
      <c r="F2486" t="s">
        <v>21</v>
      </c>
      <c r="G2486" t="s">
        <v>22</v>
      </c>
      <c r="H2486" t="s">
        <v>23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1841</v>
      </c>
      <c r="O2486" s="9">
        <f t="shared" si="154"/>
        <v>119</v>
      </c>
      <c r="P2486" s="9">
        <f t="shared" si="155"/>
        <v>46.4</v>
      </c>
      <c r="Q2486" t="s">
        <v>1635</v>
      </c>
      <c r="R2486" t="s">
        <v>1842</v>
      </c>
      <c r="S2486" s="15">
        <f t="shared" si="156"/>
        <v>40771.916701388887</v>
      </c>
      <c r="T2486" s="16">
        <f t="shared" si="157"/>
        <v>40801.916701388887</v>
      </c>
    </row>
    <row r="2487" spans="1:20" ht="60" hidden="1">
      <c r="A2487">
        <v>2485</v>
      </c>
      <c r="B2487" s="3" t="s">
        <v>5099</v>
      </c>
      <c r="C2487" s="3" t="s">
        <v>5100</v>
      </c>
      <c r="D2487" s="6">
        <v>2000</v>
      </c>
      <c r="E2487" s="11">
        <v>2065</v>
      </c>
      <c r="F2487" t="s">
        <v>21</v>
      </c>
      <c r="G2487" t="s">
        <v>22</v>
      </c>
      <c r="H2487" t="s">
        <v>23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1841</v>
      </c>
      <c r="O2487" s="9">
        <f t="shared" si="154"/>
        <v>103</v>
      </c>
      <c r="P2487" s="9">
        <f t="shared" si="155"/>
        <v>50.37</v>
      </c>
      <c r="Q2487" t="s">
        <v>1635</v>
      </c>
      <c r="R2487" t="s">
        <v>1842</v>
      </c>
      <c r="S2487" s="15">
        <f t="shared" si="156"/>
        <v>40793.998599537037</v>
      </c>
      <c r="T2487" s="16">
        <f t="shared" si="157"/>
        <v>40828.998599537037</v>
      </c>
    </row>
    <row r="2488" spans="1:20" ht="60" hidden="1">
      <c r="A2488">
        <v>2486</v>
      </c>
      <c r="B2488" s="3" t="s">
        <v>5101</v>
      </c>
      <c r="C2488" s="3" t="s">
        <v>5102</v>
      </c>
      <c r="D2488" s="6">
        <v>300</v>
      </c>
      <c r="E2488" s="11">
        <v>797</v>
      </c>
      <c r="F2488" t="s">
        <v>21</v>
      </c>
      <c r="G2488" t="s">
        <v>22</v>
      </c>
      <c r="H2488" t="s">
        <v>23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1841</v>
      </c>
      <c r="O2488" s="9">
        <f t="shared" si="154"/>
        <v>266</v>
      </c>
      <c r="P2488" s="9">
        <f t="shared" si="155"/>
        <v>26.57</v>
      </c>
      <c r="Q2488" t="s">
        <v>1635</v>
      </c>
      <c r="R2488" t="s">
        <v>1842</v>
      </c>
      <c r="S2488" s="15">
        <f t="shared" si="156"/>
        <v>40991.708055555559</v>
      </c>
      <c r="T2488" s="16">
        <f t="shared" si="157"/>
        <v>41021.708055555559</v>
      </c>
    </row>
    <row r="2489" spans="1:20" ht="45" hidden="1">
      <c r="A2489">
        <v>2487</v>
      </c>
      <c r="B2489" s="3" t="s">
        <v>5103</v>
      </c>
      <c r="C2489" s="3" t="s">
        <v>5104</v>
      </c>
      <c r="D2489" s="6">
        <v>1500</v>
      </c>
      <c r="E2489" s="11">
        <v>1500.76</v>
      </c>
      <c r="F2489" t="s">
        <v>21</v>
      </c>
      <c r="G2489" t="s">
        <v>22</v>
      </c>
      <c r="H2489" t="s">
        <v>23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1841</v>
      </c>
      <c r="O2489" s="9">
        <f t="shared" si="154"/>
        <v>100</v>
      </c>
      <c r="P2489" s="9">
        <f t="shared" si="155"/>
        <v>39.49</v>
      </c>
      <c r="Q2489" t="s">
        <v>1635</v>
      </c>
      <c r="R2489" t="s">
        <v>1842</v>
      </c>
      <c r="S2489" s="15">
        <f t="shared" si="156"/>
        <v>41026.083298611113</v>
      </c>
      <c r="T2489" s="16">
        <f t="shared" si="157"/>
        <v>41056.083298611113</v>
      </c>
    </row>
    <row r="2490" spans="1:20" ht="60" hidden="1">
      <c r="A2490">
        <v>2488</v>
      </c>
      <c r="B2490" s="3" t="s">
        <v>5105</v>
      </c>
      <c r="C2490" s="3" t="s">
        <v>5106</v>
      </c>
      <c r="D2490" s="6">
        <v>3000</v>
      </c>
      <c r="E2490" s="11">
        <v>3201</v>
      </c>
      <c r="F2490" t="s">
        <v>21</v>
      </c>
      <c r="G2490" t="s">
        <v>22</v>
      </c>
      <c r="H2490" t="s">
        <v>23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1841</v>
      </c>
      <c r="O2490" s="9">
        <f t="shared" si="154"/>
        <v>107</v>
      </c>
      <c r="P2490" s="9">
        <f t="shared" si="155"/>
        <v>49.25</v>
      </c>
      <c r="Q2490" t="s">
        <v>1635</v>
      </c>
      <c r="R2490" t="s">
        <v>1842</v>
      </c>
      <c r="S2490" s="15">
        <f t="shared" si="156"/>
        <v>40833.633194444446</v>
      </c>
      <c r="T2490" s="16">
        <f t="shared" si="157"/>
        <v>40863.674861111111</v>
      </c>
    </row>
    <row r="2491" spans="1:20" ht="60" hidden="1">
      <c r="A2491">
        <v>2489</v>
      </c>
      <c r="B2491" s="3" t="s">
        <v>5107</v>
      </c>
      <c r="C2491" s="3" t="s">
        <v>5108</v>
      </c>
      <c r="D2491" s="6">
        <v>3500</v>
      </c>
      <c r="E2491" s="11">
        <v>4678.5</v>
      </c>
      <c r="F2491" t="s">
        <v>21</v>
      </c>
      <c r="G2491" t="s">
        <v>22</v>
      </c>
      <c r="H2491" t="s">
        <v>23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1841</v>
      </c>
      <c r="O2491" s="9">
        <f t="shared" si="154"/>
        <v>134</v>
      </c>
      <c r="P2491" s="9">
        <f t="shared" si="155"/>
        <v>62.38</v>
      </c>
      <c r="Q2491" t="s">
        <v>1635</v>
      </c>
      <c r="R2491" t="s">
        <v>1842</v>
      </c>
      <c r="S2491" s="15">
        <f t="shared" si="156"/>
        <v>41373.690266203703</v>
      </c>
      <c r="T2491" s="16">
        <f t="shared" si="157"/>
        <v>41403.690266203703</v>
      </c>
    </row>
    <row r="2492" spans="1:20" ht="45" hidden="1">
      <c r="A2492">
        <v>2490</v>
      </c>
      <c r="B2492" s="3" t="s">
        <v>5109</v>
      </c>
      <c r="C2492" s="3" t="s">
        <v>5110</v>
      </c>
      <c r="D2492" s="6">
        <v>500</v>
      </c>
      <c r="E2492" s="11">
        <v>607</v>
      </c>
      <c r="F2492" t="s">
        <v>21</v>
      </c>
      <c r="G2492" t="s">
        <v>22</v>
      </c>
      <c r="H2492" t="s">
        <v>23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1841</v>
      </c>
      <c r="O2492" s="9">
        <f t="shared" si="154"/>
        <v>121</v>
      </c>
      <c r="P2492" s="9">
        <f t="shared" si="155"/>
        <v>37.94</v>
      </c>
      <c r="Q2492" t="s">
        <v>1635</v>
      </c>
      <c r="R2492" t="s">
        <v>1842</v>
      </c>
      <c r="S2492" s="15">
        <f t="shared" si="156"/>
        <v>41023.227731481478</v>
      </c>
      <c r="T2492" s="16">
        <f t="shared" si="157"/>
        <v>41083.227731481478</v>
      </c>
    </row>
    <row r="2493" spans="1:20" ht="60" hidden="1">
      <c r="A2493">
        <v>2491</v>
      </c>
      <c r="B2493" s="3" t="s">
        <v>5111</v>
      </c>
      <c r="C2493" s="3" t="s">
        <v>5112</v>
      </c>
      <c r="D2493" s="6">
        <v>500</v>
      </c>
      <c r="E2493" s="11">
        <v>516</v>
      </c>
      <c r="F2493" t="s">
        <v>21</v>
      </c>
      <c r="G2493" t="s">
        <v>22</v>
      </c>
      <c r="H2493" t="s">
        <v>23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1841</v>
      </c>
      <c r="O2493" s="9">
        <f t="shared" si="154"/>
        <v>103</v>
      </c>
      <c r="P2493" s="9">
        <f t="shared" si="155"/>
        <v>51.6</v>
      </c>
      <c r="Q2493" t="s">
        <v>1635</v>
      </c>
      <c r="R2493" t="s">
        <v>1842</v>
      </c>
      <c r="S2493" s="15">
        <f t="shared" si="156"/>
        <v>40542.839282407411</v>
      </c>
      <c r="T2493" s="16">
        <f t="shared" si="157"/>
        <v>40559.07708333333</v>
      </c>
    </row>
    <row r="2494" spans="1:20" ht="30" hidden="1">
      <c r="A2494">
        <v>2492</v>
      </c>
      <c r="B2494" s="3" t="s">
        <v>5113</v>
      </c>
      <c r="C2494" s="3" t="s">
        <v>5114</v>
      </c>
      <c r="D2494" s="6">
        <v>600</v>
      </c>
      <c r="E2494" s="11">
        <v>750</v>
      </c>
      <c r="F2494" t="s">
        <v>21</v>
      </c>
      <c r="G2494" t="s">
        <v>22</v>
      </c>
      <c r="H2494" t="s">
        <v>23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1841</v>
      </c>
      <c r="O2494" s="9">
        <f t="shared" si="154"/>
        <v>125</v>
      </c>
      <c r="P2494" s="9">
        <f t="shared" si="155"/>
        <v>27.78</v>
      </c>
      <c r="Q2494" t="s">
        <v>1635</v>
      </c>
      <c r="R2494" t="s">
        <v>1842</v>
      </c>
      <c r="S2494" s="15">
        <f t="shared" si="156"/>
        <v>41024.985972222225</v>
      </c>
      <c r="T2494" s="16">
        <f t="shared" si="157"/>
        <v>41076.415972222225</v>
      </c>
    </row>
    <row r="2495" spans="1:20" ht="60" hidden="1">
      <c r="A2495">
        <v>2493</v>
      </c>
      <c r="B2495" s="3" t="s">
        <v>5115</v>
      </c>
      <c r="C2495" s="3" t="s">
        <v>5116</v>
      </c>
      <c r="D2495" s="6">
        <v>20000</v>
      </c>
      <c r="E2495" s="11">
        <v>25740</v>
      </c>
      <c r="F2495" t="s">
        <v>21</v>
      </c>
      <c r="G2495" t="s">
        <v>22</v>
      </c>
      <c r="H2495" t="s">
        <v>23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1841</v>
      </c>
      <c r="O2495" s="9">
        <f t="shared" si="154"/>
        <v>129</v>
      </c>
      <c r="P2495" s="9">
        <f t="shared" si="155"/>
        <v>99.38</v>
      </c>
      <c r="Q2495" t="s">
        <v>1635</v>
      </c>
      <c r="R2495" t="s">
        <v>1842</v>
      </c>
      <c r="S2495" s="15">
        <f t="shared" si="156"/>
        <v>41348.168287037035</v>
      </c>
      <c r="T2495" s="16">
        <f t="shared" si="157"/>
        <v>41393.168287037035</v>
      </c>
    </row>
    <row r="2496" spans="1:20" ht="45" hidden="1">
      <c r="A2496">
        <v>2494</v>
      </c>
      <c r="B2496" s="3" t="s">
        <v>5117</v>
      </c>
      <c r="C2496" s="3" t="s">
        <v>5118</v>
      </c>
      <c r="D2496" s="6">
        <v>1500</v>
      </c>
      <c r="E2496" s="11">
        <v>1515.08</v>
      </c>
      <c r="F2496" t="s">
        <v>21</v>
      </c>
      <c r="G2496" t="s">
        <v>22</v>
      </c>
      <c r="H2496" t="s">
        <v>23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1841</v>
      </c>
      <c r="O2496" s="9">
        <f t="shared" si="154"/>
        <v>101</v>
      </c>
      <c r="P2496" s="9">
        <f t="shared" si="155"/>
        <v>38.85</v>
      </c>
      <c r="Q2496" t="s">
        <v>1635</v>
      </c>
      <c r="R2496" t="s">
        <v>1842</v>
      </c>
      <c r="S2496" s="15">
        <f t="shared" si="156"/>
        <v>41022.645185185182</v>
      </c>
      <c r="T2496" s="16">
        <f t="shared" si="157"/>
        <v>41052.645185185182</v>
      </c>
    </row>
    <row r="2497" spans="1:20" ht="45" hidden="1">
      <c r="A2497">
        <v>2495</v>
      </c>
      <c r="B2497" s="3" t="s">
        <v>5119</v>
      </c>
      <c r="C2497" s="3" t="s">
        <v>5120</v>
      </c>
      <c r="D2497" s="6">
        <v>1500</v>
      </c>
      <c r="E2497" s="11">
        <v>1913.05</v>
      </c>
      <c r="F2497" t="s">
        <v>21</v>
      </c>
      <c r="G2497" t="s">
        <v>22</v>
      </c>
      <c r="H2497" t="s">
        <v>23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1841</v>
      </c>
      <c r="O2497" s="9">
        <f t="shared" si="154"/>
        <v>128</v>
      </c>
      <c r="P2497" s="9">
        <f t="shared" si="155"/>
        <v>45.55</v>
      </c>
      <c r="Q2497" t="s">
        <v>1635</v>
      </c>
      <c r="R2497" t="s">
        <v>1842</v>
      </c>
      <c r="S2497" s="15">
        <f t="shared" si="156"/>
        <v>41036.946469907409</v>
      </c>
      <c r="T2497" s="16">
        <f t="shared" si="157"/>
        <v>41066.946469907409</v>
      </c>
    </row>
    <row r="2498" spans="1:20" ht="30" hidden="1">
      <c r="A2498">
        <v>2496</v>
      </c>
      <c r="B2498" s="3" t="s">
        <v>5121</v>
      </c>
      <c r="C2498" s="3" t="s">
        <v>5122</v>
      </c>
      <c r="D2498" s="6">
        <v>6000</v>
      </c>
      <c r="E2498" s="11">
        <v>6000</v>
      </c>
      <c r="F2498" t="s">
        <v>21</v>
      </c>
      <c r="G2498" t="s">
        <v>22</v>
      </c>
      <c r="H2498" t="s">
        <v>23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1841</v>
      </c>
      <c r="O2498" s="9">
        <f t="shared" si="154"/>
        <v>100</v>
      </c>
      <c r="P2498" s="9">
        <f t="shared" si="155"/>
        <v>600</v>
      </c>
      <c r="Q2498" t="s">
        <v>1635</v>
      </c>
      <c r="R2498" t="s">
        <v>1842</v>
      </c>
      <c r="S2498" s="15">
        <f t="shared" si="156"/>
        <v>41327.996435185189</v>
      </c>
      <c r="T2498" s="16">
        <f t="shared" si="157"/>
        <v>41362.954768518517</v>
      </c>
    </row>
    <row r="2499" spans="1:20" ht="45" hidden="1">
      <c r="A2499">
        <v>2497</v>
      </c>
      <c r="B2499" s="3" t="s">
        <v>5123</v>
      </c>
      <c r="C2499" s="3" t="s">
        <v>5124</v>
      </c>
      <c r="D2499" s="6">
        <v>4000</v>
      </c>
      <c r="E2499" s="11">
        <v>4510.8599999999997</v>
      </c>
      <c r="F2499" t="s">
        <v>21</v>
      </c>
      <c r="G2499" t="s">
        <v>22</v>
      </c>
      <c r="H2499" t="s">
        <v>23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1841</v>
      </c>
      <c r="O2499" s="9">
        <f t="shared" ref="O2499:O2562" si="158">ROUND(E2499/D2499*100,0)</f>
        <v>113</v>
      </c>
      <c r="P2499" s="9">
        <f t="shared" ref="P2499:P2562" si="159">IFERROR(ROUND(E2499/L2499,2),0)</f>
        <v>80.55</v>
      </c>
      <c r="Q2499" t="s">
        <v>1635</v>
      </c>
      <c r="R2499" t="s">
        <v>1842</v>
      </c>
      <c r="S2499" s="15">
        <f t="shared" ref="S2499:S2562" si="160">(((J2499/60)/60)/24)+DATE(1970,1,1)</f>
        <v>40730.878912037035</v>
      </c>
      <c r="T2499" s="16">
        <f t="shared" ref="T2499:T2562" si="161">(((I2499/60)/60)/24)+DATE(1970,1,1)</f>
        <v>40760.878912037035</v>
      </c>
    </row>
    <row r="2500" spans="1:20" ht="45" hidden="1">
      <c r="A2500">
        <v>2498</v>
      </c>
      <c r="B2500" s="3" t="s">
        <v>5125</v>
      </c>
      <c r="C2500" s="3" t="s">
        <v>5126</v>
      </c>
      <c r="D2500" s="6">
        <v>1000</v>
      </c>
      <c r="E2500" s="11">
        <v>1056</v>
      </c>
      <c r="F2500" t="s">
        <v>21</v>
      </c>
      <c r="G2500" t="s">
        <v>22</v>
      </c>
      <c r="H2500" t="s">
        <v>23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1841</v>
      </c>
      <c r="O2500" s="9">
        <f t="shared" si="158"/>
        <v>106</v>
      </c>
      <c r="P2500" s="9">
        <f t="shared" si="159"/>
        <v>52.8</v>
      </c>
      <c r="Q2500" t="s">
        <v>1635</v>
      </c>
      <c r="R2500" t="s">
        <v>1842</v>
      </c>
      <c r="S2500" s="15">
        <f t="shared" si="160"/>
        <v>42017.967442129629</v>
      </c>
      <c r="T2500" s="16">
        <f t="shared" si="161"/>
        <v>42031.967442129629</v>
      </c>
    </row>
    <row r="2501" spans="1:20" ht="60" hidden="1">
      <c r="A2501">
        <v>2499</v>
      </c>
      <c r="B2501" s="3" t="s">
        <v>5127</v>
      </c>
      <c r="C2501" s="3" t="s">
        <v>5128</v>
      </c>
      <c r="D2501" s="6">
        <v>4000</v>
      </c>
      <c r="E2501" s="11">
        <v>8105</v>
      </c>
      <c r="F2501" t="s">
        <v>21</v>
      </c>
      <c r="G2501" t="s">
        <v>22</v>
      </c>
      <c r="H2501" t="s">
        <v>23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1841</v>
      </c>
      <c r="O2501" s="9">
        <f t="shared" si="158"/>
        <v>203</v>
      </c>
      <c r="P2501" s="9">
        <f t="shared" si="159"/>
        <v>47.68</v>
      </c>
      <c r="Q2501" t="s">
        <v>1635</v>
      </c>
      <c r="R2501" t="s">
        <v>1842</v>
      </c>
      <c r="S2501" s="15">
        <f t="shared" si="160"/>
        <v>41226.648576388885</v>
      </c>
      <c r="T2501" s="16">
        <f t="shared" si="161"/>
        <v>41274.75</v>
      </c>
    </row>
    <row r="2502" spans="1:20" ht="45" hidden="1">
      <c r="A2502">
        <v>2500</v>
      </c>
      <c r="B2502" s="3" t="s">
        <v>5129</v>
      </c>
      <c r="C2502" s="3" t="s">
        <v>5130</v>
      </c>
      <c r="D2502" s="6">
        <v>600</v>
      </c>
      <c r="E2502" s="11">
        <v>680</v>
      </c>
      <c r="F2502" t="s">
        <v>21</v>
      </c>
      <c r="G2502" t="s">
        <v>22</v>
      </c>
      <c r="H2502" t="s">
        <v>23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1841</v>
      </c>
      <c r="O2502" s="9">
        <f t="shared" si="158"/>
        <v>113</v>
      </c>
      <c r="P2502" s="9">
        <f t="shared" si="159"/>
        <v>23.45</v>
      </c>
      <c r="Q2502" t="s">
        <v>1635</v>
      </c>
      <c r="R2502" t="s">
        <v>1842</v>
      </c>
      <c r="S2502" s="15">
        <f t="shared" si="160"/>
        <v>41053.772858796299</v>
      </c>
      <c r="T2502" s="16">
        <f t="shared" si="161"/>
        <v>41083.772858796299</v>
      </c>
    </row>
    <row r="2503" spans="1:20" ht="60" hidden="1">
      <c r="A2503">
        <v>2501</v>
      </c>
      <c r="B2503" s="3" t="s">
        <v>5131</v>
      </c>
      <c r="C2503" s="3" t="s">
        <v>5132</v>
      </c>
      <c r="D2503" s="6">
        <v>11000</v>
      </c>
      <c r="E2503" s="11">
        <v>281</v>
      </c>
      <c r="F2503" t="s">
        <v>366</v>
      </c>
      <c r="G2503" t="s">
        <v>167</v>
      </c>
      <c r="H2503" t="s">
        <v>168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5133</v>
      </c>
      <c r="O2503" s="9">
        <f t="shared" si="158"/>
        <v>3</v>
      </c>
      <c r="P2503" s="9">
        <f t="shared" si="159"/>
        <v>40.14</v>
      </c>
      <c r="Q2503" t="s">
        <v>2385</v>
      </c>
      <c r="R2503" t="s">
        <v>5134</v>
      </c>
      <c r="S2503" s="15">
        <f t="shared" si="160"/>
        <v>42244.776666666665</v>
      </c>
      <c r="T2503" s="16">
        <f t="shared" si="161"/>
        <v>42274.776666666665</v>
      </c>
    </row>
    <row r="2504" spans="1:20" ht="60" hidden="1">
      <c r="A2504">
        <v>2502</v>
      </c>
      <c r="B2504" s="3" t="s">
        <v>5135</v>
      </c>
      <c r="C2504" s="3" t="s">
        <v>5136</v>
      </c>
      <c r="D2504" s="6">
        <v>110000</v>
      </c>
      <c r="E2504" s="11">
        <v>86</v>
      </c>
      <c r="F2504" t="s">
        <v>366</v>
      </c>
      <c r="G2504" t="s">
        <v>22</v>
      </c>
      <c r="H2504" t="s">
        <v>23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5133</v>
      </c>
      <c r="O2504" s="9">
        <f t="shared" si="158"/>
        <v>0</v>
      </c>
      <c r="P2504" s="9">
        <f t="shared" si="159"/>
        <v>17.2</v>
      </c>
      <c r="Q2504" t="s">
        <v>2385</v>
      </c>
      <c r="R2504" t="s">
        <v>5134</v>
      </c>
      <c r="S2504" s="15">
        <f t="shared" si="160"/>
        <v>41858.825439814813</v>
      </c>
      <c r="T2504" s="16">
        <f t="shared" si="161"/>
        <v>41903.825439814813</v>
      </c>
    </row>
    <row r="2505" spans="1:20" ht="60" hidden="1">
      <c r="A2505">
        <v>2503</v>
      </c>
      <c r="B2505" s="3" t="s">
        <v>5137</v>
      </c>
      <c r="C2505" s="3" t="s">
        <v>5138</v>
      </c>
      <c r="D2505" s="6">
        <v>10000</v>
      </c>
      <c r="E2505" s="11">
        <v>0</v>
      </c>
      <c r="F2505" t="s">
        <v>366</v>
      </c>
      <c r="G2505" t="s">
        <v>22</v>
      </c>
      <c r="H2505" t="s">
        <v>23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5133</v>
      </c>
      <c r="O2505" s="9">
        <f t="shared" si="158"/>
        <v>0</v>
      </c>
      <c r="P2505" s="9">
        <f t="shared" si="159"/>
        <v>0</v>
      </c>
      <c r="Q2505" t="s">
        <v>2385</v>
      </c>
      <c r="R2505" t="s">
        <v>5134</v>
      </c>
      <c r="S2505" s="15">
        <f t="shared" si="160"/>
        <v>42498.899398148147</v>
      </c>
      <c r="T2505" s="16">
        <f t="shared" si="161"/>
        <v>42528.879166666666</v>
      </c>
    </row>
    <row r="2506" spans="1:20" ht="45" hidden="1">
      <c r="A2506">
        <v>2504</v>
      </c>
      <c r="B2506" s="3" t="s">
        <v>5139</v>
      </c>
      <c r="C2506" s="3" t="s">
        <v>5140</v>
      </c>
      <c r="D2506" s="6">
        <v>35000</v>
      </c>
      <c r="E2506" s="11">
        <v>0</v>
      </c>
      <c r="F2506" t="s">
        <v>366</v>
      </c>
      <c r="G2506" t="s">
        <v>22</v>
      </c>
      <c r="H2506" t="s">
        <v>23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5133</v>
      </c>
      <c r="O2506" s="9">
        <f t="shared" si="158"/>
        <v>0</v>
      </c>
      <c r="P2506" s="9">
        <f t="shared" si="159"/>
        <v>0</v>
      </c>
      <c r="Q2506" t="s">
        <v>2385</v>
      </c>
      <c r="R2506" t="s">
        <v>5134</v>
      </c>
      <c r="S2506" s="15">
        <f t="shared" si="160"/>
        <v>41928.015439814815</v>
      </c>
      <c r="T2506" s="16">
        <f t="shared" si="161"/>
        <v>41958.057106481487</v>
      </c>
    </row>
    <row r="2507" spans="1:20" ht="60" hidden="1">
      <c r="A2507">
        <v>2505</v>
      </c>
      <c r="B2507" s="3" t="s">
        <v>5141</v>
      </c>
      <c r="C2507" s="3" t="s">
        <v>5142</v>
      </c>
      <c r="D2507" s="6">
        <v>7000</v>
      </c>
      <c r="E2507" s="11">
        <v>0</v>
      </c>
      <c r="F2507" t="s">
        <v>366</v>
      </c>
      <c r="G2507" t="s">
        <v>22</v>
      </c>
      <c r="H2507" t="s">
        <v>23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5133</v>
      </c>
      <c r="O2507" s="9">
        <f t="shared" si="158"/>
        <v>0</v>
      </c>
      <c r="P2507" s="9">
        <f t="shared" si="159"/>
        <v>0</v>
      </c>
      <c r="Q2507" t="s">
        <v>2385</v>
      </c>
      <c r="R2507" t="s">
        <v>5134</v>
      </c>
      <c r="S2507" s="15">
        <f t="shared" si="160"/>
        <v>42047.05574074074</v>
      </c>
      <c r="T2507" s="16">
        <f t="shared" si="161"/>
        <v>42077.014074074075</v>
      </c>
    </row>
    <row r="2508" spans="1:20" ht="60" hidden="1">
      <c r="A2508">
        <v>2506</v>
      </c>
      <c r="B2508" s="3" t="s">
        <v>5143</v>
      </c>
      <c r="C2508" s="3" t="s">
        <v>5144</v>
      </c>
      <c r="D2508" s="6">
        <v>5000</v>
      </c>
      <c r="E2508" s="11">
        <v>30</v>
      </c>
      <c r="F2508" t="s">
        <v>366</v>
      </c>
      <c r="G2508" t="s">
        <v>31</v>
      </c>
      <c r="H2508" t="s">
        <v>32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5133</v>
      </c>
      <c r="O2508" s="9">
        <f t="shared" si="158"/>
        <v>1</v>
      </c>
      <c r="P2508" s="9">
        <f t="shared" si="159"/>
        <v>15</v>
      </c>
      <c r="Q2508" t="s">
        <v>2385</v>
      </c>
      <c r="R2508" t="s">
        <v>5134</v>
      </c>
      <c r="S2508" s="15">
        <f t="shared" si="160"/>
        <v>42258.297094907408</v>
      </c>
      <c r="T2508" s="16">
        <f t="shared" si="161"/>
        <v>42280.875</v>
      </c>
    </row>
    <row r="2509" spans="1:20" ht="18.75" hidden="1">
      <c r="A2509">
        <v>2507</v>
      </c>
      <c r="B2509" s="3" t="s">
        <v>5145</v>
      </c>
      <c r="C2509" s="3" t="s">
        <v>5146</v>
      </c>
      <c r="D2509" s="6">
        <v>42850</v>
      </c>
      <c r="E2509" s="11">
        <v>0</v>
      </c>
      <c r="F2509" t="s">
        <v>366</v>
      </c>
      <c r="G2509" t="s">
        <v>22</v>
      </c>
      <c r="H2509" t="s">
        <v>23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5133</v>
      </c>
      <c r="O2509" s="9">
        <f t="shared" si="158"/>
        <v>0</v>
      </c>
      <c r="P2509" s="9">
        <f t="shared" si="159"/>
        <v>0</v>
      </c>
      <c r="Q2509" t="s">
        <v>2385</v>
      </c>
      <c r="R2509" t="s">
        <v>5134</v>
      </c>
      <c r="S2509" s="15">
        <f t="shared" si="160"/>
        <v>42105.072962962964</v>
      </c>
      <c r="T2509" s="16">
        <f t="shared" si="161"/>
        <v>42135.072962962964</v>
      </c>
    </row>
    <row r="2510" spans="1:20" ht="60" hidden="1">
      <c r="A2510">
        <v>2508</v>
      </c>
      <c r="B2510" s="3" t="s">
        <v>5147</v>
      </c>
      <c r="C2510" s="3" t="s">
        <v>5148</v>
      </c>
      <c r="D2510" s="6">
        <v>20000</v>
      </c>
      <c r="E2510" s="11">
        <v>0</v>
      </c>
      <c r="F2510" t="s">
        <v>366</v>
      </c>
      <c r="G2510" t="s">
        <v>22</v>
      </c>
      <c r="H2510" t="s">
        <v>23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5133</v>
      </c>
      <c r="O2510" s="9">
        <f t="shared" si="158"/>
        <v>0</v>
      </c>
      <c r="P2510" s="9">
        <f t="shared" si="159"/>
        <v>0</v>
      </c>
      <c r="Q2510" t="s">
        <v>2385</v>
      </c>
      <c r="R2510" t="s">
        <v>5134</v>
      </c>
      <c r="S2510" s="15">
        <f t="shared" si="160"/>
        <v>41835.951782407406</v>
      </c>
      <c r="T2510" s="16">
        <f t="shared" si="161"/>
        <v>41865.951782407406</v>
      </c>
    </row>
    <row r="2511" spans="1:20" ht="60" hidden="1">
      <c r="A2511">
        <v>2509</v>
      </c>
      <c r="B2511" s="3" t="s">
        <v>5149</v>
      </c>
      <c r="C2511" s="3" t="s">
        <v>5150</v>
      </c>
      <c r="D2511" s="6">
        <v>95000</v>
      </c>
      <c r="E2511" s="11">
        <v>1000</v>
      </c>
      <c r="F2511" t="s">
        <v>366</v>
      </c>
      <c r="G2511" t="s">
        <v>31</v>
      </c>
      <c r="H2511" t="s">
        <v>32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5133</v>
      </c>
      <c r="O2511" s="9">
        <f t="shared" si="158"/>
        <v>1</v>
      </c>
      <c r="P2511" s="9">
        <f t="shared" si="159"/>
        <v>35.71</v>
      </c>
      <c r="Q2511" t="s">
        <v>2385</v>
      </c>
      <c r="R2511" t="s">
        <v>5134</v>
      </c>
      <c r="S2511" s="15">
        <f t="shared" si="160"/>
        <v>42058.809594907405</v>
      </c>
      <c r="T2511" s="16">
        <f t="shared" si="161"/>
        <v>42114.767928240741</v>
      </c>
    </row>
    <row r="2512" spans="1:20" ht="60" hidden="1">
      <c r="A2512">
        <v>2510</v>
      </c>
      <c r="B2512" s="3" t="s">
        <v>5151</v>
      </c>
      <c r="C2512" s="3" t="s">
        <v>5152</v>
      </c>
      <c r="D2512" s="6">
        <v>50000</v>
      </c>
      <c r="E2512" s="11">
        <v>75</v>
      </c>
      <c r="F2512" t="s">
        <v>366</v>
      </c>
      <c r="G2512" t="s">
        <v>22</v>
      </c>
      <c r="H2512" t="s">
        <v>23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5133</v>
      </c>
      <c r="O2512" s="9">
        <f t="shared" si="158"/>
        <v>0</v>
      </c>
      <c r="P2512" s="9">
        <f t="shared" si="159"/>
        <v>37.5</v>
      </c>
      <c r="Q2512" t="s">
        <v>2385</v>
      </c>
      <c r="R2512" t="s">
        <v>5134</v>
      </c>
      <c r="S2512" s="15">
        <f t="shared" si="160"/>
        <v>42078.997361111105</v>
      </c>
      <c r="T2512" s="16">
        <f t="shared" si="161"/>
        <v>42138.997361111105</v>
      </c>
    </row>
    <row r="2513" spans="1:20" ht="45" hidden="1">
      <c r="A2513">
        <v>2511</v>
      </c>
      <c r="B2513" s="3" t="s">
        <v>5153</v>
      </c>
      <c r="C2513" s="3" t="s">
        <v>5154</v>
      </c>
      <c r="D2513" s="6">
        <v>100000</v>
      </c>
      <c r="E2513" s="11">
        <v>0</v>
      </c>
      <c r="F2513" t="s">
        <v>366</v>
      </c>
      <c r="G2513" t="s">
        <v>31</v>
      </c>
      <c r="H2513" t="s">
        <v>32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5133</v>
      </c>
      <c r="O2513" s="9">
        <f t="shared" si="158"/>
        <v>0</v>
      </c>
      <c r="P2513" s="9">
        <f t="shared" si="159"/>
        <v>0</v>
      </c>
      <c r="Q2513" t="s">
        <v>2385</v>
      </c>
      <c r="R2513" t="s">
        <v>5134</v>
      </c>
      <c r="S2513" s="15">
        <f t="shared" si="160"/>
        <v>42371.446909722217</v>
      </c>
      <c r="T2513" s="16">
        <f t="shared" si="161"/>
        <v>42401.446909722217</v>
      </c>
    </row>
    <row r="2514" spans="1:20" ht="45" hidden="1">
      <c r="A2514">
        <v>2512</v>
      </c>
      <c r="B2514" s="3" t="s">
        <v>5155</v>
      </c>
      <c r="C2514" s="3" t="s">
        <v>5156</v>
      </c>
      <c r="D2514" s="6">
        <v>1150</v>
      </c>
      <c r="E2514" s="11">
        <v>0</v>
      </c>
      <c r="F2514" t="s">
        <v>366</v>
      </c>
      <c r="G2514" t="s">
        <v>22</v>
      </c>
      <c r="H2514" t="s">
        <v>23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5133</v>
      </c>
      <c r="O2514" s="9">
        <f t="shared" si="158"/>
        <v>0</v>
      </c>
      <c r="P2514" s="9">
        <f t="shared" si="159"/>
        <v>0</v>
      </c>
      <c r="Q2514" t="s">
        <v>2385</v>
      </c>
      <c r="R2514" t="s">
        <v>5134</v>
      </c>
      <c r="S2514" s="15">
        <f t="shared" si="160"/>
        <v>41971.876863425925</v>
      </c>
      <c r="T2514" s="16">
        <f t="shared" si="161"/>
        <v>41986.876863425925</v>
      </c>
    </row>
    <row r="2515" spans="1:20" ht="60" hidden="1">
      <c r="A2515">
        <v>2513</v>
      </c>
      <c r="B2515" s="3" t="s">
        <v>5157</v>
      </c>
      <c r="C2515" s="3" t="s">
        <v>5158</v>
      </c>
      <c r="D2515" s="6">
        <v>180000</v>
      </c>
      <c r="E2515" s="11">
        <v>0</v>
      </c>
      <c r="F2515" t="s">
        <v>366</v>
      </c>
      <c r="G2515" t="s">
        <v>512</v>
      </c>
      <c r="H2515" t="s">
        <v>62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5133</v>
      </c>
      <c r="O2515" s="9">
        <f t="shared" si="158"/>
        <v>0</v>
      </c>
      <c r="P2515" s="9">
        <f t="shared" si="159"/>
        <v>0</v>
      </c>
      <c r="Q2515" t="s">
        <v>2385</v>
      </c>
      <c r="R2515" t="s">
        <v>5134</v>
      </c>
      <c r="S2515" s="15">
        <f t="shared" si="160"/>
        <v>42732.00681712963</v>
      </c>
      <c r="T2515" s="16">
        <f t="shared" si="161"/>
        <v>42792.00681712963</v>
      </c>
    </row>
    <row r="2516" spans="1:20" ht="60" hidden="1">
      <c r="A2516">
        <v>2514</v>
      </c>
      <c r="B2516" s="3" t="s">
        <v>5159</v>
      </c>
      <c r="C2516" s="3" t="s">
        <v>5160</v>
      </c>
      <c r="D2516" s="6">
        <v>12000</v>
      </c>
      <c r="E2516" s="11">
        <v>210</v>
      </c>
      <c r="F2516" t="s">
        <v>366</v>
      </c>
      <c r="G2516" t="s">
        <v>22</v>
      </c>
      <c r="H2516" t="s">
        <v>23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5133</v>
      </c>
      <c r="O2516" s="9">
        <f t="shared" si="158"/>
        <v>2</v>
      </c>
      <c r="P2516" s="9">
        <f t="shared" si="159"/>
        <v>52.5</v>
      </c>
      <c r="Q2516" t="s">
        <v>2385</v>
      </c>
      <c r="R2516" t="s">
        <v>5134</v>
      </c>
      <c r="S2516" s="15">
        <f t="shared" si="160"/>
        <v>41854.389780092592</v>
      </c>
      <c r="T2516" s="16">
        <f t="shared" si="161"/>
        <v>41871.389780092592</v>
      </c>
    </row>
    <row r="2517" spans="1:20" ht="60" hidden="1">
      <c r="A2517">
        <v>2515</v>
      </c>
      <c r="B2517" s="3" t="s">
        <v>5161</v>
      </c>
      <c r="C2517" s="3" t="s">
        <v>5162</v>
      </c>
      <c r="D2517" s="6">
        <v>5000</v>
      </c>
      <c r="E2517" s="11">
        <v>930</v>
      </c>
      <c r="F2517" t="s">
        <v>366</v>
      </c>
      <c r="G2517" t="s">
        <v>22</v>
      </c>
      <c r="H2517" t="s">
        <v>23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5133</v>
      </c>
      <c r="O2517" s="9">
        <f t="shared" si="158"/>
        <v>19</v>
      </c>
      <c r="P2517" s="9">
        <f t="shared" si="159"/>
        <v>77.5</v>
      </c>
      <c r="Q2517" t="s">
        <v>2385</v>
      </c>
      <c r="R2517" t="s">
        <v>5134</v>
      </c>
      <c r="S2517" s="15">
        <f t="shared" si="160"/>
        <v>42027.839733796296</v>
      </c>
      <c r="T2517" s="16">
        <f t="shared" si="161"/>
        <v>42057.839733796296</v>
      </c>
    </row>
    <row r="2518" spans="1:20" ht="60" hidden="1">
      <c r="A2518">
        <v>2516</v>
      </c>
      <c r="B2518" s="3" t="s">
        <v>5163</v>
      </c>
      <c r="C2518" s="3" t="s">
        <v>5164</v>
      </c>
      <c r="D2518" s="6">
        <v>22000</v>
      </c>
      <c r="E2518" s="11">
        <v>0</v>
      </c>
      <c r="F2518" t="s">
        <v>366</v>
      </c>
      <c r="G2518" t="s">
        <v>22</v>
      </c>
      <c r="H2518" t="s">
        <v>23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5133</v>
      </c>
      <c r="O2518" s="9">
        <f t="shared" si="158"/>
        <v>0</v>
      </c>
      <c r="P2518" s="9">
        <f t="shared" si="159"/>
        <v>0</v>
      </c>
      <c r="Q2518" t="s">
        <v>2385</v>
      </c>
      <c r="R2518" t="s">
        <v>5134</v>
      </c>
      <c r="S2518" s="15">
        <f t="shared" si="160"/>
        <v>41942.653379629628</v>
      </c>
      <c r="T2518" s="16">
        <f t="shared" si="161"/>
        <v>41972.6950462963</v>
      </c>
    </row>
    <row r="2519" spans="1:20" ht="60" hidden="1">
      <c r="A2519">
        <v>2517</v>
      </c>
      <c r="B2519" s="3" t="s">
        <v>5165</v>
      </c>
      <c r="C2519" s="3" t="s">
        <v>5166</v>
      </c>
      <c r="D2519" s="6">
        <v>18000</v>
      </c>
      <c r="E2519" s="11">
        <v>1767</v>
      </c>
      <c r="F2519" t="s">
        <v>366</v>
      </c>
      <c r="G2519" t="s">
        <v>167</v>
      </c>
      <c r="H2519" t="s">
        <v>168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5133</v>
      </c>
      <c r="O2519" s="9">
        <f t="shared" si="158"/>
        <v>10</v>
      </c>
      <c r="P2519" s="9">
        <f t="shared" si="159"/>
        <v>53.55</v>
      </c>
      <c r="Q2519" t="s">
        <v>2385</v>
      </c>
      <c r="R2519" t="s">
        <v>5134</v>
      </c>
      <c r="S2519" s="15">
        <f t="shared" si="160"/>
        <v>42052.802430555559</v>
      </c>
      <c r="T2519" s="16">
        <f t="shared" si="161"/>
        <v>42082.760763888888</v>
      </c>
    </row>
    <row r="2520" spans="1:20" ht="45" hidden="1">
      <c r="A2520">
        <v>2518</v>
      </c>
      <c r="B2520" s="3" t="s">
        <v>5167</v>
      </c>
      <c r="C2520" s="3" t="s">
        <v>5168</v>
      </c>
      <c r="D2520" s="6">
        <v>5000</v>
      </c>
      <c r="E2520" s="11">
        <v>0</v>
      </c>
      <c r="F2520" t="s">
        <v>366</v>
      </c>
      <c r="G2520" t="s">
        <v>22</v>
      </c>
      <c r="H2520" t="s">
        <v>23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5133</v>
      </c>
      <c r="O2520" s="9">
        <f t="shared" si="158"/>
        <v>0</v>
      </c>
      <c r="P2520" s="9">
        <f t="shared" si="159"/>
        <v>0</v>
      </c>
      <c r="Q2520" t="s">
        <v>2385</v>
      </c>
      <c r="R2520" t="s">
        <v>5134</v>
      </c>
      <c r="S2520" s="15">
        <f t="shared" si="160"/>
        <v>41926.680879629632</v>
      </c>
      <c r="T2520" s="16">
        <f t="shared" si="161"/>
        <v>41956.722546296296</v>
      </c>
    </row>
    <row r="2521" spans="1:20" ht="45" hidden="1">
      <c r="A2521">
        <v>2519</v>
      </c>
      <c r="B2521" s="3" t="s">
        <v>5169</v>
      </c>
      <c r="C2521" s="3" t="s">
        <v>5170</v>
      </c>
      <c r="D2521" s="6">
        <v>150000</v>
      </c>
      <c r="E2521" s="11">
        <v>65</v>
      </c>
      <c r="F2521" t="s">
        <v>366</v>
      </c>
      <c r="G2521" t="s">
        <v>22</v>
      </c>
      <c r="H2521" t="s">
        <v>23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5133</v>
      </c>
      <c r="O2521" s="9">
        <f t="shared" si="158"/>
        <v>0</v>
      </c>
      <c r="P2521" s="9">
        <f t="shared" si="159"/>
        <v>16.25</v>
      </c>
      <c r="Q2521" t="s">
        <v>2385</v>
      </c>
      <c r="R2521" t="s">
        <v>5134</v>
      </c>
      <c r="S2521" s="15">
        <f t="shared" si="160"/>
        <v>41809.155138888891</v>
      </c>
      <c r="T2521" s="16">
        <f t="shared" si="161"/>
        <v>41839.155138888891</v>
      </c>
    </row>
    <row r="2522" spans="1:20" ht="60" hidden="1">
      <c r="A2522">
        <v>2520</v>
      </c>
      <c r="B2522" s="3" t="s">
        <v>5171</v>
      </c>
      <c r="C2522" s="3" t="s">
        <v>5172</v>
      </c>
      <c r="D2522" s="6">
        <v>100000</v>
      </c>
      <c r="E2522" s="11">
        <v>0</v>
      </c>
      <c r="F2522" t="s">
        <v>366</v>
      </c>
      <c r="G2522" t="s">
        <v>22</v>
      </c>
      <c r="H2522" t="s">
        <v>23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5133</v>
      </c>
      <c r="O2522" s="9">
        <f t="shared" si="158"/>
        <v>0</v>
      </c>
      <c r="P2522" s="9">
        <f t="shared" si="159"/>
        <v>0</v>
      </c>
      <c r="Q2522" t="s">
        <v>2385</v>
      </c>
      <c r="R2522" t="s">
        <v>5134</v>
      </c>
      <c r="S2522" s="15">
        <f t="shared" si="160"/>
        <v>42612.600520833337</v>
      </c>
      <c r="T2522" s="16">
        <f t="shared" si="161"/>
        <v>42658.806249999994</v>
      </c>
    </row>
    <row r="2523" spans="1:20" ht="60" hidden="1">
      <c r="A2523">
        <v>2521</v>
      </c>
      <c r="B2523" s="3" t="s">
        <v>5173</v>
      </c>
      <c r="C2523" s="3" t="s">
        <v>5174</v>
      </c>
      <c r="D2523" s="6">
        <v>12500</v>
      </c>
      <c r="E2523" s="11">
        <v>13685.99</v>
      </c>
      <c r="F2523" t="s">
        <v>21</v>
      </c>
      <c r="G2523" t="s">
        <v>22</v>
      </c>
      <c r="H2523" t="s">
        <v>23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5175</v>
      </c>
      <c r="O2523" s="9">
        <f t="shared" si="158"/>
        <v>109</v>
      </c>
      <c r="P2523" s="9">
        <f t="shared" si="159"/>
        <v>103.68</v>
      </c>
      <c r="Q2523" t="s">
        <v>1635</v>
      </c>
      <c r="R2523" t="s">
        <v>5176</v>
      </c>
      <c r="S2523" s="15">
        <f t="shared" si="160"/>
        <v>42269.967835648145</v>
      </c>
      <c r="T2523" s="16">
        <f t="shared" si="161"/>
        <v>42290.967835648145</v>
      </c>
    </row>
    <row r="2524" spans="1:20" ht="60" hidden="1">
      <c r="A2524">
        <v>2522</v>
      </c>
      <c r="B2524" s="3" t="s">
        <v>5177</v>
      </c>
      <c r="C2524" s="3" t="s">
        <v>5178</v>
      </c>
      <c r="D2524" s="6">
        <v>5000</v>
      </c>
      <c r="E2524" s="11">
        <v>5000</v>
      </c>
      <c r="F2524" t="s">
        <v>21</v>
      </c>
      <c r="G2524" t="s">
        <v>22</v>
      </c>
      <c r="H2524" t="s">
        <v>23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5175</v>
      </c>
      <c r="O2524" s="9">
        <f t="shared" si="158"/>
        <v>100</v>
      </c>
      <c r="P2524" s="9">
        <f t="shared" si="159"/>
        <v>185.19</v>
      </c>
      <c r="Q2524" t="s">
        <v>1635</v>
      </c>
      <c r="R2524" t="s">
        <v>5176</v>
      </c>
      <c r="S2524" s="15">
        <f t="shared" si="160"/>
        <v>42460.573611111111</v>
      </c>
      <c r="T2524" s="16">
        <f t="shared" si="161"/>
        <v>42482.619444444441</v>
      </c>
    </row>
    <row r="2525" spans="1:20" ht="45" hidden="1">
      <c r="A2525">
        <v>2523</v>
      </c>
      <c r="B2525" s="3" t="s">
        <v>5179</v>
      </c>
      <c r="C2525" s="3" t="s">
        <v>5180</v>
      </c>
      <c r="D2525" s="6">
        <v>900</v>
      </c>
      <c r="E2525" s="11">
        <v>1408</v>
      </c>
      <c r="F2525" t="s">
        <v>21</v>
      </c>
      <c r="G2525" t="s">
        <v>22</v>
      </c>
      <c r="H2525" t="s">
        <v>23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5175</v>
      </c>
      <c r="O2525" s="9">
        <f t="shared" si="158"/>
        <v>156</v>
      </c>
      <c r="P2525" s="9">
        <f t="shared" si="159"/>
        <v>54.15</v>
      </c>
      <c r="Q2525" t="s">
        <v>1635</v>
      </c>
      <c r="R2525" t="s">
        <v>5176</v>
      </c>
      <c r="S2525" s="15">
        <f t="shared" si="160"/>
        <v>41930.975601851853</v>
      </c>
      <c r="T2525" s="16">
        <f t="shared" si="161"/>
        <v>41961.017268518524</v>
      </c>
    </row>
    <row r="2526" spans="1:20" ht="45" hidden="1">
      <c r="A2526">
        <v>2524</v>
      </c>
      <c r="B2526" s="3" t="s">
        <v>5181</v>
      </c>
      <c r="C2526" s="3" t="s">
        <v>5182</v>
      </c>
      <c r="D2526" s="6">
        <v>7500</v>
      </c>
      <c r="E2526" s="11">
        <v>7620</v>
      </c>
      <c r="F2526" t="s">
        <v>21</v>
      </c>
      <c r="G2526" t="s">
        <v>22</v>
      </c>
      <c r="H2526" t="s">
        <v>23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5175</v>
      </c>
      <c r="O2526" s="9">
        <f t="shared" si="158"/>
        <v>102</v>
      </c>
      <c r="P2526" s="9">
        <f t="shared" si="159"/>
        <v>177.21</v>
      </c>
      <c r="Q2526" t="s">
        <v>1635</v>
      </c>
      <c r="R2526" t="s">
        <v>5176</v>
      </c>
      <c r="S2526" s="15">
        <f t="shared" si="160"/>
        <v>41961.807372685187</v>
      </c>
      <c r="T2526" s="16">
        <f t="shared" si="161"/>
        <v>41994.1875</v>
      </c>
    </row>
    <row r="2527" spans="1:20" ht="45" hidden="1">
      <c r="A2527">
        <v>2525</v>
      </c>
      <c r="B2527" s="3" t="s">
        <v>5183</v>
      </c>
      <c r="C2527" s="3" t="s">
        <v>5184</v>
      </c>
      <c r="D2527" s="6">
        <v>8000</v>
      </c>
      <c r="E2527" s="11">
        <v>8026</v>
      </c>
      <c r="F2527" t="s">
        <v>21</v>
      </c>
      <c r="G2527" t="s">
        <v>22</v>
      </c>
      <c r="H2527" t="s">
        <v>23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5175</v>
      </c>
      <c r="O2527" s="9">
        <f t="shared" si="158"/>
        <v>100</v>
      </c>
      <c r="P2527" s="9">
        <f t="shared" si="159"/>
        <v>100.33</v>
      </c>
      <c r="Q2527" t="s">
        <v>1635</v>
      </c>
      <c r="R2527" t="s">
        <v>5176</v>
      </c>
      <c r="S2527" s="15">
        <f t="shared" si="160"/>
        <v>41058.844571759262</v>
      </c>
      <c r="T2527" s="16">
        <f t="shared" si="161"/>
        <v>41088.844571759262</v>
      </c>
    </row>
    <row r="2528" spans="1:20" ht="45" hidden="1">
      <c r="A2528">
        <v>2526</v>
      </c>
      <c r="B2528" s="3" t="s">
        <v>5185</v>
      </c>
      <c r="C2528" s="3" t="s">
        <v>5186</v>
      </c>
      <c r="D2528" s="6">
        <v>4000</v>
      </c>
      <c r="E2528" s="11">
        <v>4518</v>
      </c>
      <c r="F2528" t="s">
        <v>21</v>
      </c>
      <c r="G2528" t="s">
        <v>22</v>
      </c>
      <c r="H2528" t="s">
        <v>23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5175</v>
      </c>
      <c r="O2528" s="9">
        <f t="shared" si="158"/>
        <v>113</v>
      </c>
      <c r="P2528" s="9">
        <f t="shared" si="159"/>
        <v>136.91</v>
      </c>
      <c r="Q2528" t="s">
        <v>1635</v>
      </c>
      <c r="R2528" t="s">
        <v>5176</v>
      </c>
      <c r="S2528" s="15">
        <f t="shared" si="160"/>
        <v>41953.091134259259</v>
      </c>
      <c r="T2528" s="16">
        <f t="shared" si="161"/>
        <v>41981.207638888889</v>
      </c>
    </row>
    <row r="2529" spans="1:20" ht="45" hidden="1">
      <c r="A2529">
        <v>2527</v>
      </c>
      <c r="B2529" s="3" t="s">
        <v>5187</v>
      </c>
      <c r="C2529" s="3" t="s">
        <v>5188</v>
      </c>
      <c r="D2529" s="6">
        <v>4000</v>
      </c>
      <c r="E2529" s="11">
        <v>4085</v>
      </c>
      <c r="F2529" t="s">
        <v>21</v>
      </c>
      <c r="G2529" t="s">
        <v>22</v>
      </c>
      <c r="H2529" t="s">
        <v>23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5175</v>
      </c>
      <c r="O2529" s="9">
        <f t="shared" si="158"/>
        <v>102</v>
      </c>
      <c r="P2529" s="9">
        <f t="shared" si="159"/>
        <v>57.54</v>
      </c>
      <c r="Q2529" t="s">
        <v>1635</v>
      </c>
      <c r="R2529" t="s">
        <v>5176</v>
      </c>
      <c r="S2529" s="15">
        <f t="shared" si="160"/>
        <v>41546.75105324074</v>
      </c>
      <c r="T2529" s="16">
        <f t="shared" si="161"/>
        <v>41565.165972222225</v>
      </c>
    </row>
    <row r="2530" spans="1:20" ht="60" hidden="1">
      <c r="A2530">
        <v>2528</v>
      </c>
      <c r="B2530" s="3" t="s">
        <v>5189</v>
      </c>
      <c r="C2530" s="3" t="s">
        <v>5190</v>
      </c>
      <c r="D2530" s="6">
        <v>4000</v>
      </c>
      <c r="E2530" s="11">
        <v>4289.99</v>
      </c>
      <c r="F2530" t="s">
        <v>21</v>
      </c>
      <c r="G2530" t="s">
        <v>31</v>
      </c>
      <c r="H2530" t="s">
        <v>32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5175</v>
      </c>
      <c r="O2530" s="9">
        <f t="shared" si="158"/>
        <v>107</v>
      </c>
      <c r="P2530" s="9">
        <f t="shared" si="159"/>
        <v>52.96</v>
      </c>
      <c r="Q2530" t="s">
        <v>1635</v>
      </c>
      <c r="R2530" t="s">
        <v>5176</v>
      </c>
      <c r="S2530" s="15">
        <f t="shared" si="160"/>
        <v>42217.834525462968</v>
      </c>
      <c r="T2530" s="16">
        <f t="shared" si="161"/>
        <v>42236.458333333328</v>
      </c>
    </row>
    <row r="2531" spans="1:20" ht="30" hidden="1">
      <c r="A2531">
        <v>2529</v>
      </c>
      <c r="B2531" s="3" t="s">
        <v>5191</v>
      </c>
      <c r="C2531" s="3" t="s">
        <v>5192</v>
      </c>
      <c r="D2531" s="6">
        <v>6000</v>
      </c>
      <c r="E2531" s="11">
        <v>6257</v>
      </c>
      <c r="F2531" t="s">
        <v>21</v>
      </c>
      <c r="G2531" t="s">
        <v>22</v>
      </c>
      <c r="H2531" t="s">
        <v>23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5175</v>
      </c>
      <c r="O2531" s="9">
        <f t="shared" si="158"/>
        <v>104</v>
      </c>
      <c r="P2531" s="9">
        <f t="shared" si="159"/>
        <v>82.33</v>
      </c>
      <c r="Q2531" t="s">
        <v>1635</v>
      </c>
      <c r="R2531" t="s">
        <v>5176</v>
      </c>
      <c r="S2531" s="15">
        <f t="shared" si="160"/>
        <v>40948.080729166664</v>
      </c>
      <c r="T2531" s="16">
        <f t="shared" si="161"/>
        <v>40993.0390625</v>
      </c>
    </row>
    <row r="2532" spans="1:20" ht="45" hidden="1">
      <c r="A2532">
        <v>2530</v>
      </c>
      <c r="B2532" s="3" t="s">
        <v>5193</v>
      </c>
      <c r="C2532" s="3" t="s">
        <v>5194</v>
      </c>
      <c r="D2532" s="6">
        <v>6500</v>
      </c>
      <c r="E2532" s="11">
        <v>6500</v>
      </c>
      <c r="F2532" t="s">
        <v>21</v>
      </c>
      <c r="G2532" t="s">
        <v>22</v>
      </c>
      <c r="H2532" t="s">
        <v>23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5175</v>
      </c>
      <c r="O2532" s="9">
        <f t="shared" si="158"/>
        <v>100</v>
      </c>
      <c r="P2532" s="9">
        <f t="shared" si="159"/>
        <v>135.41999999999999</v>
      </c>
      <c r="Q2532" t="s">
        <v>1635</v>
      </c>
      <c r="R2532" t="s">
        <v>5176</v>
      </c>
      <c r="S2532" s="15">
        <f t="shared" si="160"/>
        <v>42081.864641203705</v>
      </c>
      <c r="T2532" s="16">
        <f t="shared" si="161"/>
        <v>42114.201388888891</v>
      </c>
    </row>
    <row r="2533" spans="1:20" ht="60" hidden="1">
      <c r="A2533">
        <v>2531</v>
      </c>
      <c r="B2533" s="3" t="s">
        <v>5195</v>
      </c>
      <c r="C2533" s="3" t="s">
        <v>5196</v>
      </c>
      <c r="D2533" s="6">
        <v>4500</v>
      </c>
      <c r="E2533" s="11">
        <v>4518</v>
      </c>
      <c r="F2533" t="s">
        <v>21</v>
      </c>
      <c r="G2533" t="s">
        <v>22</v>
      </c>
      <c r="H2533" t="s">
        <v>23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5175</v>
      </c>
      <c r="O2533" s="9">
        <f t="shared" si="158"/>
        <v>100</v>
      </c>
      <c r="P2533" s="9">
        <f t="shared" si="159"/>
        <v>74.069999999999993</v>
      </c>
      <c r="Q2533" t="s">
        <v>1635</v>
      </c>
      <c r="R2533" t="s">
        <v>5176</v>
      </c>
      <c r="S2533" s="15">
        <f t="shared" si="160"/>
        <v>42208.680023148147</v>
      </c>
      <c r="T2533" s="16">
        <f t="shared" si="161"/>
        <v>42231.165972222225</v>
      </c>
    </row>
    <row r="2534" spans="1:20" ht="60" hidden="1">
      <c r="A2534">
        <v>2532</v>
      </c>
      <c r="B2534" s="3" t="s">
        <v>5197</v>
      </c>
      <c r="C2534" s="3" t="s">
        <v>5198</v>
      </c>
      <c r="D2534" s="6">
        <v>4000</v>
      </c>
      <c r="E2534" s="11">
        <v>5045</v>
      </c>
      <c r="F2534" t="s">
        <v>21</v>
      </c>
      <c r="G2534" t="s">
        <v>22</v>
      </c>
      <c r="H2534" t="s">
        <v>23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5175</v>
      </c>
      <c r="O2534" s="9">
        <f t="shared" si="158"/>
        <v>126</v>
      </c>
      <c r="P2534" s="9">
        <f t="shared" si="159"/>
        <v>84.08</v>
      </c>
      <c r="Q2534" t="s">
        <v>1635</v>
      </c>
      <c r="R2534" t="s">
        <v>5176</v>
      </c>
      <c r="S2534" s="15">
        <f t="shared" si="160"/>
        <v>41107.849143518521</v>
      </c>
      <c r="T2534" s="16">
        <f t="shared" si="161"/>
        <v>41137.849143518521</v>
      </c>
    </row>
    <row r="2535" spans="1:20" ht="60" hidden="1">
      <c r="A2535">
        <v>2533</v>
      </c>
      <c r="B2535" s="3" t="s">
        <v>5199</v>
      </c>
      <c r="C2535" s="3" t="s">
        <v>5200</v>
      </c>
      <c r="D2535" s="6">
        <v>7500</v>
      </c>
      <c r="E2535" s="11">
        <v>8300</v>
      </c>
      <c r="F2535" t="s">
        <v>21</v>
      </c>
      <c r="G2535" t="s">
        <v>22</v>
      </c>
      <c r="H2535" t="s">
        <v>23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5175</v>
      </c>
      <c r="O2535" s="9">
        <f t="shared" si="158"/>
        <v>111</v>
      </c>
      <c r="P2535" s="9">
        <f t="shared" si="159"/>
        <v>61.03</v>
      </c>
      <c r="Q2535" t="s">
        <v>1635</v>
      </c>
      <c r="R2535" t="s">
        <v>5176</v>
      </c>
      <c r="S2535" s="15">
        <f t="shared" si="160"/>
        <v>41304.751284722224</v>
      </c>
      <c r="T2535" s="16">
        <f t="shared" si="161"/>
        <v>41334.750787037039</v>
      </c>
    </row>
    <row r="2536" spans="1:20" ht="75" hidden="1">
      <c r="A2536">
        <v>2534</v>
      </c>
      <c r="B2536" s="3" t="s">
        <v>5201</v>
      </c>
      <c r="C2536" s="3" t="s">
        <v>5202</v>
      </c>
      <c r="D2536" s="6">
        <v>2000</v>
      </c>
      <c r="E2536" s="11">
        <v>2100</v>
      </c>
      <c r="F2536" t="s">
        <v>21</v>
      </c>
      <c r="G2536" t="s">
        <v>22</v>
      </c>
      <c r="H2536" t="s">
        <v>23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5175</v>
      </c>
      <c r="O2536" s="9">
        <f t="shared" si="158"/>
        <v>105</v>
      </c>
      <c r="P2536" s="9">
        <f t="shared" si="159"/>
        <v>150</v>
      </c>
      <c r="Q2536" t="s">
        <v>1635</v>
      </c>
      <c r="R2536" t="s">
        <v>5176</v>
      </c>
      <c r="S2536" s="15">
        <f t="shared" si="160"/>
        <v>40127.700370370374</v>
      </c>
      <c r="T2536" s="16">
        <f t="shared" si="161"/>
        <v>40179.25</v>
      </c>
    </row>
    <row r="2537" spans="1:20" ht="18.75" hidden="1">
      <c r="A2537">
        <v>2535</v>
      </c>
      <c r="B2537" s="3" t="s">
        <v>5203</v>
      </c>
      <c r="C2537" s="3" t="s">
        <v>5204</v>
      </c>
      <c r="D2537" s="6">
        <v>20000</v>
      </c>
      <c r="E2537" s="11">
        <v>20755</v>
      </c>
      <c r="F2537" t="s">
        <v>21</v>
      </c>
      <c r="G2537" t="s">
        <v>22</v>
      </c>
      <c r="H2537" t="s">
        <v>23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5175</v>
      </c>
      <c r="O2537" s="9">
        <f t="shared" si="158"/>
        <v>104</v>
      </c>
      <c r="P2537" s="9">
        <f t="shared" si="159"/>
        <v>266.08999999999997</v>
      </c>
      <c r="Q2537" t="s">
        <v>1635</v>
      </c>
      <c r="R2537" t="s">
        <v>5176</v>
      </c>
      <c r="S2537" s="15">
        <f t="shared" si="160"/>
        <v>41943.791030092594</v>
      </c>
      <c r="T2537" s="16">
        <f t="shared" si="161"/>
        <v>41974.832696759258</v>
      </c>
    </row>
    <row r="2538" spans="1:20" ht="60" hidden="1">
      <c r="A2538">
        <v>2536</v>
      </c>
      <c r="B2538" s="3" t="s">
        <v>5205</v>
      </c>
      <c r="C2538" s="3" t="s">
        <v>5206</v>
      </c>
      <c r="D2538" s="6">
        <v>25</v>
      </c>
      <c r="E2538" s="11">
        <v>29</v>
      </c>
      <c r="F2538" t="s">
        <v>21</v>
      </c>
      <c r="G2538" t="s">
        <v>22</v>
      </c>
      <c r="H2538" t="s">
        <v>23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5175</v>
      </c>
      <c r="O2538" s="9">
        <f t="shared" si="158"/>
        <v>116</v>
      </c>
      <c r="P2538" s="9">
        <f t="shared" si="159"/>
        <v>7.25</v>
      </c>
      <c r="Q2538" t="s">
        <v>1635</v>
      </c>
      <c r="R2538" t="s">
        <v>5176</v>
      </c>
      <c r="S2538" s="15">
        <f t="shared" si="160"/>
        <v>41464.106087962966</v>
      </c>
      <c r="T2538" s="16">
        <f t="shared" si="161"/>
        <v>41485.106087962966</v>
      </c>
    </row>
    <row r="2539" spans="1:20" ht="45" hidden="1">
      <c r="A2539">
        <v>2537</v>
      </c>
      <c r="B2539" s="3" t="s">
        <v>5207</v>
      </c>
      <c r="C2539" s="3" t="s">
        <v>5208</v>
      </c>
      <c r="D2539" s="6">
        <v>1000</v>
      </c>
      <c r="E2539" s="11">
        <v>1100</v>
      </c>
      <c r="F2539" t="s">
        <v>21</v>
      </c>
      <c r="G2539" t="s">
        <v>22</v>
      </c>
      <c r="H2539" t="s">
        <v>23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5175</v>
      </c>
      <c r="O2539" s="9">
        <f t="shared" si="158"/>
        <v>110</v>
      </c>
      <c r="P2539" s="9">
        <f t="shared" si="159"/>
        <v>100</v>
      </c>
      <c r="Q2539" t="s">
        <v>1635</v>
      </c>
      <c r="R2539" t="s">
        <v>5176</v>
      </c>
      <c r="S2539" s="15">
        <f t="shared" si="160"/>
        <v>40696.648784722223</v>
      </c>
      <c r="T2539" s="16">
        <f t="shared" si="161"/>
        <v>40756.648784722223</v>
      </c>
    </row>
    <row r="2540" spans="1:20" ht="45" hidden="1">
      <c r="A2540">
        <v>2538</v>
      </c>
      <c r="B2540" s="3" t="s">
        <v>5209</v>
      </c>
      <c r="C2540" s="3" t="s">
        <v>5210</v>
      </c>
      <c r="D2540" s="6">
        <v>18000</v>
      </c>
      <c r="E2540" s="11">
        <v>20343.169999999998</v>
      </c>
      <c r="F2540" t="s">
        <v>21</v>
      </c>
      <c r="G2540" t="s">
        <v>22</v>
      </c>
      <c r="H2540" t="s">
        <v>23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5175</v>
      </c>
      <c r="O2540" s="9">
        <f t="shared" si="158"/>
        <v>113</v>
      </c>
      <c r="P2540" s="9">
        <f t="shared" si="159"/>
        <v>109.96</v>
      </c>
      <c r="Q2540" t="s">
        <v>1635</v>
      </c>
      <c r="R2540" t="s">
        <v>5176</v>
      </c>
      <c r="S2540" s="15">
        <f t="shared" si="160"/>
        <v>41298.509965277779</v>
      </c>
      <c r="T2540" s="16">
        <f t="shared" si="161"/>
        <v>41329.207638888889</v>
      </c>
    </row>
    <row r="2541" spans="1:20" ht="60" hidden="1">
      <c r="A2541">
        <v>2539</v>
      </c>
      <c r="B2541" s="3" t="s">
        <v>5211</v>
      </c>
      <c r="C2541" s="3" t="s">
        <v>5212</v>
      </c>
      <c r="D2541" s="6">
        <v>10000</v>
      </c>
      <c r="E2541" s="11">
        <v>10025</v>
      </c>
      <c r="F2541" t="s">
        <v>21</v>
      </c>
      <c r="G2541" t="s">
        <v>22</v>
      </c>
      <c r="H2541" t="s">
        <v>23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5175</v>
      </c>
      <c r="O2541" s="9">
        <f t="shared" si="158"/>
        <v>100</v>
      </c>
      <c r="P2541" s="9">
        <f t="shared" si="159"/>
        <v>169.92</v>
      </c>
      <c r="Q2541" t="s">
        <v>1635</v>
      </c>
      <c r="R2541" t="s">
        <v>5176</v>
      </c>
      <c r="S2541" s="15">
        <f t="shared" si="160"/>
        <v>41977.902222222227</v>
      </c>
      <c r="T2541" s="16">
        <f t="shared" si="161"/>
        <v>42037.902222222227</v>
      </c>
    </row>
    <row r="2542" spans="1:20" ht="60" hidden="1">
      <c r="A2542">
        <v>2540</v>
      </c>
      <c r="B2542" s="3" t="s">
        <v>5213</v>
      </c>
      <c r="C2542" s="3" t="s">
        <v>5214</v>
      </c>
      <c r="D2542" s="6">
        <v>2500</v>
      </c>
      <c r="E2542" s="11">
        <v>2585</v>
      </c>
      <c r="F2542" t="s">
        <v>21</v>
      </c>
      <c r="G2542" t="s">
        <v>22</v>
      </c>
      <c r="H2542" t="s">
        <v>23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5175</v>
      </c>
      <c r="O2542" s="9">
        <f t="shared" si="158"/>
        <v>103</v>
      </c>
      <c r="P2542" s="9">
        <f t="shared" si="159"/>
        <v>95.74</v>
      </c>
      <c r="Q2542" t="s">
        <v>1635</v>
      </c>
      <c r="R2542" t="s">
        <v>5176</v>
      </c>
      <c r="S2542" s="15">
        <f t="shared" si="160"/>
        <v>40785.675011574072</v>
      </c>
      <c r="T2542" s="16">
        <f t="shared" si="161"/>
        <v>40845.675011574072</v>
      </c>
    </row>
    <row r="2543" spans="1:20" ht="60" hidden="1">
      <c r="A2543">
        <v>2541</v>
      </c>
      <c r="B2543" s="3" t="s">
        <v>5215</v>
      </c>
      <c r="C2543" s="3" t="s">
        <v>5216</v>
      </c>
      <c r="D2543" s="6">
        <v>3500</v>
      </c>
      <c r="E2543" s="11">
        <v>3746</v>
      </c>
      <c r="F2543" t="s">
        <v>21</v>
      </c>
      <c r="G2543" t="s">
        <v>31</v>
      </c>
      <c r="H2543" t="s">
        <v>32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5175</v>
      </c>
      <c r="O2543" s="9">
        <f t="shared" si="158"/>
        <v>107</v>
      </c>
      <c r="P2543" s="9">
        <f t="shared" si="159"/>
        <v>59.46</v>
      </c>
      <c r="Q2543" t="s">
        <v>1635</v>
      </c>
      <c r="R2543" t="s">
        <v>5176</v>
      </c>
      <c r="S2543" s="15">
        <f t="shared" si="160"/>
        <v>41483.449282407404</v>
      </c>
      <c r="T2543" s="16">
        <f t="shared" si="161"/>
        <v>41543.449282407404</v>
      </c>
    </row>
    <row r="2544" spans="1:20" ht="45" hidden="1">
      <c r="A2544">
        <v>2542</v>
      </c>
      <c r="B2544" s="3" t="s">
        <v>5217</v>
      </c>
      <c r="C2544" s="3" t="s">
        <v>5218</v>
      </c>
      <c r="D2544" s="6">
        <v>700</v>
      </c>
      <c r="E2544" s="11">
        <v>725</v>
      </c>
      <c r="F2544" t="s">
        <v>21</v>
      </c>
      <c r="G2544" t="s">
        <v>22</v>
      </c>
      <c r="H2544" t="s">
        <v>23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5175</v>
      </c>
      <c r="O2544" s="9">
        <f t="shared" si="158"/>
        <v>104</v>
      </c>
      <c r="P2544" s="9">
        <f t="shared" si="159"/>
        <v>55.77</v>
      </c>
      <c r="Q2544" t="s">
        <v>1635</v>
      </c>
      <c r="R2544" t="s">
        <v>5176</v>
      </c>
      <c r="S2544" s="15">
        <f t="shared" si="160"/>
        <v>41509.426585648151</v>
      </c>
      <c r="T2544" s="16">
        <f t="shared" si="161"/>
        <v>41548.165972222225</v>
      </c>
    </row>
    <row r="2545" spans="1:20" ht="60" hidden="1">
      <c r="A2545">
        <v>2543</v>
      </c>
      <c r="B2545" s="3" t="s">
        <v>5219</v>
      </c>
      <c r="C2545" s="3" t="s">
        <v>5220</v>
      </c>
      <c r="D2545" s="6">
        <v>250</v>
      </c>
      <c r="E2545" s="11">
        <v>391</v>
      </c>
      <c r="F2545" t="s">
        <v>21</v>
      </c>
      <c r="G2545" t="s">
        <v>22</v>
      </c>
      <c r="H2545" t="s">
        <v>23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5175</v>
      </c>
      <c r="O2545" s="9">
        <f t="shared" si="158"/>
        <v>156</v>
      </c>
      <c r="P2545" s="9">
        <f t="shared" si="159"/>
        <v>30.08</v>
      </c>
      <c r="Q2545" t="s">
        <v>1635</v>
      </c>
      <c r="R2545" t="s">
        <v>5176</v>
      </c>
      <c r="S2545" s="15">
        <f t="shared" si="160"/>
        <v>40514.107615740737</v>
      </c>
      <c r="T2545" s="16">
        <f t="shared" si="161"/>
        <v>40545.125</v>
      </c>
    </row>
    <row r="2546" spans="1:20" ht="45" hidden="1">
      <c r="A2546">
        <v>2544</v>
      </c>
      <c r="B2546" s="3" t="s">
        <v>5221</v>
      </c>
      <c r="C2546" s="3" t="s">
        <v>5222</v>
      </c>
      <c r="D2546" s="6">
        <v>5000</v>
      </c>
      <c r="E2546" s="11">
        <v>5041</v>
      </c>
      <c r="F2546" t="s">
        <v>21</v>
      </c>
      <c r="G2546" t="s">
        <v>22</v>
      </c>
      <c r="H2546" t="s">
        <v>23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5175</v>
      </c>
      <c r="O2546" s="9">
        <f t="shared" si="158"/>
        <v>101</v>
      </c>
      <c r="P2546" s="9">
        <f t="shared" si="159"/>
        <v>88.44</v>
      </c>
      <c r="Q2546" t="s">
        <v>1635</v>
      </c>
      <c r="R2546" t="s">
        <v>5176</v>
      </c>
      <c r="S2546" s="15">
        <f t="shared" si="160"/>
        <v>41068.520474537036</v>
      </c>
      <c r="T2546" s="16">
        <f t="shared" si="161"/>
        <v>41098.520474537036</v>
      </c>
    </row>
    <row r="2547" spans="1:20" ht="45" hidden="1">
      <c r="A2547">
        <v>2545</v>
      </c>
      <c r="B2547" s="3" t="s">
        <v>5223</v>
      </c>
      <c r="C2547" s="3" t="s">
        <v>5224</v>
      </c>
      <c r="D2547" s="6">
        <v>2000</v>
      </c>
      <c r="E2547" s="11">
        <v>3906</v>
      </c>
      <c r="F2547" t="s">
        <v>21</v>
      </c>
      <c r="G2547" t="s">
        <v>22</v>
      </c>
      <c r="H2547" t="s">
        <v>23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5175</v>
      </c>
      <c r="O2547" s="9">
        <f t="shared" si="158"/>
        <v>195</v>
      </c>
      <c r="P2547" s="9">
        <f t="shared" si="159"/>
        <v>64.03</v>
      </c>
      <c r="Q2547" t="s">
        <v>1635</v>
      </c>
      <c r="R2547" t="s">
        <v>5176</v>
      </c>
      <c r="S2547" s="15">
        <f t="shared" si="160"/>
        <v>42027.13817129629</v>
      </c>
      <c r="T2547" s="16">
        <f t="shared" si="161"/>
        <v>42062.020833333328</v>
      </c>
    </row>
    <row r="2548" spans="1:20" ht="45" hidden="1">
      <c r="A2548">
        <v>2546</v>
      </c>
      <c r="B2548" s="3" t="s">
        <v>5225</v>
      </c>
      <c r="C2548" s="3" t="s">
        <v>5226</v>
      </c>
      <c r="D2548" s="6">
        <v>3500</v>
      </c>
      <c r="E2548" s="11">
        <v>3910</v>
      </c>
      <c r="F2548" t="s">
        <v>21</v>
      </c>
      <c r="G2548" t="s">
        <v>22</v>
      </c>
      <c r="H2548" t="s">
        <v>23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5175</v>
      </c>
      <c r="O2548" s="9">
        <f t="shared" si="158"/>
        <v>112</v>
      </c>
      <c r="P2548" s="9">
        <f t="shared" si="159"/>
        <v>60.15</v>
      </c>
      <c r="Q2548" t="s">
        <v>1635</v>
      </c>
      <c r="R2548" t="s">
        <v>5176</v>
      </c>
      <c r="S2548" s="15">
        <f t="shared" si="160"/>
        <v>41524.858553240738</v>
      </c>
      <c r="T2548" s="16">
        <f t="shared" si="161"/>
        <v>41552.208333333336</v>
      </c>
    </row>
    <row r="2549" spans="1:20" ht="60" hidden="1">
      <c r="A2549">
        <v>2547</v>
      </c>
      <c r="B2549" s="3" t="s">
        <v>5227</v>
      </c>
      <c r="C2549" s="3" t="s">
        <v>5228</v>
      </c>
      <c r="D2549" s="6">
        <v>5500</v>
      </c>
      <c r="E2549" s="11">
        <v>6592</v>
      </c>
      <c r="F2549" t="s">
        <v>21</v>
      </c>
      <c r="G2549" t="s">
        <v>22</v>
      </c>
      <c r="H2549" t="s">
        <v>23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5175</v>
      </c>
      <c r="O2549" s="9">
        <f t="shared" si="158"/>
        <v>120</v>
      </c>
      <c r="P2549" s="9">
        <f t="shared" si="159"/>
        <v>49.19</v>
      </c>
      <c r="Q2549" t="s">
        <v>1635</v>
      </c>
      <c r="R2549" t="s">
        <v>5176</v>
      </c>
      <c r="S2549" s="15">
        <f t="shared" si="160"/>
        <v>40973.773182870369</v>
      </c>
      <c r="T2549" s="16">
        <f t="shared" si="161"/>
        <v>41003.731516203705</v>
      </c>
    </row>
    <row r="2550" spans="1:20" ht="60" hidden="1">
      <c r="A2550">
        <v>2548</v>
      </c>
      <c r="B2550" s="3" t="s">
        <v>5229</v>
      </c>
      <c r="C2550" s="3" t="s">
        <v>5230</v>
      </c>
      <c r="D2550" s="6">
        <v>6000</v>
      </c>
      <c r="E2550" s="11">
        <v>6111</v>
      </c>
      <c r="F2550" t="s">
        <v>21</v>
      </c>
      <c r="G2550" t="s">
        <v>187</v>
      </c>
      <c r="H2550" t="s">
        <v>62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5175</v>
      </c>
      <c r="O2550" s="9">
        <f t="shared" si="158"/>
        <v>102</v>
      </c>
      <c r="P2550" s="9">
        <f t="shared" si="159"/>
        <v>165.16</v>
      </c>
      <c r="Q2550" t="s">
        <v>1635</v>
      </c>
      <c r="R2550" t="s">
        <v>5176</v>
      </c>
      <c r="S2550" s="15">
        <f t="shared" si="160"/>
        <v>42618.625428240746</v>
      </c>
      <c r="T2550" s="16">
        <f t="shared" si="161"/>
        <v>42643.185416666667</v>
      </c>
    </row>
    <row r="2551" spans="1:20" ht="45" hidden="1">
      <c r="A2551">
        <v>2549</v>
      </c>
      <c r="B2551" s="3" t="s">
        <v>5231</v>
      </c>
      <c r="C2551" s="3" t="s">
        <v>5232</v>
      </c>
      <c r="D2551" s="6">
        <v>1570</v>
      </c>
      <c r="E2551" s="11">
        <v>1614</v>
      </c>
      <c r="F2551" t="s">
        <v>21</v>
      </c>
      <c r="G2551" t="s">
        <v>31</v>
      </c>
      <c r="H2551" t="s">
        <v>32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5175</v>
      </c>
      <c r="O2551" s="9">
        <f t="shared" si="158"/>
        <v>103</v>
      </c>
      <c r="P2551" s="9">
        <f t="shared" si="159"/>
        <v>43.62</v>
      </c>
      <c r="Q2551" t="s">
        <v>1635</v>
      </c>
      <c r="R2551" t="s">
        <v>5176</v>
      </c>
      <c r="S2551" s="15">
        <f t="shared" si="160"/>
        <v>41390.757754629631</v>
      </c>
      <c r="T2551" s="16">
        <f t="shared" si="161"/>
        <v>41425.708333333336</v>
      </c>
    </row>
    <row r="2552" spans="1:20" ht="60" hidden="1">
      <c r="A2552">
        <v>2550</v>
      </c>
      <c r="B2552" s="3" t="s">
        <v>5233</v>
      </c>
      <c r="C2552" s="3" t="s">
        <v>5234</v>
      </c>
      <c r="D2552" s="6">
        <v>6500</v>
      </c>
      <c r="E2552" s="11">
        <v>6555</v>
      </c>
      <c r="F2552" t="s">
        <v>21</v>
      </c>
      <c r="G2552" t="s">
        <v>22</v>
      </c>
      <c r="H2552" t="s">
        <v>23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5175</v>
      </c>
      <c r="O2552" s="9">
        <f t="shared" si="158"/>
        <v>101</v>
      </c>
      <c r="P2552" s="9">
        <f t="shared" si="159"/>
        <v>43.7</v>
      </c>
      <c r="Q2552" t="s">
        <v>1635</v>
      </c>
      <c r="R2552" t="s">
        <v>5176</v>
      </c>
      <c r="S2552" s="15">
        <f t="shared" si="160"/>
        <v>42228.634328703702</v>
      </c>
      <c r="T2552" s="16">
        <f t="shared" si="161"/>
        <v>42285.165972222225</v>
      </c>
    </row>
    <row r="2553" spans="1:20" ht="45" hidden="1">
      <c r="A2553">
        <v>2551</v>
      </c>
      <c r="B2553" s="3" t="s">
        <v>5235</v>
      </c>
      <c r="C2553" s="3" t="s">
        <v>5236</v>
      </c>
      <c r="D2553" s="6">
        <v>3675</v>
      </c>
      <c r="E2553" s="11">
        <v>3775.5</v>
      </c>
      <c r="F2553" t="s">
        <v>21</v>
      </c>
      <c r="G2553" t="s">
        <v>22</v>
      </c>
      <c r="H2553" t="s">
        <v>23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5175</v>
      </c>
      <c r="O2553" s="9">
        <f t="shared" si="158"/>
        <v>103</v>
      </c>
      <c r="P2553" s="9">
        <f t="shared" si="159"/>
        <v>67.42</v>
      </c>
      <c r="Q2553" t="s">
        <v>1635</v>
      </c>
      <c r="R2553" t="s">
        <v>5176</v>
      </c>
      <c r="S2553" s="15">
        <f t="shared" si="160"/>
        <v>40961.252141203702</v>
      </c>
      <c r="T2553" s="16">
        <f t="shared" si="161"/>
        <v>40989.866666666669</v>
      </c>
    </row>
    <row r="2554" spans="1:20" ht="60" hidden="1">
      <c r="A2554">
        <v>2552</v>
      </c>
      <c r="B2554" s="3" t="s">
        <v>5237</v>
      </c>
      <c r="C2554" s="3" t="s">
        <v>5238</v>
      </c>
      <c r="D2554" s="6">
        <v>3000</v>
      </c>
      <c r="E2554" s="11">
        <v>3195</v>
      </c>
      <c r="F2554" t="s">
        <v>21</v>
      </c>
      <c r="G2554" t="s">
        <v>22</v>
      </c>
      <c r="H2554" t="s">
        <v>23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5175</v>
      </c>
      <c r="O2554" s="9">
        <f t="shared" si="158"/>
        <v>107</v>
      </c>
      <c r="P2554" s="9">
        <f t="shared" si="159"/>
        <v>177.5</v>
      </c>
      <c r="Q2554" t="s">
        <v>1635</v>
      </c>
      <c r="R2554" t="s">
        <v>5176</v>
      </c>
      <c r="S2554" s="15">
        <f t="shared" si="160"/>
        <v>42769.809965277775</v>
      </c>
      <c r="T2554" s="16">
        <f t="shared" si="161"/>
        <v>42799.809965277775</v>
      </c>
    </row>
    <row r="2555" spans="1:20" ht="45" hidden="1">
      <c r="A2555">
        <v>2553</v>
      </c>
      <c r="B2555" s="3" t="s">
        <v>5239</v>
      </c>
      <c r="C2555" s="3" t="s">
        <v>5240</v>
      </c>
      <c r="D2555" s="6">
        <v>1500</v>
      </c>
      <c r="E2555" s="11">
        <v>2333</v>
      </c>
      <c r="F2555" t="s">
        <v>21</v>
      </c>
      <c r="G2555" t="s">
        <v>22</v>
      </c>
      <c r="H2555" t="s">
        <v>23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5175</v>
      </c>
      <c r="O2555" s="9">
        <f t="shared" si="158"/>
        <v>156</v>
      </c>
      <c r="P2555" s="9">
        <f t="shared" si="159"/>
        <v>38.880000000000003</v>
      </c>
      <c r="Q2555" t="s">
        <v>1635</v>
      </c>
      <c r="R2555" t="s">
        <v>5176</v>
      </c>
      <c r="S2555" s="15">
        <f t="shared" si="160"/>
        <v>41113.199155092596</v>
      </c>
      <c r="T2555" s="16">
        <f t="shared" si="161"/>
        <v>41173.199155092596</v>
      </c>
    </row>
    <row r="2556" spans="1:20" ht="60" hidden="1">
      <c r="A2556">
        <v>2554</v>
      </c>
      <c r="B2556" s="3" t="s">
        <v>5241</v>
      </c>
      <c r="C2556" s="3" t="s">
        <v>5242</v>
      </c>
      <c r="D2556" s="6">
        <v>3000</v>
      </c>
      <c r="E2556" s="11">
        <v>3684</v>
      </c>
      <c r="F2556" t="s">
        <v>21</v>
      </c>
      <c r="G2556" t="s">
        <v>22</v>
      </c>
      <c r="H2556" t="s">
        <v>23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5175</v>
      </c>
      <c r="O2556" s="9">
        <f t="shared" si="158"/>
        <v>123</v>
      </c>
      <c r="P2556" s="9">
        <f t="shared" si="159"/>
        <v>54.99</v>
      </c>
      <c r="Q2556" t="s">
        <v>1635</v>
      </c>
      <c r="R2556" t="s">
        <v>5176</v>
      </c>
      <c r="S2556" s="15">
        <f t="shared" si="160"/>
        <v>42125.078275462962</v>
      </c>
      <c r="T2556" s="16">
        <f t="shared" si="161"/>
        <v>42156.165972222225</v>
      </c>
    </row>
    <row r="2557" spans="1:20" ht="60" hidden="1">
      <c r="A2557">
        <v>2555</v>
      </c>
      <c r="B2557" s="3" t="s">
        <v>5243</v>
      </c>
      <c r="C2557" s="3" t="s">
        <v>5244</v>
      </c>
      <c r="D2557" s="6">
        <v>2000</v>
      </c>
      <c r="E2557" s="11">
        <v>2147</v>
      </c>
      <c r="F2557" t="s">
        <v>21</v>
      </c>
      <c r="G2557" t="s">
        <v>22</v>
      </c>
      <c r="H2557" t="s">
        <v>23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5175</v>
      </c>
      <c r="O2557" s="9">
        <f t="shared" si="158"/>
        <v>107</v>
      </c>
      <c r="P2557" s="9">
        <f t="shared" si="159"/>
        <v>61.34</v>
      </c>
      <c r="Q2557" t="s">
        <v>1635</v>
      </c>
      <c r="R2557" t="s">
        <v>5176</v>
      </c>
      <c r="S2557" s="15">
        <f t="shared" si="160"/>
        <v>41026.655011574076</v>
      </c>
      <c r="T2557" s="16">
        <f t="shared" si="161"/>
        <v>41057.655011574076</v>
      </c>
    </row>
    <row r="2558" spans="1:20" ht="60" hidden="1">
      <c r="A2558">
        <v>2556</v>
      </c>
      <c r="B2558" s="3" t="s">
        <v>5245</v>
      </c>
      <c r="C2558" s="3" t="s">
        <v>5246</v>
      </c>
      <c r="D2558" s="6">
        <v>745</v>
      </c>
      <c r="E2558" s="11">
        <v>786</v>
      </c>
      <c r="F2558" t="s">
        <v>21</v>
      </c>
      <c r="G2558" t="s">
        <v>22</v>
      </c>
      <c r="H2558" t="s">
        <v>23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5175</v>
      </c>
      <c r="O2558" s="9">
        <f t="shared" si="158"/>
        <v>106</v>
      </c>
      <c r="P2558" s="9">
        <f t="shared" si="159"/>
        <v>23.12</v>
      </c>
      <c r="Q2558" t="s">
        <v>1635</v>
      </c>
      <c r="R2558" t="s">
        <v>5176</v>
      </c>
      <c r="S2558" s="15">
        <f t="shared" si="160"/>
        <v>41222.991400462961</v>
      </c>
      <c r="T2558" s="16">
        <f t="shared" si="161"/>
        <v>41267.991400462961</v>
      </c>
    </row>
    <row r="2559" spans="1:20" ht="30" hidden="1">
      <c r="A2559">
        <v>2557</v>
      </c>
      <c r="B2559" s="3" t="s">
        <v>5247</v>
      </c>
      <c r="C2559" s="3" t="s">
        <v>5248</v>
      </c>
      <c r="D2559" s="6">
        <v>900</v>
      </c>
      <c r="E2559" s="11">
        <v>1066</v>
      </c>
      <c r="F2559" t="s">
        <v>21</v>
      </c>
      <c r="G2559" t="s">
        <v>31</v>
      </c>
      <c r="H2559" t="s">
        <v>32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5175</v>
      </c>
      <c r="O2559" s="9">
        <f t="shared" si="158"/>
        <v>118</v>
      </c>
      <c r="P2559" s="9">
        <f t="shared" si="159"/>
        <v>29.61</v>
      </c>
      <c r="Q2559" t="s">
        <v>1635</v>
      </c>
      <c r="R2559" t="s">
        <v>5176</v>
      </c>
      <c r="S2559" s="15">
        <f t="shared" si="160"/>
        <v>41744.745208333334</v>
      </c>
      <c r="T2559" s="16">
        <f t="shared" si="161"/>
        <v>41774.745208333334</v>
      </c>
    </row>
    <row r="2560" spans="1:20" ht="45" hidden="1">
      <c r="A2560">
        <v>2558</v>
      </c>
      <c r="B2560" s="3" t="s">
        <v>5249</v>
      </c>
      <c r="C2560" s="3" t="s">
        <v>5250</v>
      </c>
      <c r="D2560" s="6">
        <v>1250</v>
      </c>
      <c r="E2560" s="11">
        <v>1361</v>
      </c>
      <c r="F2560" t="s">
        <v>21</v>
      </c>
      <c r="G2560" t="s">
        <v>57</v>
      </c>
      <c r="H2560" t="s">
        <v>58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5175</v>
      </c>
      <c r="O2560" s="9">
        <f t="shared" si="158"/>
        <v>109</v>
      </c>
      <c r="P2560" s="9">
        <f t="shared" si="159"/>
        <v>75.61</v>
      </c>
      <c r="Q2560" t="s">
        <v>1635</v>
      </c>
      <c r="R2560" t="s">
        <v>5176</v>
      </c>
      <c r="S2560" s="15">
        <f t="shared" si="160"/>
        <v>42093.860023148154</v>
      </c>
      <c r="T2560" s="16">
        <f t="shared" si="161"/>
        <v>42125.582638888889</v>
      </c>
    </row>
    <row r="2561" spans="1:20" ht="60" hidden="1">
      <c r="A2561">
        <v>2559</v>
      </c>
      <c r="B2561" s="3" t="s">
        <v>5251</v>
      </c>
      <c r="C2561" s="3" t="s">
        <v>5252</v>
      </c>
      <c r="D2561" s="6">
        <v>800</v>
      </c>
      <c r="E2561" s="11">
        <v>890</v>
      </c>
      <c r="F2561" t="s">
        <v>21</v>
      </c>
      <c r="G2561" t="s">
        <v>22</v>
      </c>
      <c r="H2561" t="s">
        <v>23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5175</v>
      </c>
      <c r="O2561" s="9">
        <f t="shared" si="158"/>
        <v>111</v>
      </c>
      <c r="P2561" s="9">
        <f t="shared" si="159"/>
        <v>35.6</v>
      </c>
      <c r="Q2561" t="s">
        <v>1635</v>
      </c>
      <c r="R2561" t="s">
        <v>5176</v>
      </c>
      <c r="S2561" s="15">
        <f t="shared" si="160"/>
        <v>40829.873657407406</v>
      </c>
      <c r="T2561" s="16">
        <f t="shared" si="161"/>
        <v>40862.817361111112</v>
      </c>
    </row>
    <row r="2562" spans="1:20" ht="60" hidden="1">
      <c r="A2562">
        <v>2560</v>
      </c>
      <c r="B2562" s="3" t="s">
        <v>5253</v>
      </c>
      <c r="C2562" s="3" t="s">
        <v>5254</v>
      </c>
      <c r="D2562" s="6">
        <v>3000</v>
      </c>
      <c r="E2562" s="11">
        <v>3003</v>
      </c>
      <c r="F2562" t="s">
        <v>21</v>
      </c>
      <c r="G2562" t="s">
        <v>31</v>
      </c>
      <c r="H2562" t="s">
        <v>32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5175</v>
      </c>
      <c r="O2562" s="9">
        <f t="shared" si="158"/>
        <v>100</v>
      </c>
      <c r="P2562" s="9">
        <f t="shared" si="159"/>
        <v>143</v>
      </c>
      <c r="Q2562" t="s">
        <v>1635</v>
      </c>
      <c r="R2562" t="s">
        <v>5176</v>
      </c>
      <c r="S2562" s="15">
        <f t="shared" si="160"/>
        <v>42039.951087962967</v>
      </c>
      <c r="T2562" s="16">
        <f t="shared" si="161"/>
        <v>42069.951087962967</v>
      </c>
    </row>
    <row r="2563" spans="1:20" ht="60" hidden="1">
      <c r="A2563">
        <v>2561</v>
      </c>
      <c r="B2563" s="3" t="s">
        <v>5255</v>
      </c>
      <c r="C2563" s="3" t="s">
        <v>5256</v>
      </c>
      <c r="D2563" s="6">
        <v>100000</v>
      </c>
      <c r="E2563" s="11">
        <v>0</v>
      </c>
      <c r="F2563" t="s">
        <v>280</v>
      </c>
      <c r="G2563" t="s">
        <v>167</v>
      </c>
      <c r="H2563" t="s">
        <v>168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2384</v>
      </c>
      <c r="O2563" s="9">
        <f t="shared" ref="O2563:O2626" si="162">ROUND(E2563/D2563*100,0)</f>
        <v>0</v>
      </c>
      <c r="P2563" s="9">
        <f t="shared" ref="P2563:P2626" si="163">IFERROR(ROUND(E2563/L2563,2),0)</f>
        <v>0</v>
      </c>
      <c r="Q2563" t="s">
        <v>2385</v>
      </c>
      <c r="R2563" t="s">
        <v>2386</v>
      </c>
      <c r="S2563" s="15">
        <f t="shared" ref="S2563:S2626" si="164">(((J2563/60)/60)/24)+DATE(1970,1,1)</f>
        <v>42260.528807870374</v>
      </c>
      <c r="T2563" s="16">
        <f t="shared" ref="T2563:T2626" si="165">(((I2563/60)/60)/24)+DATE(1970,1,1)</f>
        <v>42290.528807870374</v>
      </c>
    </row>
    <row r="2564" spans="1:20" ht="60" hidden="1">
      <c r="A2564">
        <v>2562</v>
      </c>
      <c r="B2564" s="3" t="s">
        <v>5257</v>
      </c>
      <c r="C2564" s="3" t="s">
        <v>5258</v>
      </c>
      <c r="D2564" s="6">
        <v>10000</v>
      </c>
      <c r="E2564" s="11">
        <v>75</v>
      </c>
      <c r="F2564" t="s">
        <v>280</v>
      </c>
      <c r="G2564" t="s">
        <v>512</v>
      </c>
      <c r="H2564" t="s">
        <v>62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2384</v>
      </c>
      <c r="O2564" s="9">
        <f t="shared" si="162"/>
        <v>1</v>
      </c>
      <c r="P2564" s="9">
        <f t="shared" si="163"/>
        <v>25</v>
      </c>
      <c r="Q2564" t="s">
        <v>2385</v>
      </c>
      <c r="R2564" t="s">
        <v>2386</v>
      </c>
      <c r="S2564" s="15">
        <f t="shared" si="164"/>
        <v>42594.524756944447</v>
      </c>
      <c r="T2564" s="16">
        <f t="shared" si="165"/>
        <v>42654.524756944447</v>
      </c>
    </row>
    <row r="2565" spans="1:20" ht="30" hidden="1">
      <c r="A2565">
        <v>2563</v>
      </c>
      <c r="B2565" s="3" t="s">
        <v>5259</v>
      </c>
      <c r="C2565" s="3" t="s">
        <v>5260</v>
      </c>
      <c r="D2565" s="6">
        <v>20000</v>
      </c>
      <c r="E2565" s="11">
        <v>0</v>
      </c>
      <c r="F2565" t="s">
        <v>280</v>
      </c>
      <c r="G2565" t="s">
        <v>22</v>
      </c>
      <c r="H2565" t="s">
        <v>23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2384</v>
      </c>
      <c r="O2565" s="9">
        <f t="shared" si="162"/>
        <v>0</v>
      </c>
      <c r="P2565" s="9">
        <f t="shared" si="163"/>
        <v>0</v>
      </c>
      <c r="Q2565" t="s">
        <v>2385</v>
      </c>
      <c r="R2565" t="s">
        <v>2386</v>
      </c>
      <c r="S2565" s="15">
        <f t="shared" si="164"/>
        <v>42155.139479166668</v>
      </c>
      <c r="T2565" s="16">
        <f t="shared" si="165"/>
        <v>42215.139479166668</v>
      </c>
    </row>
    <row r="2566" spans="1:20" ht="45" hidden="1">
      <c r="A2566">
        <v>2564</v>
      </c>
      <c r="B2566" s="3" t="s">
        <v>5261</v>
      </c>
      <c r="C2566" s="3" t="s">
        <v>5262</v>
      </c>
      <c r="D2566" s="6">
        <v>40000</v>
      </c>
      <c r="E2566" s="11">
        <v>0</v>
      </c>
      <c r="F2566" t="s">
        <v>280</v>
      </c>
      <c r="G2566" t="s">
        <v>167</v>
      </c>
      <c r="H2566" t="s">
        <v>168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2384</v>
      </c>
      <c r="O2566" s="9">
        <f t="shared" si="162"/>
        <v>0</v>
      </c>
      <c r="P2566" s="9">
        <f t="shared" si="163"/>
        <v>0</v>
      </c>
      <c r="Q2566" t="s">
        <v>2385</v>
      </c>
      <c r="R2566" t="s">
        <v>2386</v>
      </c>
      <c r="S2566" s="15">
        <f t="shared" si="164"/>
        <v>41822.040497685186</v>
      </c>
      <c r="T2566" s="16">
        <f t="shared" si="165"/>
        <v>41852.040497685186</v>
      </c>
    </row>
    <row r="2567" spans="1:20" ht="45" hidden="1">
      <c r="A2567">
        <v>2565</v>
      </c>
      <c r="B2567" s="3" t="s">
        <v>5263</v>
      </c>
      <c r="C2567" s="3" t="s">
        <v>5264</v>
      </c>
      <c r="D2567" s="6">
        <v>10000</v>
      </c>
      <c r="E2567" s="11">
        <v>100</v>
      </c>
      <c r="F2567" t="s">
        <v>280</v>
      </c>
      <c r="G2567" t="s">
        <v>22</v>
      </c>
      <c r="H2567" t="s">
        <v>23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2384</v>
      </c>
      <c r="O2567" s="9">
        <f t="shared" si="162"/>
        <v>1</v>
      </c>
      <c r="P2567" s="9">
        <f t="shared" si="163"/>
        <v>100</v>
      </c>
      <c r="Q2567" t="s">
        <v>2385</v>
      </c>
      <c r="R2567" t="s">
        <v>2386</v>
      </c>
      <c r="S2567" s="15">
        <f t="shared" si="164"/>
        <v>42440.650335648148</v>
      </c>
      <c r="T2567" s="16">
        <f t="shared" si="165"/>
        <v>42499.868055555555</v>
      </c>
    </row>
    <row r="2568" spans="1:20" ht="45" hidden="1">
      <c r="A2568">
        <v>2566</v>
      </c>
      <c r="B2568" s="3" t="s">
        <v>5265</v>
      </c>
      <c r="C2568" s="3" t="s">
        <v>5266</v>
      </c>
      <c r="D2568" s="6">
        <v>35000</v>
      </c>
      <c r="E2568" s="11">
        <v>0</v>
      </c>
      <c r="F2568" t="s">
        <v>280</v>
      </c>
      <c r="G2568" t="s">
        <v>22</v>
      </c>
      <c r="H2568" t="s">
        <v>23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2384</v>
      </c>
      <c r="O2568" s="9">
        <f t="shared" si="162"/>
        <v>0</v>
      </c>
      <c r="P2568" s="9">
        <f t="shared" si="163"/>
        <v>0</v>
      </c>
      <c r="Q2568" t="s">
        <v>2385</v>
      </c>
      <c r="R2568" t="s">
        <v>2386</v>
      </c>
      <c r="S2568" s="15">
        <f t="shared" si="164"/>
        <v>41842.980879629627</v>
      </c>
      <c r="T2568" s="16">
        <f t="shared" si="165"/>
        <v>41872.980879629627</v>
      </c>
    </row>
    <row r="2569" spans="1:20" ht="45" hidden="1">
      <c r="A2569">
        <v>2567</v>
      </c>
      <c r="B2569" s="3" t="s">
        <v>5267</v>
      </c>
      <c r="C2569" s="3" t="s">
        <v>5268</v>
      </c>
      <c r="D2569" s="6">
        <v>45000</v>
      </c>
      <c r="E2569" s="11">
        <v>120</v>
      </c>
      <c r="F2569" t="s">
        <v>280</v>
      </c>
      <c r="G2569" t="s">
        <v>22</v>
      </c>
      <c r="H2569" t="s">
        <v>23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2384</v>
      </c>
      <c r="O2569" s="9">
        <f t="shared" si="162"/>
        <v>0</v>
      </c>
      <c r="P2569" s="9">
        <f t="shared" si="163"/>
        <v>60</v>
      </c>
      <c r="Q2569" t="s">
        <v>2385</v>
      </c>
      <c r="R2569" t="s">
        <v>2386</v>
      </c>
      <c r="S2569" s="15">
        <f t="shared" si="164"/>
        <v>42087.878912037035</v>
      </c>
      <c r="T2569" s="16">
        <f t="shared" si="165"/>
        <v>42117.878912037035</v>
      </c>
    </row>
    <row r="2570" spans="1:20" ht="60" hidden="1">
      <c r="A2570">
        <v>2568</v>
      </c>
      <c r="B2570" s="3" t="s">
        <v>5269</v>
      </c>
      <c r="C2570" s="3" t="s">
        <v>5270</v>
      </c>
      <c r="D2570" s="6">
        <v>10000</v>
      </c>
      <c r="E2570" s="11">
        <v>50</v>
      </c>
      <c r="F2570" t="s">
        <v>280</v>
      </c>
      <c r="G2570" t="s">
        <v>31</v>
      </c>
      <c r="H2570" t="s">
        <v>32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2384</v>
      </c>
      <c r="O2570" s="9">
        <f t="shared" si="162"/>
        <v>1</v>
      </c>
      <c r="P2570" s="9">
        <f t="shared" si="163"/>
        <v>50</v>
      </c>
      <c r="Q2570" t="s">
        <v>2385</v>
      </c>
      <c r="R2570" t="s">
        <v>2386</v>
      </c>
      <c r="S2570" s="15">
        <f t="shared" si="164"/>
        <v>42584.666597222225</v>
      </c>
      <c r="T2570" s="16">
        <f t="shared" si="165"/>
        <v>42614.666597222225</v>
      </c>
    </row>
    <row r="2571" spans="1:20" ht="45" hidden="1">
      <c r="A2571">
        <v>2569</v>
      </c>
      <c r="B2571" s="3" t="s">
        <v>5271</v>
      </c>
      <c r="C2571" s="3" t="s">
        <v>5272</v>
      </c>
      <c r="D2571" s="6">
        <v>6500</v>
      </c>
      <c r="E2571" s="11">
        <v>145</v>
      </c>
      <c r="F2571" t="s">
        <v>280</v>
      </c>
      <c r="G2571" t="s">
        <v>22</v>
      </c>
      <c r="H2571" t="s">
        <v>23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2384</v>
      </c>
      <c r="O2571" s="9">
        <f t="shared" si="162"/>
        <v>2</v>
      </c>
      <c r="P2571" s="9">
        <f t="shared" si="163"/>
        <v>72.5</v>
      </c>
      <c r="Q2571" t="s">
        <v>2385</v>
      </c>
      <c r="R2571" t="s">
        <v>2386</v>
      </c>
      <c r="S2571" s="15">
        <f t="shared" si="164"/>
        <v>42234.105462962965</v>
      </c>
      <c r="T2571" s="16">
        <f t="shared" si="165"/>
        <v>42264.105462962965</v>
      </c>
    </row>
    <row r="2572" spans="1:20" ht="45" hidden="1">
      <c r="A2572">
        <v>2570</v>
      </c>
      <c r="B2572" s="3" t="s">
        <v>5273</v>
      </c>
      <c r="C2572" s="3" t="s">
        <v>5274</v>
      </c>
      <c r="D2572" s="6">
        <v>7000</v>
      </c>
      <c r="E2572" s="11">
        <v>59</v>
      </c>
      <c r="F2572" t="s">
        <v>280</v>
      </c>
      <c r="G2572" t="s">
        <v>22</v>
      </c>
      <c r="H2572" t="s">
        <v>23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2384</v>
      </c>
      <c r="O2572" s="9">
        <f t="shared" si="162"/>
        <v>1</v>
      </c>
      <c r="P2572" s="9">
        <f t="shared" si="163"/>
        <v>29.5</v>
      </c>
      <c r="Q2572" t="s">
        <v>2385</v>
      </c>
      <c r="R2572" t="s">
        <v>2386</v>
      </c>
      <c r="S2572" s="15">
        <f t="shared" si="164"/>
        <v>42744.903182870374</v>
      </c>
      <c r="T2572" s="16">
        <f t="shared" si="165"/>
        <v>42774.903182870374</v>
      </c>
    </row>
    <row r="2573" spans="1:20" ht="45" hidden="1">
      <c r="A2573">
        <v>2571</v>
      </c>
      <c r="B2573" s="3" t="s">
        <v>5275</v>
      </c>
      <c r="C2573" s="3" t="s">
        <v>5276</v>
      </c>
      <c r="D2573" s="6">
        <v>100000</v>
      </c>
      <c r="E2573" s="11">
        <v>250</v>
      </c>
      <c r="F2573" t="s">
        <v>280</v>
      </c>
      <c r="G2573" t="s">
        <v>57</v>
      </c>
      <c r="H2573" t="s">
        <v>58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2384</v>
      </c>
      <c r="O2573" s="9">
        <f t="shared" si="162"/>
        <v>0</v>
      </c>
      <c r="P2573" s="9">
        <f t="shared" si="163"/>
        <v>62.5</v>
      </c>
      <c r="Q2573" t="s">
        <v>2385</v>
      </c>
      <c r="R2573" t="s">
        <v>2386</v>
      </c>
      <c r="S2573" s="15">
        <f t="shared" si="164"/>
        <v>42449.341678240744</v>
      </c>
      <c r="T2573" s="16">
        <f t="shared" si="165"/>
        <v>42509.341678240744</v>
      </c>
    </row>
    <row r="2574" spans="1:20" ht="45" hidden="1">
      <c r="A2574">
        <v>2572</v>
      </c>
      <c r="B2574" s="3" t="s">
        <v>5277</v>
      </c>
      <c r="C2574" s="3" t="s">
        <v>5278</v>
      </c>
      <c r="D2574" s="6">
        <v>30000</v>
      </c>
      <c r="E2574" s="11">
        <v>0</v>
      </c>
      <c r="F2574" t="s">
        <v>280</v>
      </c>
      <c r="G2574" t="s">
        <v>22</v>
      </c>
      <c r="H2574" t="s">
        <v>23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2384</v>
      </c>
      <c r="O2574" s="9">
        <f t="shared" si="162"/>
        <v>0</v>
      </c>
      <c r="P2574" s="9">
        <f t="shared" si="163"/>
        <v>0</v>
      </c>
      <c r="Q2574" t="s">
        <v>2385</v>
      </c>
      <c r="R2574" t="s">
        <v>2386</v>
      </c>
      <c r="S2574" s="15">
        <f t="shared" si="164"/>
        <v>42077.119409722218</v>
      </c>
      <c r="T2574" s="16">
        <f t="shared" si="165"/>
        <v>42107.119409722218</v>
      </c>
    </row>
    <row r="2575" spans="1:20" ht="60" hidden="1">
      <c r="A2575">
        <v>2573</v>
      </c>
      <c r="B2575" s="3" t="s">
        <v>5279</v>
      </c>
      <c r="C2575" s="3" t="s">
        <v>5280</v>
      </c>
      <c r="D2575" s="6">
        <v>8000</v>
      </c>
      <c r="E2575" s="11">
        <v>0</v>
      </c>
      <c r="F2575" t="s">
        <v>280</v>
      </c>
      <c r="G2575" t="s">
        <v>22</v>
      </c>
      <c r="H2575" t="s">
        <v>23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2384</v>
      </c>
      <c r="O2575" s="9">
        <f t="shared" si="162"/>
        <v>0</v>
      </c>
      <c r="P2575" s="9">
        <f t="shared" si="163"/>
        <v>0</v>
      </c>
      <c r="Q2575" t="s">
        <v>2385</v>
      </c>
      <c r="R2575" t="s">
        <v>2386</v>
      </c>
      <c r="S2575" s="15">
        <f t="shared" si="164"/>
        <v>41829.592002314814</v>
      </c>
      <c r="T2575" s="16">
        <f t="shared" si="165"/>
        <v>41874.592002314814</v>
      </c>
    </row>
    <row r="2576" spans="1:20" ht="60" hidden="1">
      <c r="A2576">
        <v>2574</v>
      </c>
      <c r="B2576" s="3" t="s">
        <v>5281</v>
      </c>
      <c r="C2576" s="3" t="s">
        <v>5282</v>
      </c>
      <c r="D2576" s="6">
        <v>10000</v>
      </c>
      <c r="E2576" s="11">
        <v>0</v>
      </c>
      <c r="F2576" t="s">
        <v>280</v>
      </c>
      <c r="G2576" t="s">
        <v>22</v>
      </c>
      <c r="H2576" t="s">
        <v>23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2384</v>
      </c>
      <c r="O2576" s="9">
        <f t="shared" si="162"/>
        <v>0</v>
      </c>
      <c r="P2576" s="9">
        <f t="shared" si="163"/>
        <v>0</v>
      </c>
      <c r="Q2576" t="s">
        <v>2385</v>
      </c>
      <c r="R2576" t="s">
        <v>2386</v>
      </c>
      <c r="S2576" s="15">
        <f t="shared" si="164"/>
        <v>42487.825752314813</v>
      </c>
      <c r="T2576" s="16">
        <f t="shared" si="165"/>
        <v>42508.825752314813</v>
      </c>
    </row>
    <row r="2577" spans="1:20" ht="60" hidden="1">
      <c r="A2577">
        <v>2575</v>
      </c>
      <c r="B2577" s="3" t="s">
        <v>5283</v>
      </c>
      <c r="C2577" s="3" t="s">
        <v>5284</v>
      </c>
      <c r="D2577" s="6">
        <v>85000</v>
      </c>
      <c r="E2577" s="11">
        <v>0</v>
      </c>
      <c r="F2577" t="s">
        <v>280</v>
      </c>
      <c r="G2577" t="s">
        <v>22</v>
      </c>
      <c r="H2577" t="s">
        <v>23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2384</v>
      </c>
      <c r="O2577" s="9">
        <f t="shared" si="162"/>
        <v>0</v>
      </c>
      <c r="P2577" s="9">
        <f t="shared" si="163"/>
        <v>0</v>
      </c>
      <c r="Q2577" t="s">
        <v>2385</v>
      </c>
      <c r="R2577" t="s">
        <v>2386</v>
      </c>
      <c r="S2577" s="15">
        <f t="shared" si="164"/>
        <v>41986.108726851846</v>
      </c>
      <c r="T2577" s="16">
        <f t="shared" si="165"/>
        <v>42016.108726851846</v>
      </c>
    </row>
    <row r="2578" spans="1:20" ht="30" hidden="1">
      <c r="A2578">
        <v>2576</v>
      </c>
      <c r="B2578" s="3" t="s">
        <v>5285</v>
      </c>
      <c r="C2578" s="3" t="s">
        <v>5286</v>
      </c>
      <c r="D2578" s="6">
        <v>10000</v>
      </c>
      <c r="E2578" s="11">
        <v>0</v>
      </c>
      <c r="F2578" t="s">
        <v>280</v>
      </c>
      <c r="G2578" t="s">
        <v>22</v>
      </c>
      <c r="H2578" t="s">
        <v>23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2384</v>
      </c>
      <c r="O2578" s="9">
        <f t="shared" si="162"/>
        <v>0</v>
      </c>
      <c r="P2578" s="9">
        <f t="shared" si="163"/>
        <v>0</v>
      </c>
      <c r="Q2578" t="s">
        <v>2385</v>
      </c>
      <c r="R2578" t="s">
        <v>2386</v>
      </c>
      <c r="S2578" s="15">
        <f t="shared" si="164"/>
        <v>42060.00980324074</v>
      </c>
      <c r="T2578" s="16">
        <f t="shared" si="165"/>
        <v>42104.968136574069</v>
      </c>
    </row>
    <row r="2579" spans="1:20" ht="60" hidden="1">
      <c r="A2579">
        <v>2577</v>
      </c>
      <c r="B2579" s="3" t="s">
        <v>5287</v>
      </c>
      <c r="C2579" s="3" t="s">
        <v>5288</v>
      </c>
      <c r="D2579" s="6">
        <v>15000</v>
      </c>
      <c r="E2579" s="11">
        <v>0</v>
      </c>
      <c r="F2579" t="s">
        <v>280</v>
      </c>
      <c r="G2579" t="s">
        <v>22</v>
      </c>
      <c r="H2579" t="s">
        <v>23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2384</v>
      </c>
      <c r="O2579" s="9">
        <f t="shared" si="162"/>
        <v>0</v>
      </c>
      <c r="P2579" s="9">
        <f t="shared" si="163"/>
        <v>0</v>
      </c>
      <c r="Q2579" t="s">
        <v>2385</v>
      </c>
      <c r="R2579" t="s">
        <v>2386</v>
      </c>
      <c r="S2579" s="15">
        <f t="shared" si="164"/>
        <v>41830.820567129631</v>
      </c>
      <c r="T2579" s="16">
        <f t="shared" si="165"/>
        <v>41855.820567129631</v>
      </c>
    </row>
    <row r="2580" spans="1:20" ht="60" hidden="1">
      <c r="A2580">
        <v>2578</v>
      </c>
      <c r="B2580" s="3" t="s">
        <v>5289</v>
      </c>
      <c r="C2580" s="3" t="s">
        <v>5290</v>
      </c>
      <c r="D2580" s="6">
        <v>6000</v>
      </c>
      <c r="E2580" s="11">
        <v>0</v>
      </c>
      <c r="F2580" t="s">
        <v>280</v>
      </c>
      <c r="G2580" t="s">
        <v>22</v>
      </c>
      <c r="H2580" t="s">
        <v>23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2384</v>
      </c>
      <c r="O2580" s="9">
        <f t="shared" si="162"/>
        <v>0</v>
      </c>
      <c r="P2580" s="9">
        <f t="shared" si="163"/>
        <v>0</v>
      </c>
      <c r="Q2580" t="s">
        <v>2385</v>
      </c>
      <c r="R2580" t="s">
        <v>2386</v>
      </c>
      <c r="S2580" s="15">
        <f t="shared" si="164"/>
        <v>42238.022905092599</v>
      </c>
      <c r="T2580" s="16">
        <f t="shared" si="165"/>
        <v>42286.708333333328</v>
      </c>
    </row>
    <row r="2581" spans="1:20" ht="45" hidden="1">
      <c r="A2581">
        <v>2579</v>
      </c>
      <c r="B2581" s="3" t="s">
        <v>5291</v>
      </c>
      <c r="C2581" s="3" t="s">
        <v>5292</v>
      </c>
      <c r="D2581" s="6">
        <v>200000</v>
      </c>
      <c r="E2581" s="11">
        <v>277</v>
      </c>
      <c r="F2581" t="s">
        <v>280</v>
      </c>
      <c r="G2581" t="s">
        <v>22</v>
      </c>
      <c r="H2581" t="s">
        <v>23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2384</v>
      </c>
      <c r="O2581" s="9">
        <f t="shared" si="162"/>
        <v>0</v>
      </c>
      <c r="P2581" s="9">
        <f t="shared" si="163"/>
        <v>23.08</v>
      </c>
      <c r="Q2581" t="s">
        <v>2385</v>
      </c>
      <c r="R2581" t="s">
        <v>2386</v>
      </c>
      <c r="S2581" s="15">
        <f t="shared" si="164"/>
        <v>41837.829895833333</v>
      </c>
      <c r="T2581" s="16">
        <f t="shared" si="165"/>
        <v>41897.829895833333</v>
      </c>
    </row>
    <row r="2582" spans="1:20" ht="45" hidden="1">
      <c r="A2582">
        <v>2580</v>
      </c>
      <c r="B2582" s="3" t="s">
        <v>5293</v>
      </c>
      <c r="C2582" s="3" t="s">
        <v>5294</v>
      </c>
      <c r="D2582" s="6">
        <v>8500</v>
      </c>
      <c r="E2582" s="11">
        <v>51</v>
      </c>
      <c r="F2582" t="s">
        <v>280</v>
      </c>
      <c r="G2582" t="s">
        <v>22</v>
      </c>
      <c r="H2582" t="s">
        <v>23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2384</v>
      </c>
      <c r="O2582" s="9">
        <f t="shared" si="162"/>
        <v>1</v>
      </c>
      <c r="P2582" s="9">
        <f t="shared" si="163"/>
        <v>25.5</v>
      </c>
      <c r="Q2582" t="s">
        <v>2385</v>
      </c>
      <c r="R2582" t="s">
        <v>2386</v>
      </c>
      <c r="S2582" s="15">
        <f t="shared" si="164"/>
        <v>42110.326423611114</v>
      </c>
      <c r="T2582" s="16">
        <f t="shared" si="165"/>
        <v>42140.125</v>
      </c>
    </row>
    <row r="2583" spans="1:20" ht="45" hidden="1">
      <c r="A2583">
        <v>2581</v>
      </c>
      <c r="B2583" s="3" t="s">
        <v>5295</v>
      </c>
      <c r="C2583" s="3" t="s">
        <v>5296</v>
      </c>
      <c r="D2583" s="6">
        <v>5000</v>
      </c>
      <c r="E2583" s="11">
        <v>530</v>
      </c>
      <c r="F2583" t="s">
        <v>366</v>
      </c>
      <c r="G2583" t="s">
        <v>22</v>
      </c>
      <c r="H2583" t="s">
        <v>23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2384</v>
      </c>
      <c r="O2583" s="9">
        <f t="shared" si="162"/>
        <v>11</v>
      </c>
      <c r="P2583" s="9">
        <f t="shared" si="163"/>
        <v>48.18</v>
      </c>
      <c r="Q2583" t="s">
        <v>2385</v>
      </c>
      <c r="R2583" t="s">
        <v>2386</v>
      </c>
      <c r="S2583" s="15">
        <f t="shared" si="164"/>
        <v>42294.628449074073</v>
      </c>
      <c r="T2583" s="16">
        <f t="shared" si="165"/>
        <v>42324.670115740737</v>
      </c>
    </row>
    <row r="2584" spans="1:20" ht="30" hidden="1">
      <c r="A2584">
        <v>2582</v>
      </c>
      <c r="B2584" s="3" t="s">
        <v>5297</v>
      </c>
      <c r="C2584" s="3" t="s">
        <v>5298</v>
      </c>
      <c r="D2584" s="6">
        <v>90000</v>
      </c>
      <c r="E2584" s="11">
        <v>1</v>
      </c>
      <c r="F2584" t="s">
        <v>366</v>
      </c>
      <c r="G2584" t="s">
        <v>22</v>
      </c>
      <c r="H2584" t="s">
        <v>23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2384</v>
      </c>
      <c r="O2584" s="9">
        <f t="shared" si="162"/>
        <v>0</v>
      </c>
      <c r="P2584" s="9">
        <f t="shared" si="163"/>
        <v>1</v>
      </c>
      <c r="Q2584" t="s">
        <v>2385</v>
      </c>
      <c r="R2584" t="s">
        <v>2386</v>
      </c>
      <c r="S2584" s="15">
        <f t="shared" si="164"/>
        <v>42642.988819444443</v>
      </c>
      <c r="T2584" s="16">
        <f t="shared" si="165"/>
        <v>42672.988819444443</v>
      </c>
    </row>
    <row r="2585" spans="1:20" ht="45" hidden="1">
      <c r="A2585">
        <v>2583</v>
      </c>
      <c r="B2585" s="3" t="s">
        <v>5299</v>
      </c>
      <c r="C2585" s="3" t="s">
        <v>5300</v>
      </c>
      <c r="D2585" s="6">
        <v>1000</v>
      </c>
      <c r="E2585" s="11">
        <v>5</v>
      </c>
      <c r="F2585" t="s">
        <v>366</v>
      </c>
      <c r="G2585" t="s">
        <v>22</v>
      </c>
      <c r="H2585" t="s">
        <v>23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2384</v>
      </c>
      <c r="O2585" s="9">
        <f t="shared" si="162"/>
        <v>1</v>
      </c>
      <c r="P2585" s="9">
        <f t="shared" si="163"/>
        <v>1</v>
      </c>
      <c r="Q2585" t="s">
        <v>2385</v>
      </c>
      <c r="R2585" t="s">
        <v>2386</v>
      </c>
      <c r="S2585" s="15">
        <f t="shared" si="164"/>
        <v>42019.76944444445</v>
      </c>
      <c r="T2585" s="16">
        <f t="shared" si="165"/>
        <v>42079.727777777778</v>
      </c>
    </row>
    <row r="2586" spans="1:20" ht="45" hidden="1">
      <c r="A2586">
        <v>2584</v>
      </c>
      <c r="B2586" s="3" t="s">
        <v>5301</v>
      </c>
      <c r="C2586" s="3" t="s">
        <v>5302</v>
      </c>
      <c r="D2586" s="6">
        <v>10000</v>
      </c>
      <c r="E2586" s="11">
        <v>0</v>
      </c>
      <c r="F2586" t="s">
        <v>366</v>
      </c>
      <c r="G2586" t="s">
        <v>22</v>
      </c>
      <c r="H2586" t="s">
        <v>23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2384</v>
      </c>
      <c r="O2586" s="9">
        <f t="shared" si="162"/>
        <v>0</v>
      </c>
      <c r="P2586" s="9">
        <f t="shared" si="163"/>
        <v>0</v>
      </c>
      <c r="Q2586" t="s">
        <v>2385</v>
      </c>
      <c r="R2586" t="s">
        <v>2386</v>
      </c>
      <c r="S2586" s="15">
        <f t="shared" si="164"/>
        <v>42140.173252314817</v>
      </c>
      <c r="T2586" s="16">
        <f t="shared" si="165"/>
        <v>42170.173252314817</v>
      </c>
    </row>
    <row r="2587" spans="1:20" ht="45" hidden="1">
      <c r="A2587">
        <v>2585</v>
      </c>
      <c r="B2587" s="3" t="s">
        <v>5303</v>
      </c>
      <c r="C2587" s="3" t="s">
        <v>5304</v>
      </c>
      <c r="D2587" s="6">
        <v>30000</v>
      </c>
      <c r="E2587" s="11">
        <v>50</v>
      </c>
      <c r="F2587" t="s">
        <v>366</v>
      </c>
      <c r="G2587" t="s">
        <v>22</v>
      </c>
      <c r="H2587" t="s">
        <v>23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2384</v>
      </c>
      <c r="O2587" s="9">
        <f t="shared" si="162"/>
        <v>0</v>
      </c>
      <c r="P2587" s="9">
        <f t="shared" si="163"/>
        <v>50</v>
      </c>
      <c r="Q2587" t="s">
        <v>2385</v>
      </c>
      <c r="R2587" t="s">
        <v>2386</v>
      </c>
      <c r="S2587" s="15">
        <f t="shared" si="164"/>
        <v>41795.963333333333</v>
      </c>
      <c r="T2587" s="16">
        <f t="shared" si="165"/>
        <v>41825.963333333333</v>
      </c>
    </row>
    <row r="2588" spans="1:20" ht="30" hidden="1">
      <c r="A2588">
        <v>2586</v>
      </c>
      <c r="B2588" s="3" t="s">
        <v>5305</v>
      </c>
      <c r="C2588" s="3" t="s">
        <v>5306</v>
      </c>
      <c r="D2588" s="6">
        <v>3000</v>
      </c>
      <c r="E2588" s="11">
        <v>5</v>
      </c>
      <c r="F2588" t="s">
        <v>366</v>
      </c>
      <c r="G2588" t="s">
        <v>31</v>
      </c>
      <c r="H2588" t="s">
        <v>32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2384</v>
      </c>
      <c r="O2588" s="9">
        <f t="shared" si="162"/>
        <v>0</v>
      </c>
      <c r="P2588" s="9">
        <f t="shared" si="163"/>
        <v>5</v>
      </c>
      <c r="Q2588" t="s">
        <v>2385</v>
      </c>
      <c r="R2588" t="s">
        <v>2386</v>
      </c>
      <c r="S2588" s="15">
        <f t="shared" si="164"/>
        <v>42333.330277777779</v>
      </c>
      <c r="T2588" s="16">
        <f t="shared" si="165"/>
        <v>42363.330277777779</v>
      </c>
    </row>
    <row r="2589" spans="1:20" ht="45" hidden="1">
      <c r="A2589">
        <v>2587</v>
      </c>
      <c r="B2589" s="3" t="s">
        <v>5307</v>
      </c>
      <c r="C2589" s="3" t="s">
        <v>5308</v>
      </c>
      <c r="D2589" s="6">
        <v>50000</v>
      </c>
      <c r="E2589" s="11">
        <v>1217</v>
      </c>
      <c r="F2589" t="s">
        <v>366</v>
      </c>
      <c r="G2589" t="s">
        <v>22</v>
      </c>
      <c r="H2589" t="s">
        <v>23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2384</v>
      </c>
      <c r="O2589" s="9">
        <f t="shared" si="162"/>
        <v>2</v>
      </c>
      <c r="P2589" s="9">
        <f t="shared" si="163"/>
        <v>202.83</v>
      </c>
      <c r="Q2589" t="s">
        <v>2385</v>
      </c>
      <c r="R2589" t="s">
        <v>2386</v>
      </c>
      <c r="S2589" s="15">
        <f t="shared" si="164"/>
        <v>42338.675381944442</v>
      </c>
      <c r="T2589" s="16">
        <f t="shared" si="165"/>
        <v>42368.675381944442</v>
      </c>
    </row>
    <row r="2590" spans="1:20" ht="60" hidden="1">
      <c r="A2590">
        <v>2588</v>
      </c>
      <c r="B2590" s="3" t="s">
        <v>5309</v>
      </c>
      <c r="C2590" s="3" t="s">
        <v>5310</v>
      </c>
      <c r="D2590" s="6">
        <v>6000</v>
      </c>
      <c r="E2590" s="11">
        <v>233</v>
      </c>
      <c r="F2590" t="s">
        <v>366</v>
      </c>
      <c r="G2590" t="s">
        <v>22</v>
      </c>
      <c r="H2590" t="s">
        <v>23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2384</v>
      </c>
      <c r="O2590" s="9">
        <f t="shared" si="162"/>
        <v>4</v>
      </c>
      <c r="P2590" s="9">
        <f t="shared" si="163"/>
        <v>29.13</v>
      </c>
      <c r="Q2590" t="s">
        <v>2385</v>
      </c>
      <c r="R2590" t="s">
        <v>2386</v>
      </c>
      <c r="S2590" s="15">
        <f t="shared" si="164"/>
        <v>42042.676226851851</v>
      </c>
      <c r="T2590" s="16">
        <f t="shared" si="165"/>
        <v>42094.551388888889</v>
      </c>
    </row>
    <row r="2591" spans="1:20" ht="60" hidden="1">
      <c r="A2591">
        <v>2589</v>
      </c>
      <c r="B2591" s="3" t="s">
        <v>5311</v>
      </c>
      <c r="C2591" s="3" t="s">
        <v>5312</v>
      </c>
      <c r="D2591" s="6">
        <v>50000</v>
      </c>
      <c r="E2591" s="11">
        <v>5</v>
      </c>
      <c r="F2591" t="s">
        <v>366</v>
      </c>
      <c r="G2591" t="s">
        <v>318</v>
      </c>
      <c r="H2591" t="s">
        <v>319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2384</v>
      </c>
      <c r="O2591" s="9">
        <f t="shared" si="162"/>
        <v>0</v>
      </c>
      <c r="P2591" s="9">
        <f t="shared" si="163"/>
        <v>5</v>
      </c>
      <c r="Q2591" t="s">
        <v>2385</v>
      </c>
      <c r="R2591" t="s">
        <v>2386</v>
      </c>
      <c r="S2591" s="15">
        <f t="shared" si="164"/>
        <v>42422.536192129628</v>
      </c>
      <c r="T2591" s="16">
        <f t="shared" si="165"/>
        <v>42452.494525462964</v>
      </c>
    </row>
    <row r="2592" spans="1:20" ht="60" hidden="1">
      <c r="A2592">
        <v>2590</v>
      </c>
      <c r="B2592" s="3" t="s">
        <v>5313</v>
      </c>
      <c r="C2592" s="3" t="s">
        <v>5314</v>
      </c>
      <c r="D2592" s="6">
        <v>3000</v>
      </c>
      <c r="E2592" s="11">
        <v>0</v>
      </c>
      <c r="F2592" t="s">
        <v>366</v>
      </c>
      <c r="G2592" t="s">
        <v>57</v>
      </c>
      <c r="H2592" t="s">
        <v>58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2384</v>
      </c>
      <c r="O2592" s="9">
        <f t="shared" si="162"/>
        <v>0</v>
      </c>
      <c r="P2592" s="9">
        <f t="shared" si="163"/>
        <v>0</v>
      </c>
      <c r="Q2592" t="s">
        <v>2385</v>
      </c>
      <c r="R2592" t="s">
        <v>2386</v>
      </c>
      <c r="S2592" s="15">
        <f t="shared" si="164"/>
        <v>42388.589085648149</v>
      </c>
      <c r="T2592" s="16">
        <f t="shared" si="165"/>
        <v>42395.589085648149</v>
      </c>
    </row>
    <row r="2593" spans="1:20" ht="60" hidden="1">
      <c r="A2593">
        <v>2591</v>
      </c>
      <c r="B2593" s="3" t="s">
        <v>5315</v>
      </c>
      <c r="C2593" s="3" t="s">
        <v>5316</v>
      </c>
      <c r="D2593" s="6">
        <v>1500</v>
      </c>
      <c r="E2593" s="11">
        <v>26</v>
      </c>
      <c r="F2593" t="s">
        <v>366</v>
      </c>
      <c r="G2593" t="s">
        <v>22</v>
      </c>
      <c r="H2593" t="s">
        <v>23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2384</v>
      </c>
      <c r="O2593" s="9">
        <f t="shared" si="162"/>
        <v>2</v>
      </c>
      <c r="P2593" s="9">
        <f t="shared" si="163"/>
        <v>13</v>
      </c>
      <c r="Q2593" t="s">
        <v>2385</v>
      </c>
      <c r="R2593" t="s">
        <v>2386</v>
      </c>
      <c r="S2593" s="15">
        <f t="shared" si="164"/>
        <v>42382.906527777777</v>
      </c>
      <c r="T2593" s="16">
        <f t="shared" si="165"/>
        <v>42442.864861111113</v>
      </c>
    </row>
    <row r="2594" spans="1:20" ht="60" hidden="1">
      <c r="A2594">
        <v>2592</v>
      </c>
      <c r="B2594" s="3" t="s">
        <v>5317</v>
      </c>
      <c r="C2594" s="3" t="s">
        <v>5318</v>
      </c>
      <c r="D2594" s="6">
        <v>30000</v>
      </c>
      <c r="E2594" s="11">
        <v>50</v>
      </c>
      <c r="F2594" t="s">
        <v>366</v>
      </c>
      <c r="G2594" t="s">
        <v>22</v>
      </c>
      <c r="H2594" t="s">
        <v>23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2384</v>
      </c>
      <c r="O2594" s="9">
        <f t="shared" si="162"/>
        <v>0</v>
      </c>
      <c r="P2594" s="9">
        <f t="shared" si="163"/>
        <v>50</v>
      </c>
      <c r="Q2594" t="s">
        <v>2385</v>
      </c>
      <c r="R2594" t="s">
        <v>2386</v>
      </c>
      <c r="S2594" s="15">
        <f t="shared" si="164"/>
        <v>41887.801168981481</v>
      </c>
      <c r="T2594" s="16">
        <f t="shared" si="165"/>
        <v>41917.801168981481</v>
      </c>
    </row>
    <row r="2595" spans="1:20" ht="45" hidden="1">
      <c r="A2595">
        <v>2593</v>
      </c>
      <c r="B2595" s="3" t="s">
        <v>5319</v>
      </c>
      <c r="C2595" s="3" t="s">
        <v>5320</v>
      </c>
      <c r="D2595" s="6">
        <v>10000</v>
      </c>
      <c r="E2595" s="11">
        <v>0</v>
      </c>
      <c r="F2595" t="s">
        <v>366</v>
      </c>
      <c r="G2595" t="s">
        <v>22</v>
      </c>
      <c r="H2595" t="s">
        <v>23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2384</v>
      </c>
      <c r="O2595" s="9">
        <f t="shared" si="162"/>
        <v>0</v>
      </c>
      <c r="P2595" s="9">
        <f t="shared" si="163"/>
        <v>0</v>
      </c>
      <c r="Q2595" t="s">
        <v>2385</v>
      </c>
      <c r="R2595" t="s">
        <v>2386</v>
      </c>
      <c r="S2595" s="15">
        <f t="shared" si="164"/>
        <v>42089.84520833334</v>
      </c>
      <c r="T2595" s="16">
        <f t="shared" si="165"/>
        <v>42119.84520833334</v>
      </c>
    </row>
    <row r="2596" spans="1:20" ht="45" hidden="1">
      <c r="A2596">
        <v>2594</v>
      </c>
      <c r="B2596" s="3" t="s">
        <v>5321</v>
      </c>
      <c r="C2596" s="3" t="s">
        <v>5322</v>
      </c>
      <c r="D2596" s="6">
        <v>80000</v>
      </c>
      <c r="E2596" s="11">
        <v>1</v>
      </c>
      <c r="F2596" t="s">
        <v>366</v>
      </c>
      <c r="G2596" t="s">
        <v>22</v>
      </c>
      <c r="H2596" t="s">
        <v>23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2384</v>
      </c>
      <c r="O2596" s="9">
        <f t="shared" si="162"/>
        <v>0</v>
      </c>
      <c r="P2596" s="9">
        <f t="shared" si="163"/>
        <v>1</v>
      </c>
      <c r="Q2596" t="s">
        <v>2385</v>
      </c>
      <c r="R2596" t="s">
        <v>2386</v>
      </c>
      <c r="S2596" s="15">
        <f t="shared" si="164"/>
        <v>41828.967916666668</v>
      </c>
      <c r="T2596" s="16">
        <f t="shared" si="165"/>
        <v>41858.967916666668</v>
      </c>
    </row>
    <row r="2597" spans="1:20" ht="30" hidden="1">
      <c r="A2597">
        <v>2595</v>
      </c>
      <c r="B2597" s="3" t="s">
        <v>5323</v>
      </c>
      <c r="C2597" s="3" t="s">
        <v>5324</v>
      </c>
      <c r="D2597" s="6">
        <v>15000</v>
      </c>
      <c r="E2597" s="11">
        <v>1825</v>
      </c>
      <c r="F2597" t="s">
        <v>366</v>
      </c>
      <c r="G2597" t="s">
        <v>22</v>
      </c>
      <c r="H2597" t="s">
        <v>23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2384</v>
      </c>
      <c r="O2597" s="9">
        <f t="shared" si="162"/>
        <v>12</v>
      </c>
      <c r="P2597" s="9">
        <f t="shared" si="163"/>
        <v>96.05</v>
      </c>
      <c r="Q2597" t="s">
        <v>2385</v>
      </c>
      <c r="R2597" t="s">
        <v>2386</v>
      </c>
      <c r="S2597" s="15">
        <f t="shared" si="164"/>
        <v>42760.244212962964</v>
      </c>
      <c r="T2597" s="16">
        <f t="shared" si="165"/>
        <v>42790.244212962964</v>
      </c>
    </row>
    <row r="2598" spans="1:20" ht="60" hidden="1">
      <c r="A2598">
        <v>2596</v>
      </c>
      <c r="B2598" s="3" t="s">
        <v>5325</v>
      </c>
      <c r="C2598" s="3" t="s">
        <v>5326</v>
      </c>
      <c r="D2598" s="6">
        <v>35000</v>
      </c>
      <c r="E2598" s="11">
        <v>8256</v>
      </c>
      <c r="F2598" t="s">
        <v>366</v>
      </c>
      <c r="G2598" t="s">
        <v>167</v>
      </c>
      <c r="H2598" t="s">
        <v>168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2384</v>
      </c>
      <c r="O2598" s="9">
        <f t="shared" si="162"/>
        <v>24</v>
      </c>
      <c r="P2598" s="9">
        <f t="shared" si="163"/>
        <v>305.77999999999997</v>
      </c>
      <c r="Q2598" t="s">
        <v>2385</v>
      </c>
      <c r="R2598" t="s">
        <v>2386</v>
      </c>
      <c r="S2598" s="15">
        <f t="shared" si="164"/>
        <v>41828.664456018516</v>
      </c>
      <c r="T2598" s="16">
        <f t="shared" si="165"/>
        <v>41858.664456018516</v>
      </c>
    </row>
    <row r="2599" spans="1:20" ht="45" hidden="1">
      <c r="A2599">
        <v>2597</v>
      </c>
      <c r="B2599" s="3" t="s">
        <v>5327</v>
      </c>
      <c r="C2599" s="3" t="s">
        <v>5328</v>
      </c>
      <c r="D2599" s="6">
        <v>1500</v>
      </c>
      <c r="E2599" s="11">
        <v>85</v>
      </c>
      <c r="F2599" t="s">
        <v>366</v>
      </c>
      <c r="G2599" t="s">
        <v>31</v>
      </c>
      <c r="H2599" t="s">
        <v>32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2384</v>
      </c>
      <c r="O2599" s="9">
        <f t="shared" si="162"/>
        <v>6</v>
      </c>
      <c r="P2599" s="9">
        <f t="shared" si="163"/>
        <v>12.14</v>
      </c>
      <c r="Q2599" t="s">
        <v>2385</v>
      </c>
      <c r="R2599" t="s">
        <v>2386</v>
      </c>
      <c r="S2599" s="15">
        <f t="shared" si="164"/>
        <v>42510.341631944444</v>
      </c>
      <c r="T2599" s="16">
        <f t="shared" si="165"/>
        <v>42540.341631944444</v>
      </c>
    </row>
    <row r="2600" spans="1:20" ht="45" hidden="1">
      <c r="A2600">
        <v>2598</v>
      </c>
      <c r="B2600" s="3" t="s">
        <v>5329</v>
      </c>
      <c r="C2600" s="3" t="s">
        <v>5330</v>
      </c>
      <c r="D2600" s="6">
        <v>3000</v>
      </c>
      <c r="E2600" s="11">
        <v>1170</v>
      </c>
      <c r="F2600" t="s">
        <v>366</v>
      </c>
      <c r="G2600" t="s">
        <v>22</v>
      </c>
      <c r="H2600" t="s">
        <v>23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2384</v>
      </c>
      <c r="O2600" s="9">
        <f t="shared" si="162"/>
        <v>39</v>
      </c>
      <c r="P2600" s="9">
        <f t="shared" si="163"/>
        <v>83.57</v>
      </c>
      <c r="Q2600" t="s">
        <v>2385</v>
      </c>
      <c r="R2600" t="s">
        <v>2386</v>
      </c>
      <c r="S2600" s="15">
        <f t="shared" si="164"/>
        <v>42240.840289351851</v>
      </c>
      <c r="T2600" s="16">
        <f t="shared" si="165"/>
        <v>42270.840289351851</v>
      </c>
    </row>
    <row r="2601" spans="1:20" ht="45" hidden="1">
      <c r="A2601">
        <v>2599</v>
      </c>
      <c r="B2601" s="3" t="s">
        <v>5331</v>
      </c>
      <c r="C2601" s="3" t="s">
        <v>5332</v>
      </c>
      <c r="D2601" s="6">
        <v>9041</v>
      </c>
      <c r="E2601" s="11">
        <v>90</v>
      </c>
      <c r="F2601" t="s">
        <v>366</v>
      </c>
      <c r="G2601" t="s">
        <v>22</v>
      </c>
      <c r="H2601" t="s">
        <v>23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2384</v>
      </c>
      <c r="O2601" s="9">
        <f t="shared" si="162"/>
        <v>1</v>
      </c>
      <c r="P2601" s="9">
        <f t="shared" si="163"/>
        <v>18</v>
      </c>
      <c r="Q2601" t="s">
        <v>2385</v>
      </c>
      <c r="R2601" t="s">
        <v>2386</v>
      </c>
      <c r="S2601" s="15">
        <f t="shared" si="164"/>
        <v>41809.754016203704</v>
      </c>
      <c r="T2601" s="16">
        <f t="shared" si="165"/>
        <v>41854.754016203704</v>
      </c>
    </row>
    <row r="2602" spans="1:20" ht="45" hidden="1">
      <c r="A2602">
        <v>2600</v>
      </c>
      <c r="B2602" s="3" t="s">
        <v>5333</v>
      </c>
      <c r="C2602" s="3" t="s">
        <v>5334</v>
      </c>
      <c r="D2602" s="6">
        <v>50000</v>
      </c>
      <c r="E2602" s="11">
        <v>3466</v>
      </c>
      <c r="F2602" t="s">
        <v>366</v>
      </c>
      <c r="G2602" t="s">
        <v>22</v>
      </c>
      <c r="H2602" t="s">
        <v>23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2384</v>
      </c>
      <c r="O2602" s="9">
        <f t="shared" si="162"/>
        <v>7</v>
      </c>
      <c r="P2602" s="9">
        <f t="shared" si="163"/>
        <v>115.53</v>
      </c>
      <c r="Q2602" t="s">
        <v>2385</v>
      </c>
      <c r="R2602" t="s">
        <v>2386</v>
      </c>
      <c r="S2602" s="15">
        <f t="shared" si="164"/>
        <v>42394.900462962964</v>
      </c>
      <c r="T2602" s="16">
        <f t="shared" si="165"/>
        <v>42454.858796296292</v>
      </c>
    </row>
    <row r="2603" spans="1:20" ht="60" hidden="1">
      <c r="A2603">
        <v>2601</v>
      </c>
      <c r="B2603" s="3" t="s">
        <v>5335</v>
      </c>
      <c r="C2603" s="3" t="s">
        <v>5336</v>
      </c>
      <c r="D2603" s="6">
        <v>500</v>
      </c>
      <c r="E2603" s="11">
        <v>3307</v>
      </c>
      <c r="F2603" t="s">
        <v>21</v>
      </c>
      <c r="G2603" t="s">
        <v>22</v>
      </c>
      <c r="H2603" t="s">
        <v>23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5337</v>
      </c>
      <c r="O2603" s="9">
        <f t="shared" si="162"/>
        <v>661</v>
      </c>
      <c r="P2603" s="9">
        <f t="shared" si="163"/>
        <v>21.9</v>
      </c>
      <c r="Q2603" t="s">
        <v>1142</v>
      </c>
      <c r="R2603" t="s">
        <v>5338</v>
      </c>
      <c r="S2603" s="15">
        <f t="shared" si="164"/>
        <v>41150.902187499996</v>
      </c>
      <c r="T2603" s="16">
        <f t="shared" si="165"/>
        <v>41165.165972222225</v>
      </c>
    </row>
    <row r="2604" spans="1:20" ht="45" hidden="1">
      <c r="A2604">
        <v>2602</v>
      </c>
      <c r="B2604" s="3" t="s">
        <v>5339</v>
      </c>
      <c r="C2604" s="3" t="s">
        <v>5340</v>
      </c>
      <c r="D2604" s="6">
        <v>12000</v>
      </c>
      <c r="E2604" s="11">
        <v>39131</v>
      </c>
      <c r="F2604" t="s">
        <v>21</v>
      </c>
      <c r="G2604" t="s">
        <v>22</v>
      </c>
      <c r="H2604" t="s">
        <v>23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5337</v>
      </c>
      <c r="O2604" s="9">
        <f t="shared" si="162"/>
        <v>326</v>
      </c>
      <c r="P2604" s="9">
        <f t="shared" si="163"/>
        <v>80.02</v>
      </c>
      <c r="Q2604" t="s">
        <v>1142</v>
      </c>
      <c r="R2604" t="s">
        <v>5338</v>
      </c>
      <c r="S2604" s="15">
        <f t="shared" si="164"/>
        <v>41915.747314814813</v>
      </c>
      <c r="T2604" s="16">
        <f t="shared" si="165"/>
        <v>41955.888888888891</v>
      </c>
    </row>
    <row r="2605" spans="1:20" ht="30" hidden="1">
      <c r="A2605">
        <v>2603</v>
      </c>
      <c r="B2605" s="3" t="s">
        <v>5341</v>
      </c>
      <c r="C2605" s="3" t="s">
        <v>5342</v>
      </c>
      <c r="D2605" s="6">
        <v>1750</v>
      </c>
      <c r="E2605" s="11">
        <v>1776</v>
      </c>
      <c r="F2605" t="s">
        <v>21</v>
      </c>
      <c r="G2605" t="s">
        <v>22</v>
      </c>
      <c r="H2605" t="s">
        <v>23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5337</v>
      </c>
      <c r="O2605" s="9">
        <f t="shared" si="162"/>
        <v>101</v>
      </c>
      <c r="P2605" s="9">
        <f t="shared" si="163"/>
        <v>35.520000000000003</v>
      </c>
      <c r="Q2605" t="s">
        <v>1142</v>
      </c>
      <c r="R2605" t="s">
        <v>5338</v>
      </c>
      <c r="S2605" s="15">
        <f t="shared" si="164"/>
        <v>41617.912662037037</v>
      </c>
      <c r="T2605" s="16">
        <f t="shared" si="165"/>
        <v>41631.912662037037</v>
      </c>
    </row>
    <row r="2606" spans="1:20" ht="45" hidden="1">
      <c r="A2606">
        <v>2604</v>
      </c>
      <c r="B2606" s="3" t="s">
        <v>5343</v>
      </c>
      <c r="C2606" s="3" t="s">
        <v>5344</v>
      </c>
      <c r="D2606" s="6">
        <v>20000</v>
      </c>
      <c r="E2606" s="11">
        <v>20843.599999999999</v>
      </c>
      <c r="F2606" t="s">
        <v>21</v>
      </c>
      <c r="G2606" t="s">
        <v>22</v>
      </c>
      <c r="H2606" t="s">
        <v>23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5337</v>
      </c>
      <c r="O2606" s="9">
        <f t="shared" si="162"/>
        <v>104</v>
      </c>
      <c r="P2606" s="9">
        <f t="shared" si="163"/>
        <v>64.930000000000007</v>
      </c>
      <c r="Q2606" t="s">
        <v>1142</v>
      </c>
      <c r="R2606" t="s">
        <v>5338</v>
      </c>
      <c r="S2606" s="15">
        <f t="shared" si="164"/>
        <v>40998.051192129627</v>
      </c>
      <c r="T2606" s="16">
        <f t="shared" si="165"/>
        <v>41028.051192129627</v>
      </c>
    </row>
    <row r="2607" spans="1:20" ht="60" hidden="1">
      <c r="A2607">
        <v>2605</v>
      </c>
      <c r="B2607" s="3" t="s">
        <v>5345</v>
      </c>
      <c r="C2607" s="3" t="s">
        <v>5346</v>
      </c>
      <c r="D2607" s="6">
        <v>100000</v>
      </c>
      <c r="E2607" s="11">
        <v>107421.57</v>
      </c>
      <c r="F2607" t="s">
        <v>21</v>
      </c>
      <c r="G2607" t="s">
        <v>22</v>
      </c>
      <c r="H2607" t="s">
        <v>23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5337</v>
      </c>
      <c r="O2607" s="9">
        <f t="shared" si="162"/>
        <v>107</v>
      </c>
      <c r="P2607" s="9">
        <f t="shared" si="163"/>
        <v>60.97</v>
      </c>
      <c r="Q2607" t="s">
        <v>1142</v>
      </c>
      <c r="R2607" t="s">
        <v>5338</v>
      </c>
      <c r="S2607" s="15">
        <f t="shared" si="164"/>
        <v>42508.541550925926</v>
      </c>
      <c r="T2607" s="16">
        <f t="shared" si="165"/>
        <v>42538.541550925926</v>
      </c>
    </row>
    <row r="2608" spans="1:20" ht="75" hidden="1">
      <c r="A2608">
        <v>2606</v>
      </c>
      <c r="B2608" s="3" t="s">
        <v>5347</v>
      </c>
      <c r="C2608" s="3" t="s">
        <v>5348</v>
      </c>
      <c r="D2608" s="6">
        <v>11000</v>
      </c>
      <c r="E2608" s="11">
        <v>12106</v>
      </c>
      <c r="F2608" t="s">
        <v>21</v>
      </c>
      <c r="G2608" t="s">
        <v>22</v>
      </c>
      <c r="H2608" t="s">
        <v>23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5337</v>
      </c>
      <c r="O2608" s="9">
        <f t="shared" si="162"/>
        <v>110</v>
      </c>
      <c r="P2608" s="9">
        <f t="shared" si="163"/>
        <v>31.44</v>
      </c>
      <c r="Q2608" t="s">
        <v>1142</v>
      </c>
      <c r="R2608" t="s">
        <v>5338</v>
      </c>
      <c r="S2608" s="15">
        <f t="shared" si="164"/>
        <v>41726.712754629632</v>
      </c>
      <c r="T2608" s="16">
        <f t="shared" si="165"/>
        <v>41758.712754629632</v>
      </c>
    </row>
    <row r="2609" spans="1:20" ht="60" hidden="1">
      <c r="A2609">
        <v>2607</v>
      </c>
      <c r="B2609" s="3" t="s">
        <v>5349</v>
      </c>
      <c r="C2609" s="3" t="s">
        <v>5350</v>
      </c>
      <c r="D2609" s="6">
        <v>8000</v>
      </c>
      <c r="E2609" s="11">
        <v>32616</v>
      </c>
      <c r="F2609" t="s">
        <v>21</v>
      </c>
      <c r="G2609" t="s">
        <v>22</v>
      </c>
      <c r="H2609" t="s">
        <v>23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5337</v>
      </c>
      <c r="O2609" s="9">
        <f t="shared" si="162"/>
        <v>408</v>
      </c>
      <c r="P2609" s="9">
        <f t="shared" si="163"/>
        <v>81.95</v>
      </c>
      <c r="Q2609" t="s">
        <v>1142</v>
      </c>
      <c r="R2609" t="s">
        <v>5338</v>
      </c>
      <c r="S2609" s="15">
        <f t="shared" si="164"/>
        <v>42184.874675925923</v>
      </c>
      <c r="T2609" s="16">
        <f t="shared" si="165"/>
        <v>42228.083333333328</v>
      </c>
    </row>
    <row r="2610" spans="1:20" ht="45" hidden="1">
      <c r="A2610">
        <v>2608</v>
      </c>
      <c r="B2610" s="3" t="s">
        <v>5351</v>
      </c>
      <c r="C2610" s="3" t="s">
        <v>5352</v>
      </c>
      <c r="D2610" s="6">
        <v>8000</v>
      </c>
      <c r="E2610" s="11">
        <v>17914</v>
      </c>
      <c r="F2610" t="s">
        <v>21</v>
      </c>
      <c r="G2610" t="s">
        <v>22</v>
      </c>
      <c r="H2610" t="s">
        <v>23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5337</v>
      </c>
      <c r="O2610" s="9">
        <f t="shared" si="162"/>
        <v>224</v>
      </c>
      <c r="P2610" s="9">
        <f t="shared" si="163"/>
        <v>58.93</v>
      </c>
      <c r="Q2610" t="s">
        <v>1142</v>
      </c>
      <c r="R2610" t="s">
        <v>5338</v>
      </c>
      <c r="S2610" s="15">
        <f t="shared" si="164"/>
        <v>42767.801712962959</v>
      </c>
      <c r="T2610" s="16">
        <f t="shared" si="165"/>
        <v>42809</v>
      </c>
    </row>
    <row r="2611" spans="1:20" ht="60" hidden="1">
      <c r="A2611">
        <v>2609</v>
      </c>
      <c r="B2611" s="3" t="s">
        <v>5353</v>
      </c>
      <c r="C2611" s="3" t="s">
        <v>5354</v>
      </c>
      <c r="D2611" s="6">
        <v>35000</v>
      </c>
      <c r="E2611" s="11">
        <v>106330.39</v>
      </c>
      <c r="F2611" t="s">
        <v>21</v>
      </c>
      <c r="G2611" t="s">
        <v>22</v>
      </c>
      <c r="H2611" t="s">
        <v>23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5337</v>
      </c>
      <c r="O2611" s="9">
        <f t="shared" si="162"/>
        <v>304</v>
      </c>
      <c r="P2611" s="9">
        <f t="shared" si="163"/>
        <v>157.29</v>
      </c>
      <c r="Q2611" t="s">
        <v>1142</v>
      </c>
      <c r="R2611" t="s">
        <v>5338</v>
      </c>
      <c r="S2611" s="15">
        <f t="shared" si="164"/>
        <v>41075.237858796296</v>
      </c>
      <c r="T2611" s="16">
        <f t="shared" si="165"/>
        <v>41105.237858796296</v>
      </c>
    </row>
    <row r="2612" spans="1:20" ht="45" hidden="1">
      <c r="A2612">
        <v>2610</v>
      </c>
      <c r="B2612" s="3" t="s">
        <v>5355</v>
      </c>
      <c r="C2612" s="3" t="s">
        <v>5356</v>
      </c>
      <c r="D2612" s="6">
        <v>22765</v>
      </c>
      <c r="E2612" s="11">
        <v>32172.66</v>
      </c>
      <c r="F2612" t="s">
        <v>21</v>
      </c>
      <c r="G2612" t="s">
        <v>22</v>
      </c>
      <c r="H2612" t="s">
        <v>23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5337</v>
      </c>
      <c r="O2612" s="9">
        <f t="shared" si="162"/>
        <v>141</v>
      </c>
      <c r="P2612" s="9">
        <f t="shared" si="163"/>
        <v>55.76</v>
      </c>
      <c r="Q2612" t="s">
        <v>1142</v>
      </c>
      <c r="R2612" t="s">
        <v>5338</v>
      </c>
      <c r="S2612" s="15">
        <f t="shared" si="164"/>
        <v>42564.881076388891</v>
      </c>
      <c r="T2612" s="16">
        <f t="shared" si="165"/>
        <v>42604.290972222225</v>
      </c>
    </row>
    <row r="2613" spans="1:20" ht="60" hidden="1">
      <c r="A2613">
        <v>2611</v>
      </c>
      <c r="B2613" s="3" t="s">
        <v>5357</v>
      </c>
      <c r="C2613" s="3" t="s">
        <v>5358</v>
      </c>
      <c r="D2613" s="6">
        <v>11000</v>
      </c>
      <c r="E2613" s="11">
        <v>306970</v>
      </c>
      <c r="F2613" t="s">
        <v>21</v>
      </c>
      <c r="G2613" t="s">
        <v>512</v>
      </c>
      <c r="H2613" t="s">
        <v>62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5337</v>
      </c>
      <c r="O2613" s="9">
        <f t="shared" si="162"/>
        <v>2791</v>
      </c>
      <c r="P2613" s="9">
        <f t="shared" si="163"/>
        <v>83.8</v>
      </c>
      <c r="Q2613" t="s">
        <v>1142</v>
      </c>
      <c r="R2613" t="s">
        <v>5338</v>
      </c>
      <c r="S2613" s="15">
        <f t="shared" si="164"/>
        <v>42704.335810185185</v>
      </c>
      <c r="T2613" s="16">
        <f t="shared" si="165"/>
        <v>42737.957638888889</v>
      </c>
    </row>
    <row r="2614" spans="1:20" ht="45" hidden="1">
      <c r="A2614">
        <v>2612</v>
      </c>
      <c r="B2614" s="3" t="s">
        <v>5359</v>
      </c>
      <c r="C2614" s="3" t="s">
        <v>5360</v>
      </c>
      <c r="D2614" s="6">
        <v>10000</v>
      </c>
      <c r="E2614" s="11">
        <v>17176.13</v>
      </c>
      <c r="F2614" t="s">
        <v>21</v>
      </c>
      <c r="G2614" t="s">
        <v>22</v>
      </c>
      <c r="H2614" t="s">
        <v>23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5337</v>
      </c>
      <c r="O2614" s="9">
        <f t="shared" si="162"/>
        <v>172</v>
      </c>
      <c r="P2614" s="9">
        <f t="shared" si="163"/>
        <v>58.42</v>
      </c>
      <c r="Q2614" t="s">
        <v>1142</v>
      </c>
      <c r="R2614" t="s">
        <v>5338</v>
      </c>
      <c r="S2614" s="15">
        <f t="shared" si="164"/>
        <v>41982.143171296295</v>
      </c>
      <c r="T2614" s="16">
        <f t="shared" si="165"/>
        <v>42013.143171296295</v>
      </c>
    </row>
    <row r="2615" spans="1:20" ht="60" hidden="1">
      <c r="A2615">
        <v>2613</v>
      </c>
      <c r="B2615" s="3" t="s">
        <v>5361</v>
      </c>
      <c r="C2615" s="3" t="s">
        <v>5362</v>
      </c>
      <c r="D2615" s="6">
        <v>7500</v>
      </c>
      <c r="E2615" s="11">
        <v>7576</v>
      </c>
      <c r="F2615" t="s">
        <v>21</v>
      </c>
      <c r="G2615" t="s">
        <v>22</v>
      </c>
      <c r="H2615" t="s">
        <v>23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5337</v>
      </c>
      <c r="O2615" s="9">
        <f t="shared" si="162"/>
        <v>101</v>
      </c>
      <c r="P2615" s="9">
        <f t="shared" si="163"/>
        <v>270.57</v>
      </c>
      <c r="Q2615" t="s">
        <v>1142</v>
      </c>
      <c r="R2615" t="s">
        <v>5338</v>
      </c>
      <c r="S2615" s="15">
        <f t="shared" si="164"/>
        <v>41143.81821759259</v>
      </c>
      <c r="T2615" s="16">
        <f t="shared" si="165"/>
        <v>41173.81821759259</v>
      </c>
    </row>
    <row r="2616" spans="1:20" ht="60" hidden="1">
      <c r="A2616">
        <v>2614</v>
      </c>
      <c r="B2616" s="3" t="s">
        <v>5363</v>
      </c>
      <c r="C2616" s="3" t="s">
        <v>5364</v>
      </c>
      <c r="D2616" s="6">
        <v>10500</v>
      </c>
      <c r="E2616" s="11">
        <v>10710</v>
      </c>
      <c r="F2616" t="s">
        <v>21</v>
      </c>
      <c r="G2616" t="s">
        <v>22</v>
      </c>
      <c r="H2616" t="s">
        <v>23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5337</v>
      </c>
      <c r="O2616" s="9">
        <f t="shared" si="162"/>
        <v>102</v>
      </c>
      <c r="P2616" s="9">
        <f t="shared" si="163"/>
        <v>107.1</v>
      </c>
      <c r="Q2616" t="s">
        <v>1142</v>
      </c>
      <c r="R2616" t="s">
        <v>5338</v>
      </c>
      <c r="S2616" s="15">
        <f t="shared" si="164"/>
        <v>41730.708472222221</v>
      </c>
      <c r="T2616" s="16">
        <f t="shared" si="165"/>
        <v>41759.208333333336</v>
      </c>
    </row>
    <row r="2617" spans="1:20" ht="60" hidden="1">
      <c r="A2617">
        <v>2615</v>
      </c>
      <c r="B2617" s="3" t="s">
        <v>5365</v>
      </c>
      <c r="C2617" s="3" t="s">
        <v>5366</v>
      </c>
      <c r="D2617" s="6">
        <v>2001</v>
      </c>
      <c r="E2617" s="11">
        <v>3397</v>
      </c>
      <c r="F2617" t="s">
        <v>21</v>
      </c>
      <c r="G2617" t="s">
        <v>31</v>
      </c>
      <c r="H2617" t="s">
        <v>32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5337</v>
      </c>
      <c r="O2617" s="9">
        <f t="shared" si="162"/>
        <v>170</v>
      </c>
      <c r="P2617" s="9">
        <f t="shared" si="163"/>
        <v>47.18</v>
      </c>
      <c r="Q2617" t="s">
        <v>1142</v>
      </c>
      <c r="R2617" t="s">
        <v>5338</v>
      </c>
      <c r="S2617" s="15">
        <f t="shared" si="164"/>
        <v>42453.49726851852</v>
      </c>
      <c r="T2617" s="16">
        <f t="shared" si="165"/>
        <v>42490.5</v>
      </c>
    </row>
    <row r="2618" spans="1:20" ht="45" hidden="1">
      <c r="A2618">
        <v>2616</v>
      </c>
      <c r="B2618" s="3" t="s">
        <v>5367</v>
      </c>
      <c r="C2618" s="3" t="s">
        <v>5368</v>
      </c>
      <c r="D2618" s="6">
        <v>25000</v>
      </c>
      <c r="E2618" s="11">
        <v>28633.5</v>
      </c>
      <c r="F2618" t="s">
        <v>21</v>
      </c>
      <c r="G2618" t="s">
        <v>22</v>
      </c>
      <c r="H2618" t="s">
        <v>23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5337</v>
      </c>
      <c r="O2618" s="9">
        <f t="shared" si="162"/>
        <v>115</v>
      </c>
      <c r="P2618" s="9">
        <f t="shared" si="163"/>
        <v>120.31</v>
      </c>
      <c r="Q2618" t="s">
        <v>1142</v>
      </c>
      <c r="R2618" t="s">
        <v>5338</v>
      </c>
      <c r="S2618" s="15">
        <f t="shared" si="164"/>
        <v>42211.99454861111</v>
      </c>
      <c r="T2618" s="16">
        <f t="shared" si="165"/>
        <v>42241.99454861111</v>
      </c>
    </row>
    <row r="2619" spans="1:20" ht="60" hidden="1">
      <c r="A2619">
        <v>2617</v>
      </c>
      <c r="B2619" s="3" t="s">
        <v>5369</v>
      </c>
      <c r="C2619" s="3" t="s">
        <v>5370</v>
      </c>
      <c r="D2619" s="6">
        <v>500</v>
      </c>
      <c r="E2619" s="11">
        <v>4388</v>
      </c>
      <c r="F2619" t="s">
        <v>21</v>
      </c>
      <c r="G2619" t="s">
        <v>22</v>
      </c>
      <c r="H2619" t="s">
        <v>23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5337</v>
      </c>
      <c r="O2619" s="9">
        <f t="shared" si="162"/>
        <v>878</v>
      </c>
      <c r="P2619" s="9">
        <f t="shared" si="163"/>
        <v>27.6</v>
      </c>
      <c r="Q2619" t="s">
        <v>1142</v>
      </c>
      <c r="R2619" t="s">
        <v>5338</v>
      </c>
      <c r="S2619" s="15">
        <f t="shared" si="164"/>
        <v>41902.874432870369</v>
      </c>
      <c r="T2619" s="16">
        <f t="shared" si="165"/>
        <v>41932.874432870369</v>
      </c>
    </row>
    <row r="2620" spans="1:20" ht="30" hidden="1">
      <c r="A2620">
        <v>2618</v>
      </c>
      <c r="B2620" s="3" t="s">
        <v>5371</v>
      </c>
      <c r="C2620" s="3" t="s">
        <v>5372</v>
      </c>
      <c r="D2620" s="6">
        <v>15000</v>
      </c>
      <c r="E2620" s="11">
        <v>15808</v>
      </c>
      <c r="F2620" t="s">
        <v>21</v>
      </c>
      <c r="G2620" t="s">
        <v>22</v>
      </c>
      <c r="H2620" t="s">
        <v>23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5337</v>
      </c>
      <c r="O2620" s="9">
        <f t="shared" si="162"/>
        <v>105</v>
      </c>
      <c r="P2620" s="9">
        <f t="shared" si="163"/>
        <v>205.3</v>
      </c>
      <c r="Q2620" t="s">
        <v>1142</v>
      </c>
      <c r="R2620" t="s">
        <v>5338</v>
      </c>
      <c r="S2620" s="15">
        <f t="shared" si="164"/>
        <v>42279.792372685188</v>
      </c>
      <c r="T2620" s="16">
        <f t="shared" si="165"/>
        <v>42339.834039351852</v>
      </c>
    </row>
    <row r="2621" spans="1:20" ht="60" hidden="1">
      <c r="A2621">
        <v>2619</v>
      </c>
      <c r="B2621" s="3" t="s">
        <v>5373</v>
      </c>
      <c r="C2621" s="3" t="s">
        <v>5374</v>
      </c>
      <c r="D2621" s="6">
        <v>1000</v>
      </c>
      <c r="E2621" s="11">
        <v>1884</v>
      </c>
      <c r="F2621" t="s">
        <v>21</v>
      </c>
      <c r="G2621" t="s">
        <v>22</v>
      </c>
      <c r="H2621" t="s">
        <v>23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5337</v>
      </c>
      <c r="O2621" s="9">
        <f t="shared" si="162"/>
        <v>188</v>
      </c>
      <c r="P2621" s="9">
        <f t="shared" si="163"/>
        <v>35.549999999999997</v>
      </c>
      <c r="Q2621" t="s">
        <v>1142</v>
      </c>
      <c r="R2621" t="s">
        <v>5338</v>
      </c>
      <c r="S2621" s="15">
        <f t="shared" si="164"/>
        <v>42273.884305555555</v>
      </c>
      <c r="T2621" s="16">
        <f t="shared" si="165"/>
        <v>42300.458333333328</v>
      </c>
    </row>
    <row r="2622" spans="1:20" ht="60" hidden="1">
      <c r="A2622">
        <v>2620</v>
      </c>
      <c r="B2622" s="3" t="s">
        <v>5375</v>
      </c>
      <c r="C2622" s="3" t="s">
        <v>5376</v>
      </c>
      <c r="D2622" s="6">
        <v>65000</v>
      </c>
      <c r="E2622" s="11">
        <v>93374</v>
      </c>
      <c r="F2622" t="s">
        <v>21</v>
      </c>
      <c r="G2622" t="s">
        <v>57</v>
      </c>
      <c r="H2622" t="s">
        <v>58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5337</v>
      </c>
      <c r="O2622" s="9">
        <f t="shared" si="162"/>
        <v>144</v>
      </c>
      <c r="P2622" s="9">
        <f t="shared" si="163"/>
        <v>74.64</v>
      </c>
      <c r="Q2622" t="s">
        <v>1142</v>
      </c>
      <c r="R2622" t="s">
        <v>5338</v>
      </c>
      <c r="S2622" s="15">
        <f t="shared" si="164"/>
        <v>42251.16715277778</v>
      </c>
      <c r="T2622" s="16">
        <f t="shared" si="165"/>
        <v>42288.041666666672</v>
      </c>
    </row>
    <row r="2623" spans="1:20" ht="60" hidden="1">
      <c r="A2623">
        <v>2621</v>
      </c>
      <c r="B2623" s="3" t="s">
        <v>5377</v>
      </c>
      <c r="C2623" s="3" t="s">
        <v>5378</v>
      </c>
      <c r="D2623" s="6">
        <v>15000</v>
      </c>
      <c r="E2623" s="11">
        <v>21882</v>
      </c>
      <c r="F2623" t="s">
        <v>21</v>
      </c>
      <c r="G2623" t="s">
        <v>22</v>
      </c>
      <c r="H2623" t="s">
        <v>23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5337</v>
      </c>
      <c r="O2623" s="9">
        <f t="shared" si="162"/>
        <v>146</v>
      </c>
      <c r="P2623" s="9">
        <f t="shared" si="163"/>
        <v>47.06</v>
      </c>
      <c r="Q2623" t="s">
        <v>1142</v>
      </c>
      <c r="R2623" t="s">
        <v>5338</v>
      </c>
      <c r="S2623" s="15">
        <f t="shared" si="164"/>
        <v>42115.74754629629</v>
      </c>
      <c r="T2623" s="16">
        <f t="shared" si="165"/>
        <v>42145.74754629629</v>
      </c>
    </row>
    <row r="2624" spans="1:20" ht="60" hidden="1">
      <c r="A2624">
        <v>2622</v>
      </c>
      <c r="B2624" s="3" t="s">
        <v>5379</v>
      </c>
      <c r="C2624" s="3" t="s">
        <v>5380</v>
      </c>
      <c r="D2624" s="6">
        <v>1500</v>
      </c>
      <c r="E2624" s="11">
        <v>1967.76</v>
      </c>
      <c r="F2624" t="s">
        <v>21</v>
      </c>
      <c r="G2624" t="s">
        <v>1240</v>
      </c>
      <c r="H2624" t="s">
        <v>62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5337</v>
      </c>
      <c r="O2624" s="9">
        <f t="shared" si="162"/>
        <v>131</v>
      </c>
      <c r="P2624" s="9">
        <f t="shared" si="163"/>
        <v>26.59</v>
      </c>
      <c r="Q2624" t="s">
        <v>1142</v>
      </c>
      <c r="R2624" t="s">
        <v>5338</v>
      </c>
      <c r="S2624" s="15">
        <f t="shared" si="164"/>
        <v>42689.74324074074</v>
      </c>
      <c r="T2624" s="16">
        <f t="shared" si="165"/>
        <v>42734.74324074074</v>
      </c>
    </row>
    <row r="2625" spans="1:20" ht="60" hidden="1">
      <c r="A2625">
        <v>2623</v>
      </c>
      <c r="B2625" s="3" t="s">
        <v>5381</v>
      </c>
      <c r="C2625" s="3" t="s">
        <v>5382</v>
      </c>
      <c r="D2625" s="6">
        <v>2000</v>
      </c>
      <c r="E2625" s="11">
        <v>2280</v>
      </c>
      <c r="F2625" t="s">
        <v>21</v>
      </c>
      <c r="G2625" t="s">
        <v>22</v>
      </c>
      <c r="H2625" t="s">
        <v>23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5337</v>
      </c>
      <c r="O2625" s="9">
        <f t="shared" si="162"/>
        <v>114</v>
      </c>
      <c r="P2625" s="9">
        <f t="shared" si="163"/>
        <v>36.770000000000003</v>
      </c>
      <c r="Q2625" t="s">
        <v>1142</v>
      </c>
      <c r="R2625" t="s">
        <v>5338</v>
      </c>
      <c r="S2625" s="15">
        <f t="shared" si="164"/>
        <v>42692.256550925929</v>
      </c>
      <c r="T2625" s="16">
        <f t="shared" si="165"/>
        <v>42706.256550925929</v>
      </c>
    </row>
    <row r="2626" spans="1:20" ht="60" hidden="1">
      <c r="A2626">
        <v>2624</v>
      </c>
      <c r="B2626" s="3" t="s">
        <v>5383</v>
      </c>
      <c r="C2626" s="3" t="s">
        <v>5384</v>
      </c>
      <c r="D2626" s="6">
        <v>8000</v>
      </c>
      <c r="E2626" s="11">
        <v>110353.65</v>
      </c>
      <c r="F2626" t="s">
        <v>21</v>
      </c>
      <c r="G2626" t="s">
        <v>22</v>
      </c>
      <c r="H2626" t="s">
        <v>23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5337</v>
      </c>
      <c r="O2626" s="9">
        <f t="shared" si="162"/>
        <v>1379</v>
      </c>
      <c r="P2626" s="9">
        <f t="shared" si="163"/>
        <v>31.82</v>
      </c>
      <c r="Q2626" t="s">
        <v>1142</v>
      </c>
      <c r="R2626" t="s">
        <v>5338</v>
      </c>
      <c r="S2626" s="15">
        <f t="shared" si="164"/>
        <v>41144.42155092593</v>
      </c>
      <c r="T2626" s="16">
        <f t="shared" si="165"/>
        <v>41165.42155092593</v>
      </c>
    </row>
    <row r="2627" spans="1:20" ht="60" hidden="1">
      <c r="A2627">
        <v>2625</v>
      </c>
      <c r="B2627" s="3" t="s">
        <v>5385</v>
      </c>
      <c r="C2627" s="3" t="s">
        <v>5386</v>
      </c>
      <c r="D2627" s="6">
        <v>150</v>
      </c>
      <c r="E2627" s="11">
        <v>1434</v>
      </c>
      <c r="F2627" t="s">
        <v>21</v>
      </c>
      <c r="G2627" t="s">
        <v>512</v>
      </c>
      <c r="H2627" t="s">
        <v>62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5337</v>
      </c>
      <c r="O2627" s="9">
        <f t="shared" ref="O2627:O2690" si="166">ROUND(E2627/D2627*100,0)</f>
        <v>956</v>
      </c>
      <c r="P2627" s="9">
        <f t="shared" ref="P2627:P2690" si="167">IFERROR(ROUND(E2627/L2627,2),0)</f>
        <v>27.58</v>
      </c>
      <c r="Q2627" t="s">
        <v>1142</v>
      </c>
      <c r="R2627" t="s">
        <v>5338</v>
      </c>
      <c r="S2627" s="15">
        <f t="shared" ref="S2627:S2690" si="168">(((J2627/60)/60)/24)+DATE(1970,1,1)</f>
        <v>42658.810277777782</v>
      </c>
      <c r="T2627" s="16">
        <f t="shared" ref="T2627:T2690" si="169">(((I2627/60)/60)/24)+DATE(1970,1,1)</f>
        <v>42683.851944444439</v>
      </c>
    </row>
    <row r="2628" spans="1:20" ht="45" hidden="1">
      <c r="A2628">
        <v>2626</v>
      </c>
      <c r="B2628" s="3" t="s">
        <v>5387</v>
      </c>
      <c r="C2628" s="3" t="s">
        <v>5388</v>
      </c>
      <c r="D2628" s="6">
        <v>2500</v>
      </c>
      <c r="E2628" s="11">
        <v>2800</v>
      </c>
      <c r="F2628" t="s">
        <v>21</v>
      </c>
      <c r="G2628" t="s">
        <v>22</v>
      </c>
      <c r="H2628" t="s">
        <v>23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5337</v>
      </c>
      <c r="O2628" s="9">
        <f t="shared" si="166"/>
        <v>112</v>
      </c>
      <c r="P2628" s="9">
        <f t="shared" si="167"/>
        <v>56</v>
      </c>
      <c r="Q2628" t="s">
        <v>1142</v>
      </c>
      <c r="R2628" t="s">
        <v>5338</v>
      </c>
      <c r="S2628" s="15">
        <f t="shared" si="168"/>
        <v>42128.628113425926</v>
      </c>
      <c r="T2628" s="16">
        <f t="shared" si="169"/>
        <v>42158.628113425926</v>
      </c>
    </row>
    <row r="2629" spans="1:20" ht="60" hidden="1">
      <c r="A2629">
        <v>2627</v>
      </c>
      <c r="B2629" s="3" t="s">
        <v>5389</v>
      </c>
      <c r="C2629" s="3" t="s">
        <v>5390</v>
      </c>
      <c r="D2629" s="6">
        <v>150</v>
      </c>
      <c r="E2629" s="11">
        <v>970</v>
      </c>
      <c r="F2629" t="s">
        <v>21</v>
      </c>
      <c r="G2629" t="s">
        <v>22</v>
      </c>
      <c r="H2629" t="s">
        <v>23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5337</v>
      </c>
      <c r="O2629" s="9">
        <f t="shared" si="166"/>
        <v>647</v>
      </c>
      <c r="P2629" s="9">
        <f t="shared" si="167"/>
        <v>21.56</v>
      </c>
      <c r="Q2629" t="s">
        <v>1142</v>
      </c>
      <c r="R2629" t="s">
        <v>5338</v>
      </c>
      <c r="S2629" s="15">
        <f t="shared" si="168"/>
        <v>42304.829409722224</v>
      </c>
      <c r="T2629" s="16">
        <f t="shared" si="169"/>
        <v>42334.871076388896</v>
      </c>
    </row>
    <row r="2630" spans="1:20" ht="45" hidden="1">
      <c r="A2630">
        <v>2628</v>
      </c>
      <c r="B2630" s="3" t="s">
        <v>5391</v>
      </c>
      <c r="C2630" s="3" t="s">
        <v>5392</v>
      </c>
      <c r="D2630" s="6">
        <v>839</v>
      </c>
      <c r="E2630" s="11">
        <v>926</v>
      </c>
      <c r="F2630" t="s">
        <v>21</v>
      </c>
      <c r="G2630" t="s">
        <v>22</v>
      </c>
      <c r="H2630" t="s">
        <v>23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5337</v>
      </c>
      <c r="O2630" s="9">
        <f t="shared" si="166"/>
        <v>110</v>
      </c>
      <c r="P2630" s="9">
        <f t="shared" si="167"/>
        <v>44.1</v>
      </c>
      <c r="Q2630" t="s">
        <v>1142</v>
      </c>
      <c r="R2630" t="s">
        <v>5338</v>
      </c>
      <c r="S2630" s="15">
        <f t="shared" si="168"/>
        <v>41953.966053240743</v>
      </c>
      <c r="T2630" s="16">
        <f t="shared" si="169"/>
        <v>41973.966053240743</v>
      </c>
    </row>
    <row r="2631" spans="1:20" ht="45" hidden="1">
      <c r="A2631">
        <v>2629</v>
      </c>
      <c r="B2631" s="3" t="s">
        <v>5393</v>
      </c>
      <c r="C2631" s="3" t="s">
        <v>5394</v>
      </c>
      <c r="D2631" s="6">
        <v>5000</v>
      </c>
      <c r="E2631" s="11">
        <v>6387</v>
      </c>
      <c r="F2631" t="s">
        <v>21</v>
      </c>
      <c r="G2631" t="s">
        <v>31</v>
      </c>
      <c r="H2631" t="s">
        <v>32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5337</v>
      </c>
      <c r="O2631" s="9">
        <f t="shared" si="166"/>
        <v>128</v>
      </c>
      <c r="P2631" s="9">
        <f t="shared" si="167"/>
        <v>63.87</v>
      </c>
      <c r="Q2631" t="s">
        <v>1142</v>
      </c>
      <c r="R2631" t="s">
        <v>5338</v>
      </c>
      <c r="S2631" s="15">
        <f t="shared" si="168"/>
        <v>42108.538449074069</v>
      </c>
      <c r="T2631" s="16">
        <f t="shared" si="169"/>
        <v>42138.538449074069</v>
      </c>
    </row>
    <row r="2632" spans="1:20" ht="60" hidden="1">
      <c r="A2632">
        <v>2630</v>
      </c>
      <c r="B2632" s="3" t="s">
        <v>5395</v>
      </c>
      <c r="C2632" s="3" t="s">
        <v>5396</v>
      </c>
      <c r="D2632" s="6">
        <v>2000</v>
      </c>
      <c r="E2632" s="11">
        <v>3158</v>
      </c>
      <c r="F2632" t="s">
        <v>21</v>
      </c>
      <c r="G2632" t="s">
        <v>57</v>
      </c>
      <c r="H2632" t="s">
        <v>58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5337</v>
      </c>
      <c r="O2632" s="9">
        <f t="shared" si="166"/>
        <v>158</v>
      </c>
      <c r="P2632" s="9">
        <f t="shared" si="167"/>
        <v>38.99</v>
      </c>
      <c r="Q2632" t="s">
        <v>1142</v>
      </c>
      <c r="R2632" t="s">
        <v>5338</v>
      </c>
      <c r="S2632" s="15">
        <f t="shared" si="168"/>
        <v>42524.105462962965</v>
      </c>
      <c r="T2632" s="16">
        <f t="shared" si="169"/>
        <v>42551.416666666672</v>
      </c>
    </row>
    <row r="2633" spans="1:20" ht="45" hidden="1">
      <c r="A2633">
        <v>2631</v>
      </c>
      <c r="B2633" s="3" t="s">
        <v>5397</v>
      </c>
      <c r="C2633" s="3" t="s">
        <v>5398</v>
      </c>
      <c r="D2633" s="6">
        <v>20000</v>
      </c>
      <c r="E2633" s="11">
        <v>22933.05</v>
      </c>
      <c r="F2633" t="s">
        <v>21</v>
      </c>
      <c r="G2633" t="s">
        <v>22</v>
      </c>
      <c r="H2633" t="s">
        <v>23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5337</v>
      </c>
      <c r="O2633" s="9">
        <f t="shared" si="166"/>
        <v>115</v>
      </c>
      <c r="P2633" s="9">
        <f t="shared" si="167"/>
        <v>80.19</v>
      </c>
      <c r="Q2633" t="s">
        <v>1142</v>
      </c>
      <c r="R2633" t="s">
        <v>5338</v>
      </c>
      <c r="S2633" s="15">
        <f t="shared" si="168"/>
        <v>42218.169293981482</v>
      </c>
      <c r="T2633" s="16">
        <f t="shared" si="169"/>
        <v>42246.169293981482</v>
      </c>
    </row>
    <row r="2634" spans="1:20" ht="45" hidden="1">
      <c r="A2634">
        <v>2632</v>
      </c>
      <c r="B2634" s="3" t="s">
        <v>5399</v>
      </c>
      <c r="C2634" s="3" t="s">
        <v>5400</v>
      </c>
      <c r="D2634" s="6">
        <v>1070</v>
      </c>
      <c r="E2634" s="11">
        <v>1466</v>
      </c>
      <c r="F2634" t="s">
        <v>21</v>
      </c>
      <c r="G2634" t="s">
        <v>22</v>
      </c>
      <c r="H2634" t="s">
        <v>23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5337</v>
      </c>
      <c r="O2634" s="9">
        <f t="shared" si="166"/>
        <v>137</v>
      </c>
      <c r="P2634" s="9">
        <f t="shared" si="167"/>
        <v>34.9</v>
      </c>
      <c r="Q2634" t="s">
        <v>1142</v>
      </c>
      <c r="R2634" t="s">
        <v>5338</v>
      </c>
      <c r="S2634" s="15">
        <f t="shared" si="168"/>
        <v>42494.061793981484</v>
      </c>
      <c r="T2634" s="16">
        <f t="shared" si="169"/>
        <v>42519.061793981484</v>
      </c>
    </row>
    <row r="2635" spans="1:20" ht="60" hidden="1">
      <c r="A2635">
        <v>2633</v>
      </c>
      <c r="B2635" s="3" t="s">
        <v>5401</v>
      </c>
      <c r="C2635" s="3" t="s">
        <v>5402</v>
      </c>
      <c r="D2635" s="6">
        <v>5000</v>
      </c>
      <c r="E2635" s="11">
        <v>17731</v>
      </c>
      <c r="F2635" t="s">
        <v>21</v>
      </c>
      <c r="G2635" t="s">
        <v>22</v>
      </c>
      <c r="H2635" t="s">
        <v>23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5337</v>
      </c>
      <c r="O2635" s="9">
        <f t="shared" si="166"/>
        <v>355</v>
      </c>
      <c r="P2635" s="9">
        <f t="shared" si="167"/>
        <v>89.1</v>
      </c>
      <c r="Q2635" t="s">
        <v>1142</v>
      </c>
      <c r="R2635" t="s">
        <v>5338</v>
      </c>
      <c r="S2635" s="15">
        <f t="shared" si="168"/>
        <v>41667.823287037041</v>
      </c>
      <c r="T2635" s="16">
        <f t="shared" si="169"/>
        <v>41697.958333333336</v>
      </c>
    </row>
    <row r="2636" spans="1:20" ht="45" hidden="1">
      <c r="A2636">
        <v>2634</v>
      </c>
      <c r="B2636" s="3" t="s">
        <v>5403</v>
      </c>
      <c r="C2636" s="3" t="s">
        <v>5404</v>
      </c>
      <c r="D2636" s="6">
        <v>930</v>
      </c>
      <c r="E2636" s="11">
        <v>986</v>
      </c>
      <c r="F2636" t="s">
        <v>21</v>
      </c>
      <c r="G2636" t="s">
        <v>22</v>
      </c>
      <c r="H2636" t="s">
        <v>23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5337</v>
      </c>
      <c r="O2636" s="9">
        <f t="shared" si="166"/>
        <v>106</v>
      </c>
      <c r="P2636" s="9">
        <f t="shared" si="167"/>
        <v>39.44</v>
      </c>
      <c r="Q2636" t="s">
        <v>1142</v>
      </c>
      <c r="R2636" t="s">
        <v>5338</v>
      </c>
      <c r="S2636" s="15">
        <f t="shared" si="168"/>
        <v>42612.656493055561</v>
      </c>
      <c r="T2636" s="16">
        <f t="shared" si="169"/>
        <v>42642.656493055561</v>
      </c>
    </row>
    <row r="2637" spans="1:20" ht="60" hidden="1">
      <c r="A2637">
        <v>2635</v>
      </c>
      <c r="B2637" s="3" t="s">
        <v>5405</v>
      </c>
      <c r="C2637" s="3" t="s">
        <v>5406</v>
      </c>
      <c r="D2637" s="6">
        <v>11500</v>
      </c>
      <c r="E2637" s="11">
        <v>11500</v>
      </c>
      <c r="F2637" t="s">
        <v>21</v>
      </c>
      <c r="G2637" t="s">
        <v>167</v>
      </c>
      <c r="H2637" t="s">
        <v>168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5337</v>
      </c>
      <c r="O2637" s="9">
        <f t="shared" si="166"/>
        <v>100</v>
      </c>
      <c r="P2637" s="9">
        <f t="shared" si="167"/>
        <v>136.9</v>
      </c>
      <c r="Q2637" t="s">
        <v>1142</v>
      </c>
      <c r="R2637" t="s">
        <v>5338</v>
      </c>
      <c r="S2637" s="15">
        <f t="shared" si="168"/>
        <v>42037.950937500005</v>
      </c>
      <c r="T2637" s="16">
        <f t="shared" si="169"/>
        <v>42072.909270833334</v>
      </c>
    </row>
    <row r="2638" spans="1:20" ht="60" hidden="1">
      <c r="A2638">
        <v>2636</v>
      </c>
      <c r="B2638" s="3" t="s">
        <v>5407</v>
      </c>
      <c r="C2638" s="3" t="s">
        <v>5408</v>
      </c>
      <c r="D2638" s="6">
        <v>1000</v>
      </c>
      <c r="E2638" s="11">
        <v>1873</v>
      </c>
      <c r="F2638" t="s">
        <v>21</v>
      </c>
      <c r="G2638" t="s">
        <v>22</v>
      </c>
      <c r="H2638" t="s">
        <v>23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5337</v>
      </c>
      <c r="O2638" s="9">
        <f t="shared" si="166"/>
        <v>187</v>
      </c>
      <c r="P2638" s="9">
        <f t="shared" si="167"/>
        <v>37.46</v>
      </c>
      <c r="Q2638" t="s">
        <v>1142</v>
      </c>
      <c r="R2638" t="s">
        <v>5338</v>
      </c>
      <c r="S2638" s="15">
        <f t="shared" si="168"/>
        <v>42636.614745370374</v>
      </c>
      <c r="T2638" s="16">
        <f t="shared" si="169"/>
        <v>42659.041666666672</v>
      </c>
    </row>
    <row r="2639" spans="1:20" ht="45" hidden="1">
      <c r="A2639">
        <v>2637</v>
      </c>
      <c r="B2639" s="3" t="s">
        <v>5409</v>
      </c>
      <c r="C2639" s="3" t="s">
        <v>5410</v>
      </c>
      <c r="D2639" s="6">
        <v>500</v>
      </c>
      <c r="E2639" s="11">
        <v>831</v>
      </c>
      <c r="F2639" t="s">
        <v>21</v>
      </c>
      <c r="G2639" t="s">
        <v>22</v>
      </c>
      <c r="H2639" t="s">
        <v>23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5337</v>
      </c>
      <c r="O2639" s="9">
        <f t="shared" si="166"/>
        <v>166</v>
      </c>
      <c r="P2639" s="9">
        <f t="shared" si="167"/>
        <v>31.96</v>
      </c>
      <c r="Q2639" t="s">
        <v>1142</v>
      </c>
      <c r="R2639" t="s">
        <v>5338</v>
      </c>
      <c r="S2639" s="15">
        <f t="shared" si="168"/>
        <v>42639.549479166672</v>
      </c>
      <c r="T2639" s="16">
        <f t="shared" si="169"/>
        <v>42655.549479166672</v>
      </c>
    </row>
    <row r="2640" spans="1:20" ht="45" hidden="1">
      <c r="A2640">
        <v>2638</v>
      </c>
      <c r="B2640" s="3" t="s">
        <v>5411</v>
      </c>
      <c r="C2640" s="3" t="s">
        <v>5412</v>
      </c>
      <c r="D2640" s="6">
        <v>347</v>
      </c>
      <c r="E2640" s="11">
        <v>353</v>
      </c>
      <c r="F2640" t="s">
        <v>21</v>
      </c>
      <c r="G2640" t="s">
        <v>22</v>
      </c>
      <c r="H2640" t="s">
        <v>23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5337</v>
      </c>
      <c r="O2640" s="9">
        <f t="shared" si="166"/>
        <v>102</v>
      </c>
      <c r="P2640" s="9">
        <f t="shared" si="167"/>
        <v>25.21</v>
      </c>
      <c r="Q2640" t="s">
        <v>1142</v>
      </c>
      <c r="R2640" t="s">
        <v>5338</v>
      </c>
      <c r="S2640" s="15">
        <f t="shared" si="168"/>
        <v>41989.913136574076</v>
      </c>
      <c r="T2640" s="16">
        <f t="shared" si="169"/>
        <v>42019.913136574076</v>
      </c>
    </row>
    <row r="2641" spans="1:20" ht="60" hidden="1">
      <c r="A2641">
        <v>2639</v>
      </c>
      <c r="B2641" s="3" t="s">
        <v>5413</v>
      </c>
      <c r="C2641" s="3" t="s">
        <v>5414</v>
      </c>
      <c r="D2641" s="6">
        <v>300</v>
      </c>
      <c r="E2641" s="11">
        <v>492</v>
      </c>
      <c r="F2641" t="s">
        <v>21</v>
      </c>
      <c r="G2641" t="s">
        <v>31</v>
      </c>
      <c r="H2641" t="s">
        <v>32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5337</v>
      </c>
      <c r="O2641" s="9">
        <f t="shared" si="166"/>
        <v>164</v>
      </c>
      <c r="P2641" s="9">
        <f t="shared" si="167"/>
        <v>10.039999999999999</v>
      </c>
      <c r="Q2641" t="s">
        <v>1142</v>
      </c>
      <c r="R2641" t="s">
        <v>5338</v>
      </c>
      <c r="S2641" s="15">
        <f t="shared" si="168"/>
        <v>42024.86513888889</v>
      </c>
      <c r="T2641" s="16">
        <f t="shared" si="169"/>
        <v>42054.86513888889</v>
      </c>
    </row>
    <row r="2642" spans="1:20" ht="75" hidden="1">
      <c r="A2642">
        <v>2640</v>
      </c>
      <c r="B2642" s="3" t="s">
        <v>5415</v>
      </c>
      <c r="C2642" s="3" t="s">
        <v>5416</v>
      </c>
      <c r="D2642" s="6">
        <v>3000</v>
      </c>
      <c r="E2642" s="11">
        <v>3170</v>
      </c>
      <c r="F2642" t="s">
        <v>21</v>
      </c>
      <c r="G2642" t="s">
        <v>22</v>
      </c>
      <c r="H2642" t="s">
        <v>23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5337</v>
      </c>
      <c r="O2642" s="9">
        <f t="shared" si="166"/>
        <v>106</v>
      </c>
      <c r="P2642" s="9">
        <f t="shared" si="167"/>
        <v>45.94</v>
      </c>
      <c r="Q2642" t="s">
        <v>1142</v>
      </c>
      <c r="R2642" t="s">
        <v>5338</v>
      </c>
      <c r="S2642" s="15">
        <f t="shared" si="168"/>
        <v>42103.160578703704</v>
      </c>
      <c r="T2642" s="16">
        <f t="shared" si="169"/>
        <v>42163.160578703704</v>
      </c>
    </row>
    <row r="2643" spans="1:20" ht="30" hidden="1">
      <c r="A2643">
        <v>2641</v>
      </c>
      <c r="B2643" s="3" t="s">
        <v>5417</v>
      </c>
      <c r="C2643" s="3" t="s">
        <v>5418</v>
      </c>
      <c r="D2643" s="6">
        <v>1500</v>
      </c>
      <c r="E2643" s="11">
        <v>15</v>
      </c>
      <c r="F2643" t="s">
        <v>366</v>
      </c>
      <c r="G2643" t="s">
        <v>22</v>
      </c>
      <c r="H2643" t="s">
        <v>23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5337</v>
      </c>
      <c r="O2643" s="9">
        <f t="shared" si="166"/>
        <v>1</v>
      </c>
      <c r="P2643" s="9">
        <f t="shared" si="167"/>
        <v>15</v>
      </c>
      <c r="Q2643" t="s">
        <v>1142</v>
      </c>
      <c r="R2643" t="s">
        <v>5338</v>
      </c>
      <c r="S2643" s="15">
        <f t="shared" si="168"/>
        <v>41880.827118055553</v>
      </c>
      <c r="T2643" s="16">
        <f t="shared" si="169"/>
        <v>41897.839583333334</v>
      </c>
    </row>
    <row r="2644" spans="1:20" ht="60" hidden="1">
      <c r="A2644">
        <v>2642</v>
      </c>
      <c r="B2644" s="3" t="s">
        <v>5419</v>
      </c>
      <c r="C2644" s="3" t="s">
        <v>5420</v>
      </c>
      <c r="D2644" s="6">
        <v>500000</v>
      </c>
      <c r="E2644" s="11">
        <v>0</v>
      </c>
      <c r="F2644" t="s">
        <v>366</v>
      </c>
      <c r="G2644" t="s">
        <v>512</v>
      </c>
      <c r="H2644" t="s">
        <v>62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5337</v>
      </c>
      <c r="O2644" s="9">
        <f t="shared" si="166"/>
        <v>0</v>
      </c>
      <c r="P2644" s="9">
        <f t="shared" si="167"/>
        <v>0</v>
      </c>
      <c r="Q2644" t="s">
        <v>1142</v>
      </c>
      <c r="R2644" t="s">
        <v>5338</v>
      </c>
      <c r="S2644" s="15">
        <f t="shared" si="168"/>
        <v>42536.246620370366</v>
      </c>
      <c r="T2644" s="16">
        <f t="shared" si="169"/>
        <v>42566.289583333331</v>
      </c>
    </row>
    <row r="2645" spans="1:20" ht="60" hidden="1">
      <c r="A2645">
        <v>2643</v>
      </c>
      <c r="B2645" s="3" t="s">
        <v>5421</v>
      </c>
      <c r="C2645" s="3" t="s">
        <v>5422</v>
      </c>
      <c r="D2645" s="6">
        <v>1000000</v>
      </c>
      <c r="E2645" s="11">
        <v>335597.31</v>
      </c>
      <c r="F2645" t="s">
        <v>280</v>
      </c>
      <c r="G2645" t="s">
        <v>22</v>
      </c>
      <c r="H2645" t="s">
        <v>23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5337</v>
      </c>
      <c r="O2645" s="9">
        <f t="shared" si="166"/>
        <v>34</v>
      </c>
      <c r="P2645" s="9">
        <f t="shared" si="167"/>
        <v>223.58</v>
      </c>
      <c r="Q2645" t="s">
        <v>1142</v>
      </c>
      <c r="R2645" t="s">
        <v>5338</v>
      </c>
      <c r="S2645" s="15">
        <f t="shared" si="168"/>
        <v>42689.582349537035</v>
      </c>
      <c r="T2645" s="16">
        <f t="shared" si="169"/>
        <v>42725.332638888889</v>
      </c>
    </row>
    <row r="2646" spans="1:20" ht="45" hidden="1">
      <c r="A2646">
        <v>2644</v>
      </c>
      <c r="B2646" s="3" t="s">
        <v>5423</v>
      </c>
      <c r="C2646" s="3" t="s">
        <v>5424</v>
      </c>
      <c r="D2646" s="6">
        <v>100000</v>
      </c>
      <c r="E2646" s="11">
        <v>2053</v>
      </c>
      <c r="F2646" t="s">
        <v>280</v>
      </c>
      <c r="G2646" t="s">
        <v>22</v>
      </c>
      <c r="H2646" t="s">
        <v>23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5337</v>
      </c>
      <c r="O2646" s="9">
        <f t="shared" si="166"/>
        <v>2</v>
      </c>
      <c r="P2646" s="9">
        <f t="shared" si="167"/>
        <v>39.479999999999997</v>
      </c>
      <c r="Q2646" t="s">
        <v>1142</v>
      </c>
      <c r="R2646" t="s">
        <v>5338</v>
      </c>
      <c r="S2646" s="15">
        <f t="shared" si="168"/>
        <v>42774.792071759264</v>
      </c>
      <c r="T2646" s="16">
        <f t="shared" si="169"/>
        <v>42804.792071759264</v>
      </c>
    </row>
    <row r="2647" spans="1:20" ht="60" hidden="1">
      <c r="A2647">
        <v>2645</v>
      </c>
      <c r="B2647" s="3" t="s">
        <v>5425</v>
      </c>
      <c r="C2647" s="3" t="s">
        <v>5426</v>
      </c>
      <c r="D2647" s="6">
        <v>20000</v>
      </c>
      <c r="E2647" s="11">
        <v>2100</v>
      </c>
      <c r="F2647" t="s">
        <v>280</v>
      </c>
      <c r="G2647" t="s">
        <v>57</v>
      </c>
      <c r="H2647" t="s">
        <v>58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5337</v>
      </c>
      <c r="O2647" s="9">
        <f t="shared" si="166"/>
        <v>11</v>
      </c>
      <c r="P2647" s="9">
        <f t="shared" si="167"/>
        <v>91.3</v>
      </c>
      <c r="Q2647" t="s">
        <v>1142</v>
      </c>
      <c r="R2647" t="s">
        <v>5338</v>
      </c>
      <c r="S2647" s="15">
        <f t="shared" si="168"/>
        <v>41921.842627314814</v>
      </c>
      <c r="T2647" s="16">
        <f t="shared" si="169"/>
        <v>41951.884293981479</v>
      </c>
    </row>
    <row r="2648" spans="1:20" ht="45" hidden="1">
      <c r="A2648">
        <v>2646</v>
      </c>
      <c r="B2648" s="3" t="s">
        <v>5427</v>
      </c>
      <c r="C2648" s="3" t="s">
        <v>5428</v>
      </c>
      <c r="D2648" s="6">
        <v>500000</v>
      </c>
      <c r="E2648" s="11">
        <v>42086.42</v>
      </c>
      <c r="F2648" t="s">
        <v>280</v>
      </c>
      <c r="G2648" t="s">
        <v>22</v>
      </c>
      <c r="H2648" t="s">
        <v>23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5337</v>
      </c>
      <c r="O2648" s="9">
        <f t="shared" si="166"/>
        <v>8</v>
      </c>
      <c r="P2648" s="9">
        <f t="shared" si="167"/>
        <v>78.67</v>
      </c>
      <c r="Q2648" t="s">
        <v>1142</v>
      </c>
      <c r="R2648" t="s">
        <v>5338</v>
      </c>
      <c r="S2648" s="15">
        <f t="shared" si="168"/>
        <v>42226.313298611116</v>
      </c>
      <c r="T2648" s="16">
        <f t="shared" si="169"/>
        <v>42256.313298611116</v>
      </c>
    </row>
    <row r="2649" spans="1:20" ht="60" hidden="1">
      <c r="A2649">
        <v>2647</v>
      </c>
      <c r="B2649" s="3" t="s">
        <v>5429</v>
      </c>
      <c r="C2649" s="3" t="s">
        <v>5430</v>
      </c>
      <c r="D2649" s="6">
        <v>2500</v>
      </c>
      <c r="E2649" s="11">
        <v>36</v>
      </c>
      <c r="F2649" t="s">
        <v>280</v>
      </c>
      <c r="G2649" t="s">
        <v>167</v>
      </c>
      <c r="H2649" t="s">
        <v>168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5337</v>
      </c>
      <c r="O2649" s="9">
        <f t="shared" si="166"/>
        <v>1</v>
      </c>
      <c r="P2649" s="9">
        <f t="shared" si="167"/>
        <v>12</v>
      </c>
      <c r="Q2649" t="s">
        <v>1142</v>
      </c>
      <c r="R2649" t="s">
        <v>5338</v>
      </c>
      <c r="S2649" s="15">
        <f t="shared" si="168"/>
        <v>42200.261793981481</v>
      </c>
      <c r="T2649" s="16">
        <f t="shared" si="169"/>
        <v>42230.261793981481</v>
      </c>
    </row>
    <row r="2650" spans="1:20" ht="60" hidden="1">
      <c r="A2650">
        <v>2648</v>
      </c>
      <c r="B2650" s="3" t="s">
        <v>5431</v>
      </c>
      <c r="C2650" s="3" t="s">
        <v>5432</v>
      </c>
      <c r="D2650" s="6">
        <v>12000</v>
      </c>
      <c r="E2650" s="11">
        <v>106</v>
      </c>
      <c r="F2650" t="s">
        <v>280</v>
      </c>
      <c r="G2650" t="s">
        <v>22</v>
      </c>
      <c r="H2650" t="s">
        <v>23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5337</v>
      </c>
      <c r="O2650" s="9">
        <f t="shared" si="166"/>
        <v>1</v>
      </c>
      <c r="P2650" s="9">
        <f t="shared" si="167"/>
        <v>17.670000000000002</v>
      </c>
      <c r="Q2650" t="s">
        <v>1142</v>
      </c>
      <c r="R2650" t="s">
        <v>5338</v>
      </c>
      <c r="S2650" s="15">
        <f t="shared" si="168"/>
        <v>42408.714814814812</v>
      </c>
      <c r="T2650" s="16">
        <f t="shared" si="169"/>
        <v>42438.714814814812</v>
      </c>
    </row>
    <row r="2651" spans="1:20" ht="30" hidden="1">
      <c r="A2651">
        <v>2649</v>
      </c>
      <c r="B2651" s="3" t="s">
        <v>5433</v>
      </c>
      <c r="C2651" s="3" t="s">
        <v>5434</v>
      </c>
      <c r="D2651" s="6">
        <v>125000</v>
      </c>
      <c r="E2651" s="11">
        <v>124</v>
      </c>
      <c r="F2651" t="s">
        <v>280</v>
      </c>
      <c r="G2651" t="s">
        <v>22</v>
      </c>
      <c r="H2651" t="s">
        <v>23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5337</v>
      </c>
      <c r="O2651" s="9">
        <f t="shared" si="166"/>
        <v>0</v>
      </c>
      <c r="P2651" s="9">
        <f t="shared" si="167"/>
        <v>41.33</v>
      </c>
      <c r="Q2651" t="s">
        <v>1142</v>
      </c>
      <c r="R2651" t="s">
        <v>5338</v>
      </c>
      <c r="S2651" s="15">
        <f t="shared" si="168"/>
        <v>42341.99700231482</v>
      </c>
      <c r="T2651" s="16">
        <f t="shared" si="169"/>
        <v>42401.99700231482</v>
      </c>
    </row>
    <row r="2652" spans="1:20" ht="60" hidden="1">
      <c r="A2652">
        <v>2650</v>
      </c>
      <c r="B2652" s="3" t="s">
        <v>5435</v>
      </c>
      <c r="C2652" s="3" t="s">
        <v>5436</v>
      </c>
      <c r="D2652" s="6">
        <v>60000</v>
      </c>
      <c r="E2652" s="11">
        <v>358</v>
      </c>
      <c r="F2652" t="s">
        <v>280</v>
      </c>
      <c r="G2652" t="s">
        <v>22</v>
      </c>
      <c r="H2652" t="s">
        <v>23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5337</v>
      </c>
      <c r="O2652" s="9">
        <f t="shared" si="166"/>
        <v>1</v>
      </c>
      <c r="P2652" s="9">
        <f t="shared" si="167"/>
        <v>71.599999999999994</v>
      </c>
      <c r="Q2652" t="s">
        <v>1142</v>
      </c>
      <c r="R2652" t="s">
        <v>5338</v>
      </c>
      <c r="S2652" s="15">
        <f t="shared" si="168"/>
        <v>42695.624340277776</v>
      </c>
      <c r="T2652" s="16">
        <f t="shared" si="169"/>
        <v>42725.624340277776</v>
      </c>
    </row>
    <row r="2653" spans="1:20" ht="60" hidden="1">
      <c r="A2653">
        <v>2651</v>
      </c>
      <c r="B2653" s="3" t="s">
        <v>5437</v>
      </c>
      <c r="C2653" s="3" t="s">
        <v>5438</v>
      </c>
      <c r="D2653" s="6">
        <v>280000</v>
      </c>
      <c r="E2653" s="11">
        <v>5233</v>
      </c>
      <c r="F2653" t="s">
        <v>280</v>
      </c>
      <c r="G2653" t="s">
        <v>22</v>
      </c>
      <c r="H2653" t="s">
        <v>23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5337</v>
      </c>
      <c r="O2653" s="9">
        <f t="shared" si="166"/>
        <v>2</v>
      </c>
      <c r="P2653" s="9">
        <f t="shared" si="167"/>
        <v>307.82</v>
      </c>
      <c r="Q2653" t="s">
        <v>1142</v>
      </c>
      <c r="R2653" t="s">
        <v>5338</v>
      </c>
      <c r="S2653" s="15">
        <f t="shared" si="168"/>
        <v>42327.805659722217</v>
      </c>
      <c r="T2653" s="16">
        <f t="shared" si="169"/>
        <v>42355.805659722217</v>
      </c>
    </row>
    <row r="2654" spans="1:20" ht="60" hidden="1">
      <c r="A2654">
        <v>2652</v>
      </c>
      <c r="B2654" s="3" t="s">
        <v>5439</v>
      </c>
      <c r="C2654" s="3" t="s">
        <v>5440</v>
      </c>
      <c r="D2654" s="6">
        <v>100000</v>
      </c>
      <c r="E2654" s="11">
        <v>885</v>
      </c>
      <c r="F2654" t="s">
        <v>280</v>
      </c>
      <c r="G2654" t="s">
        <v>57</v>
      </c>
      <c r="H2654" t="s">
        <v>58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5337</v>
      </c>
      <c r="O2654" s="9">
        <f t="shared" si="166"/>
        <v>1</v>
      </c>
      <c r="P2654" s="9">
        <f t="shared" si="167"/>
        <v>80.45</v>
      </c>
      <c r="Q2654" t="s">
        <v>1142</v>
      </c>
      <c r="R2654" t="s">
        <v>5338</v>
      </c>
      <c r="S2654" s="15">
        <f t="shared" si="168"/>
        <v>41953.158854166672</v>
      </c>
      <c r="T2654" s="16">
        <f t="shared" si="169"/>
        <v>41983.158854166672</v>
      </c>
    </row>
    <row r="2655" spans="1:20" ht="45" hidden="1">
      <c r="A2655">
        <v>2653</v>
      </c>
      <c r="B2655" s="3" t="s">
        <v>5441</v>
      </c>
      <c r="C2655" s="3" t="s">
        <v>5442</v>
      </c>
      <c r="D2655" s="6">
        <v>51000</v>
      </c>
      <c r="E2655" s="11">
        <v>5876</v>
      </c>
      <c r="F2655" t="s">
        <v>280</v>
      </c>
      <c r="G2655" t="s">
        <v>22</v>
      </c>
      <c r="H2655" t="s">
        <v>23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5337</v>
      </c>
      <c r="O2655" s="9">
        <f t="shared" si="166"/>
        <v>12</v>
      </c>
      <c r="P2655" s="9">
        <f t="shared" si="167"/>
        <v>83.94</v>
      </c>
      <c r="Q2655" t="s">
        <v>1142</v>
      </c>
      <c r="R2655" t="s">
        <v>5338</v>
      </c>
      <c r="S2655" s="15">
        <f t="shared" si="168"/>
        <v>41771.651932870373</v>
      </c>
      <c r="T2655" s="16">
        <f t="shared" si="169"/>
        <v>41803.166666666664</v>
      </c>
    </row>
    <row r="2656" spans="1:20" ht="60" hidden="1">
      <c r="A2656">
        <v>2654</v>
      </c>
      <c r="B2656" s="3" t="s">
        <v>5443</v>
      </c>
      <c r="C2656" s="3" t="s">
        <v>5444</v>
      </c>
      <c r="D2656" s="6">
        <v>100000</v>
      </c>
      <c r="E2656" s="11">
        <v>51</v>
      </c>
      <c r="F2656" t="s">
        <v>280</v>
      </c>
      <c r="G2656" t="s">
        <v>22</v>
      </c>
      <c r="H2656" t="s">
        <v>23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5337</v>
      </c>
      <c r="O2656" s="9">
        <f t="shared" si="166"/>
        <v>0</v>
      </c>
      <c r="P2656" s="9">
        <f t="shared" si="167"/>
        <v>8.5</v>
      </c>
      <c r="Q2656" t="s">
        <v>1142</v>
      </c>
      <c r="R2656" t="s">
        <v>5338</v>
      </c>
      <c r="S2656" s="15">
        <f t="shared" si="168"/>
        <v>42055.600995370376</v>
      </c>
      <c r="T2656" s="16">
        <f t="shared" si="169"/>
        <v>42115.559328703705</v>
      </c>
    </row>
    <row r="2657" spans="1:20" ht="18.75" hidden="1">
      <c r="A2657">
        <v>2655</v>
      </c>
      <c r="B2657" s="3" t="s">
        <v>5445</v>
      </c>
      <c r="C2657" s="3" t="s">
        <v>5446</v>
      </c>
      <c r="D2657" s="6">
        <v>15000</v>
      </c>
      <c r="E2657" s="11">
        <v>3155</v>
      </c>
      <c r="F2657" t="s">
        <v>280</v>
      </c>
      <c r="G2657" t="s">
        <v>22</v>
      </c>
      <c r="H2657" t="s">
        <v>23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5337</v>
      </c>
      <c r="O2657" s="9">
        <f t="shared" si="166"/>
        <v>21</v>
      </c>
      <c r="P2657" s="9">
        <f t="shared" si="167"/>
        <v>73.37</v>
      </c>
      <c r="Q2657" t="s">
        <v>1142</v>
      </c>
      <c r="R2657" t="s">
        <v>5338</v>
      </c>
      <c r="S2657" s="15">
        <f t="shared" si="168"/>
        <v>42381.866284722222</v>
      </c>
      <c r="T2657" s="16">
        <f t="shared" si="169"/>
        <v>42409.833333333328</v>
      </c>
    </row>
    <row r="2658" spans="1:20" ht="30" hidden="1">
      <c r="A2658">
        <v>2656</v>
      </c>
      <c r="B2658" s="3" t="s">
        <v>5447</v>
      </c>
      <c r="C2658" s="3" t="s">
        <v>5448</v>
      </c>
      <c r="D2658" s="6">
        <v>150000</v>
      </c>
      <c r="E2658" s="11">
        <v>17155</v>
      </c>
      <c r="F2658" t="s">
        <v>280</v>
      </c>
      <c r="G2658" t="s">
        <v>22</v>
      </c>
      <c r="H2658" t="s">
        <v>23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5337</v>
      </c>
      <c r="O2658" s="9">
        <f t="shared" si="166"/>
        <v>11</v>
      </c>
      <c r="P2658" s="9">
        <f t="shared" si="167"/>
        <v>112.86</v>
      </c>
      <c r="Q2658" t="s">
        <v>1142</v>
      </c>
      <c r="R2658" t="s">
        <v>5338</v>
      </c>
      <c r="S2658" s="15">
        <f t="shared" si="168"/>
        <v>42767.688518518517</v>
      </c>
      <c r="T2658" s="16">
        <f t="shared" si="169"/>
        <v>42806.791666666672</v>
      </c>
    </row>
    <row r="2659" spans="1:20" ht="60" hidden="1">
      <c r="A2659">
        <v>2657</v>
      </c>
      <c r="B2659" s="3" t="s">
        <v>5449</v>
      </c>
      <c r="C2659" s="3" t="s">
        <v>5450</v>
      </c>
      <c r="D2659" s="6">
        <v>30000</v>
      </c>
      <c r="E2659" s="11">
        <v>5621.38</v>
      </c>
      <c r="F2659" t="s">
        <v>280</v>
      </c>
      <c r="G2659" t="s">
        <v>22</v>
      </c>
      <c r="H2659" t="s">
        <v>23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5337</v>
      </c>
      <c r="O2659" s="9">
        <f t="shared" si="166"/>
        <v>19</v>
      </c>
      <c r="P2659" s="9">
        <f t="shared" si="167"/>
        <v>95.28</v>
      </c>
      <c r="Q2659" t="s">
        <v>1142</v>
      </c>
      <c r="R2659" t="s">
        <v>5338</v>
      </c>
      <c r="S2659" s="15">
        <f t="shared" si="168"/>
        <v>42551.928854166668</v>
      </c>
      <c r="T2659" s="16">
        <f t="shared" si="169"/>
        <v>42585.0625</v>
      </c>
    </row>
    <row r="2660" spans="1:20" ht="45" hidden="1">
      <c r="A2660">
        <v>2658</v>
      </c>
      <c r="B2660" s="3" t="s">
        <v>5451</v>
      </c>
      <c r="C2660" s="3" t="s">
        <v>5452</v>
      </c>
      <c r="D2660" s="6">
        <v>98000</v>
      </c>
      <c r="E2660" s="11">
        <v>91</v>
      </c>
      <c r="F2660" t="s">
        <v>280</v>
      </c>
      <c r="G2660" t="s">
        <v>22</v>
      </c>
      <c r="H2660" t="s">
        <v>23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5337</v>
      </c>
      <c r="O2660" s="9">
        <f t="shared" si="166"/>
        <v>0</v>
      </c>
      <c r="P2660" s="9">
        <f t="shared" si="167"/>
        <v>22.75</v>
      </c>
      <c r="Q2660" t="s">
        <v>1142</v>
      </c>
      <c r="R2660" t="s">
        <v>5338</v>
      </c>
      <c r="S2660" s="15">
        <f t="shared" si="168"/>
        <v>42551.884189814817</v>
      </c>
      <c r="T2660" s="16">
        <f t="shared" si="169"/>
        <v>42581.884189814817</v>
      </c>
    </row>
    <row r="2661" spans="1:20" ht="18.75" hidden="1">
      <c r="A2661">
        <v>2659</v>
      </c>
      <c r="B2661" s="3" t="s">
        <v>5453</v>
      </c>
      <c r="C2661" s="3" t="s">
        <v>5454</v>
      </c>
      <c r="D2661" s="6">
        <v>49000</v>
      </c>
      <c r="E2661" s="11">
        <v>1333</v>
      </c>
      <c r="F2661" t="s">
        <v>280</v>
      </c>
      <c r="G2661" t="s">
        <v>22</v>
      </c>
      <c r="H2661" t="s">
        <v>23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5337</v>
      </c>
      <c r="O2661" s="9">
        <f t="shared" si="166"/>
        <v>3</v>
      </c>
      <c r="P2661" s="9">
        <f t="shared" si="167"/>
        <v>133.30000000000001</v>
      </c>
      <c r="Q2661" t="s">
        <v>1142</v>
      </c>
      <c r="R2661" t="s">
        <v>5338</v>
      </c>
      <c r="S2661" s="15">
        <f t="shared" si="168"/>
        <v>42082.069560185191</v>
      </c>
      <c r="T2661" s="16">
        <f t="shared" si="169"/>
        <v>42112.069560185191</v>
      </c>
    </row>
    <row r="2662" spans="1:20" ht="60" hidden="1">
      <c r="A2662">
        <v>2660</v>
      </c>
      <c r="B2662" s="3" t="s">
        <v>5455</v>
      </c>
      <c r="C2662" s="3" t="s">
        <v>5456</v>
      </c>
      <c r="D2662" s="6">
        <v>20000</v>
      </c>
      <c r="E2662" s="11">
        <v>19</v>
      </c>
      <c r="F2662" t="s">
        <v>280</v>
      </c>
      <c r="G2662" t="s">
        <v>22</v>
      </c>
      <c r="H2662" t="s">
        <v>23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5337</v>
      </c>
      <c r="O2662" s="9">
        <f t="shared" si="166"/>
        <v>0</v>
      </c>
      <c r="P2662" s="9">
        <f t="shared" si="167"/>
        <v>3.8</v>
      </c>
      <c r="Q2662" t="s">
        <v>1142</v>
      </c>
      <c r="R2662" t="s">
        <v>5338</v>
      </c>
      <c r="S2662" s="15">
        <f t="shared" si="168"/>
        <v>42272.713171296295</v>
      </c>
      <c r="T2662" s="16">
        <f t="shared" si="169"/>
        <v>42332.754837962959</v>
      </c>
    </row>
    <row r="2663" spans="1:20" ht="45" hidden="1">
      <c r="A2663">
        <v>2661</v>
      </c>
      <c r="B2663" s="3" t="s">
        <v>5457</v>
      </c>
      <c r="C2663" s="3" t="s">
        <v>5458</v>
      </c>
      <c r="D2663" s="6">
        <v>5000</v>
      </c>
      <c r="E2663" s="11">
        <v>5145</v>
      </c>
      <c r="F2663" t="s">
        <v>21</v>
      </c>
      <c r="G2663" t="s">
        <v>22</v>
      </c>
      <c r="H2663" t="s">
        <v>23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5459</v>
      </c>
      <c r="O2663" s="9">
        <f t="shared" si="166"/>
        <v>103</v>
      </c>
      <c r="P2663" s="9">
        <f t="shared" si="167"/>
        <v>85.75</v>
      </c>
      <c r="Q2663" t="s">
        <v>1142</v>
      </c>
      <c r="R2663" t="s">
        <v>5460</v>
      </c>
      <c r="S2663" s="15">
        <f t="shared" si="168"/>
        <v>41542.958449074074</v>
      </c>
      <c r="T2663" s="16">
        <f t="shared" si="169"/>
        <v>41572.958449074074</v>
      </c>
    </row>
    <row r="2664" spans="1:20" ht="45" hidden="1">
      <c r="A2664">
        <v>2662</v>
      </c>
      <c r="B2664" s="3" t="s">
        <v>5461</v>
      </c>
      <c r="C2664" s="3" t="s">
        <v>5462</v>
      </c>
      <c r="D2664" s="6">
        <v>20000</v>
      </c>
      <c r="E2664" s="11">
        <v>21360</v>
      </c>
      <c r="F2664" t="s">
        <v>21</v>
      </c>
      <c r="G2664" t="s">
        <v>22</v>
      </c>
      <c r="H2664" t="s">
        <v>23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5459</v>
      </c>
      <c r="O2664" s="9">
        <f t="shared" si="166"/>
        <v>107</v>
      </c>
      <c r="P2664" s="9">
        <f t="shared" si="167"/>
        <v>267</v>
      </c>
      <c r="Q2664" t="s">
        <v>1142</v>
      </c>
      <c r="R2664" t="s">
        <v>5460</v>
      </c>
      <c r="S2664" s="15">
        <f t="shared" si="168"/>
        <v>42207.746678240743</v>
      </c>
      <c r="T2664" s="16">
        <f t="shared" si="169"/>
        <v>42237.746678240743</v>
      </c>
    </row>
    <row r="2665" spans="1:20" ht="60" hidden="1">
      <c r="A2665">
        <v>2663</v>
      </c>
      <c r="B2665" s="3" t="s">
        <v>5463</v>
      </c>
      <c r="C2665" s="3" t="s">
        <v>5464</v>
      </c>
      <c r="D2665" s="6">
        <v>20000</v>
      </c>
      <c r="E2665" s="11">
        <v>20919.25</v>
      </c>
      <c r="F2665" t="s">
        <v>21</v>
      </c>
      <c r="G2665" t="s">
        <v>167</v>
      </c>
      <c r="H2665" t="s">
        <v>168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5459</v>
      </c>
      <c r="O2665" s="9">
        <f t="shared" si="166"/>
        <v>105</v>
      </c>
      <c r="P2665" s="9">
        <f t="shared" si="167"/>
        <v>373.56</v>
      </c>
      <c r="Q2665" t="s">
        <v>1142</v>
      </c>
      <c r="R2665" t="s">
        <v>5460</v>
      </c>
      <c r="S2665" s="15">
        <f t="shared" si="168"/>
        <v>42222.622766203705</v>
      </c>
      <c r="T2665" s="16">
        <f t="shared" si="169"/>
        <v>42251.625</v>
      </c>
    </row>
    <row r="2666" spans="1:20" ht="60" hidden="1">
      <c r="A2666">
        <v>2664</v>
      </c>
      <c r="B2666" s="3" t="s">
        <v>5465</v>
      </c>
      <c r="C2666" s="3" t="s">
        <v>5466</v>
      </c>
      <c r="D2666" s="6">
        <v>17500</v>
      </c>
      <c r="E2666" s="11">
        <v>18100</v>
      </c>
      <c r="F2666" t="s">
        <v>21</v>
      </c>
      <c r="G2666" t="s">
        <v>22</v>
      </c>
      <c r="H2666" t="s">
        <v>23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5459</v>
      </c>
      <c r="O2666" s="9">
        <f t="shared" si="166"/>
        <v>103</v>
      </c>
      <c r="P2666" s="9">
        <f t="shared" si="167"/>
        <v>174.04</v>
      </c>
      <c r="Q2666" t="s">
        <v>1142</v>
      </c>
      <c r="R2666" t="s">
        <v>5460</v>
      </c>
      <c r="S2666" s="15">
        <f t="shared" si="168"/>
        <v>42313.02542824074</v>
      </c>
      <c r="T2666" s="16">
        <f t="shared" si="169"/>
        <v>42347.290972222225</v>
      </c>
    </row>
    <row r="2667" spans="1:20" ht="60" hidden="1">
      <c r="A2667">
        <v>2665</v>
      </c>
      <c r="B2667" s="3" t="s">
        <v>5467</v>
      </c>
      <c r="C2667" s="3" t="s">
        <v>5468</v>
      </c>
      <c r="D2667" s="6">
        <v>3500</v>
      </c>
      <c r="E2667" s="11">
        <v>4310</v>
      </c>
      <c r="F2667" t="s">
        <v>21</v>
      </c>
      <c r="G2667" t="s">
        <v>22</v>
      </c>
      <c r="H2667" t="s">
        <v>23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5459</v>
      </c>
      <c r="O2667" s="9">
        <f t="shared" si="166"/>
        <v>123</v>
      </c>
      <c r="P2667" s="9">
        <f t="shared" si="167"/>
        <v>93.7</v>
      </c>
      <c r="Q2667" t="s">
        <v>1142</v>
      </c>
      <c r="R2667" t="s">
        <v>5460</v>
      </c>
      <c r="S2667" s="15">
        <f t="shared" si="168"/>
        <v>42083.895532407405</v>
      </c>
      <c r="T2667" s="16">
        <f t="shared" si="169"/>
        <v>42128.895532407405</v>
      </c>
    </row>
    <row r="2668" spans="1:20" ht="60" hidden="1">
      <c r="A2668">
        <v>2666</v>
      </c>
      <c r="B2668" s="3" t="s">
        <v>5469</v>
      </c>
      <c r="C2668" s="3" t="s">
        <v>5470</v>
      </c>
      <c r="D2668" s="6">
        <v>10000</v>
      </c>
      <c r="E2668" s="11">
        <v>15929.51</v>
      </c>
      <c r="F2668" t="s">
        <v>21</v>
      </c>
      <c r="G2668" t="s">
        <v>22</v>
      </c>
      <c r="H2668" t="s">
        <v>23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5459</v>
      </c>
      <c r="O2668" s="9">
        <f t="shared" si="166"/>
        <v>159</v>
      </c>
      <c r="P2668" s="9">
        <f t="shared" si="167"/>
        <v>77.33</v>
      </c>
      <c r="Q2668" t="s">
        <v>1142</v>
      </c>
      <c r="R2668" t="s">
        <v>5460</v>
      </c>
      <c r="S2668" s="15">
        <f t="shared" si="168"/>
        <v>42235.764340277776</v>
      </c>
      <c r="T2668" s="16">
        <f t="shared" si="169"/>
        <v>42272.875</v>
      </c>
    </row>
    <row r="2669" spans="1:20" ht="60" hidden="1">
      <c r="A2669">
        <v>2667</v>
      </c>
      <c r="B2669" s="3" t="s">
        <v>5471</v>
      </c>
      <c r="C2669" s="3" t="s">
        <v>5472</v>
      </c>
      <c r="D2669" s="6">
        <v>1500</v>
      </c>
      <c r="E2669" s="11">
        <v>1660</v>
      </c>
      <c r="F2669" t="s">
        <v>21</v>
      </c>
      <c r="G2669" t="s">
        <v>22</v>
      </c>
      <c r="H2669" t="s">
        <v>23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5459</v>
      </c>
      <c r="O2669" s="9">
        <f t="shared" si="166"/>
        <v>111</v>
      </c>
      <c r="P2669" s="9">
        <f t="shared" si="167"/>
        <v>92.22</v>
      </c>
      <c r="Q2669" t="s">
        <v>1142</v>
      </c>
      <c r="R2669" t="s">
        <v>5460</v>
      </c>
      <c r="S2669" s="15">
        <f t="shared" si="168"/>
        <v>42380.926111111112</v>
      </c>
      <c r="T2669" s="16">
        <f t="shared" si="169"/>
        <v>42410.926111111112</v>
      </c>
    </row>
    <row r="2670" spans="1:20" ht="30" hidden="1">
      <c r="A2670">
        <v>2668</v>
      </c>
      <c r="B2670" s="3" t="s">
        <v>5473</v>
      </c>
      <c r="C2670" s="3" t="s">
        <v>5474</v>
      </c>
      <c r="D2670" s="6">
        <v>1000</v>
      </c>
      <c r="E2670" s="11">
        <v>1707</v>
      </c>
      <c r="F2670" t="s">
        <v>21</v>
      </c>
      <c r="G2670" t="s">
        <v>167</v>
      </c>
      <c r="H2670" t="s">
        <v>168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5459</v>
      </c>
      <c r="O2670" s="9">
        <f t="shared" si="166"/>
        <v>171</v>
      </c>
      <c r="P2670" s="9">
        <f t="shared" si="167"/>
        <v>60.96</v>
      </c>
      <c r="Q2670" t="s">
        <v>1142</v>
      </c>
      <c r="R2670" t="s">
        <v>5460</v>
      </c>
      <c r="S2670" s="15">
        <f t="shared" si="168"/>
        <v>42275.588715277772</v>
      </c>
      <c r="T2670" s="16">
        <f t="shared" si="169"/>
        <v>42317.60555555555</v>
      </c>
    </row>
    <row r="2671" spans="1:20" ht="60" hidden="1">
      <c r="A2671">
        <v>2669</v>
      </c>
      <c r="B2671" s="3" t="s">
        <v>5475</v>
      </c>
      <c r="C2671" s="3" t="s">
        <v>5476</v>
      </c>
      <c r="D2671" s="6">
        <v>800</v>
      </c>
      <c r="E2671" s="11">
        <v>1001</v>
      </c>
      <c r="F2671" t="s">
        <v>21</v>
      </c>
      <c r="G2671" t="s">
        <v>22</v>
      </c>
      <c r="H2671" t="s">
        <v>23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5459</v>
      </c>
      <c r="O2671" s="9">
        <f t="shared" si="166"/>
        <v>125</v>
      </c>
      <c r="P2671" s="9">
        <f t="shared" si="167"/>
        <v>91</v>
      </c>
      <c r="Q2671" t="s">
        <v>1142</v>
      </c>
      <c r="R2671" t="s">
        <v>5460</v>
      </c>
      <c r="S2671" s="15">
        <f t="shared" si="168"/>
        <v>42319.035833333335</v>
      </c>
      <c r="T2671" s="16">
        <f t="shared" si="169"/>
        <v>42379.035833333335</v>
      </c>
    </row>
    <row r="2672" spans="1:20" ht="60" hidden="1">
      <c r="A2672">
        <v>2670</v>
      </c>
      <c r="B2672" s="3" t="s">
        <v>5477</v>
      </c>
      <c r="C2672" s="3" t="s">
        <v>5478</v>
      </c>
      <c r="D2672" s="6">
        <v>38888</v>
      </c>
      <c r="E2672" s="11">
        <v>2495</v>
      </c>
      <c r="F2672" t="s">
        <v>366</v>
      </c>
      <c r="G2672" t="s">
        <v>57</v>
      </c>
      <c r="H2672" t="s">
        <v>58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5459</v>
      </c>
      <c r="O2672" s="9">
        <f t="shared" si="166"/>
        <v>6</v>
      </c>
      <c r="P2672" s="9">
        <f t="shared" si="167"/>
        <v>41.58</v>
      </c>
      <c r="Q2672" t="s">
        <v>1142</v>
      </c>
      <c r="R2672" t="s">
        <v>5460</v>
      </c>
      <c r="S2672" s="15">
        <f t="shared" si="168"/>
        <v>41821.020601851851</v>
      </c>
      <c r="T2672" s="16">
        <f t="shared" si="169"/>
        <v>41849.020601851851</v>
      </c>
    </row>
    <row r="2673" spans="1:20" ht="45" hidden="1">
      <c r="A2673">
        <v>2671</v>
      </c>
      <c r="B2673" s="3" t="s">
        <v>5479</v>
      </c>
      <c r="C2673" s="3" t="s">
        <v>5480</v>
      </c>
      <c r="D2673" s="6">
        <v>25000</v>
      </c>
      <c r="E2673" s="11">
        <v>2836</v>
      </c>
      <c r="F2673" t="s">
        <v>366</v>
      </c>
      <c r="G2673" t="s">
        <v>22</v>
      </c>
      <c r="H2673" t="s">
        <v>23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5459</v>
      </c>
      <c r="O2673" s="9">
        <f t="shared" si="166"/>
        <v>11</v>
      </c>
      <c r="P2673" s="9">
        <f t="shared" si="167"/>
        <v>33.76</v>
      </c>
      <c r="Q2673" t="s">
        <v>1142</v>
      </c>
      <c r="R2673" t="s">
        <v>5460</v>
      </c>
      <c r="S2673" s="15">
        <f t="shared" si="168"/>
        <v>41962.749027777783</v>
      </c>
      <c r="T2673" s="16">
        <f t="shared" si="169"/>
        <v>41992.818055555559</v>
      </c>
    </row>
    <row r="2674" spans="1:20" ht="60" hidden="1">
      <c r="A2674">
        <v>2672</v>
      </c>
      <c r="B2674" s="3" t="s">
        <v>5481</v>
      </c>
      <c r="C2674" s="3" t="s">
        <v>5482</v>
      </c>
      <c r="D2674" s="6">
        <v>10000</v>
      </c>
      <c r="E2674" s="11">
        <v>3319</v>
      </c>
      <c r="F2674" t="s">
        <v>366</v>
      </c>
      <c r="G2674" t="s">
        <v>22</v>
      </c>
      <c r="H2674" t="s">
        <v>23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5459</v>
      </c>
      <c r="O2674" s="9">
        <f t="shared" si="166"/>
        <v>33</v>
      </c>
      <c r="P2674" s="9">
        <f t="shared" si="167"/>
        <v>70.62</v>
      </c>
      <c r="Q2674" t="s">
        <v>1142</v>
      </c>
      <c r="R2674" t="s">
        <v>5460</v>
      </c>
      <c r="S2674" s="15">
        <f t="shared" si="168"/>
        <v>42344.884143518517</v>
      </c>
      <c r="T2674" s="16">
        <f t="shared" si="169"/>
        <v>42366.25</v>
      </c>
    </row>
    <row r="2675" spans="1:20" ht="60" hidden="1">
      <c r="A2675">
        <v>2673</v>
      </c>
      <c r="B2675" s="3" t="s">
        <v>5483</v>
      </c>
      <c r="C2675" s="3" t="s">
        <v>5484</v>
      </c>
      <c r="D2675" s="6">
        <v>40000</v>
      </c>
      <c r="E2675" s="11">
        <v>11032</v>
      </c>
      <c r="F2675" t="s">
        <v>366</v>
      </c>
      <c r="G2675" t="s">
        <v>22</v>
      </c>
      <c r="H2675" t="s">
        <v>23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5459</v>
      </c>
      <c r="O2675" s="9">
        <f t="shared" si="166"/>
        <v>28</v>
      </c>
      <c r="P2675" s="9">
        <f t="shared" si="167"/>
        <v>167.15</v>
      </c>
      <c r="Q2675" t="s">
        <v>1142</v>
      </c>
      <c r="R2675" t="s">
        <v>5460</v>
      </c>
      <c r="S2675" s="15">
        <f t="shared" si="168"/>
        <v>41912.541655092595</v>
      </c>
      <c r="T2675" s="16">
        <f t="shared" si="169"/>
        <v>41941.947916666664</v>
      </c>
    </row>
    <row r="2676" spans="1:20" ht="60" hidden="1">
      <c r="A2676">
        <v>2674</v>
      </c>
      <c r="B2676" s="3" t="s">
        <v>5485</v>
      </c>
      <c r="C2676" s="3" t="s">
        <v>5486</v>
      </c>
      <c r="D2676" s="6">
        <v>35000</v>
      </c>
      <c r="E2676" s="11">
        <v>21994</v>
      </c>
      <c r="F2676" t="s">
        <v>366</v>
      </c>
      <c r="G2676" t="s">
        <v>22</v>
      </c>
      <c r="H2676" t="s">
        <v>23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5459</v>
      </c>
      <c r="O2676" s="9">
        <f t="shared" si="166"/>
        <v>63</v>
      </c>
      <c r="P2676" s="9">
        <f t="shared" si="167"/>
        <v>128.62</v>
      </c>
      <c r="Q2676" t="s">
        <v>1142</v>
      </c>
      <c r="R2676" t="s">
        <v>5460</v>
      </c>
      <c r="S2676" s="15">
        <f t="shared" si="168"/>
        <v>42529.632754629631</v>
      </c>
      <c r="T2676" s="16">
        <f t="shared" si="169"/>
        <v>42556.207638888889</v>
      </c>
    </row>
    <row r="2677" spans="1:20" ht="60" hidden="1">
      <c r="A2677">
        <v>2675</v>
      </c>
      <c r="B2677" s="3" t="s">
        <v>5487</v>
      </c>
      <c r="C2677" s="3" t="s">
        <v>5488</v>
      </c>
      <c r="D2677" s="6">
        <v>25000</v>
      </c>
      <c r="E2677" s="11">
        <v>1897</v>
      </c>
      <c r="F2677" t="s">
        <v>366</v>
      </c>
      <c r="G2677" t="s">
        <v>22</v>
      </c>
      <c r="H2677" t="s">
        <v>23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5459</v>
      </c>
      <c r="O2677" s="9">
        <f t="shared" si="166"/>
        <v>8</v>
      </c>
      <c r="P2677" s="9">
        <f t="shared" si="167"/>
        <v>65.41</v>
      </c>
      <c r="Q2677" t="s">
        <v>1142</v>
      </c>
      <c r="R2677" t="s">
        <v>5460</v>
      </c>
      <c r="S2677" s="15">
        <f t="shared" si="168"/>
        <v>41923.857511574075</v>
      </c>
      <c r="T2677" s="16">
        <f t="shared" si="169"/>
        <v>41953.899178240739</v>
      </c>
    </row>
    <row r="2678" spans="1:20" ht="60" hidden="1">
      <c r="A2678">
        <v>2676</v>
      </c>
      <c r="B2678" s="3" t="s">
        <v>5489</v>
      </c>
      <c r="C2678" s="3" t="s">
        <v>5490</v>
      </c>
      <c r="D2678" s="6">
        <v>2100</v>
      </c>
      <c r="E2678" s="11">
        <v>1058</v>
      </c>
      <c r="F2678" t="s">
        <v>366</v>
      </c>
      <c r="G2678" t="s">
        <v>167</v>
      </c>
      <c r="H2678" t="s">
        <v>168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5459</v>
      </c>
      <c r="O2678" s="9">
        <f t="shared" si="166"/>
        <v>50</v>
      </c>
      <c r="P2678" s="9">
        <f t="shared" si="167"/>
        <v>117.56</v>
      </c>
      <c r="Q2678" t="s">
        <v>1142</v>
      </c>
      <c r="R2678" t="s">
        <v>5460</v>
      </c>
      <c r="S2678" s="15">
        <f t="shared" si="168"/>
        <v>42482.624699074076</v>
      </c>
      <c r="T2678" s="16">
        <f t="shared" si="169"/>
        <v>42512.624699074076</v>
      </c>
    </row>
    <row r="2679" spans="1:20" ht="45" hidden="1">
      <c r="A2679">
        <v>2677</v>
      </c>
      <c r="B2679" s="3" t="s">
        <v>5491</v>
      </c>
      <c r="C2679" s="3" t="s">
        <v>5492</v>
      </c>
      <c r="D2679" s="6">
        <v>19500</v>
      </c>
      <c r="E2679" s="11">
        <v>3415</v>
      </c>
      <c r="F2679" t="s">
        <v>366</v>
      </c>
      <c r="G2679" t="s">
        <v>22</v>
      </c>
      <c r="H2679" t="s">
        <v>23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5459</v>
      </c>
      <c r="O2679" s="9">
        <f t="shared" si="166"/>
        <v>18</v>
      </c>
      <c r="P2679" s="9">
        <f t="shared" si="167"/>
        <v>126.48</v>
      </c>
      <c r="Q2679" t="s">
        <v>1142</v>
      </c>
      <c r="R2679" t="s">
        <v>5460</v>
      </c>
      <c r="S2679" s="15">
        <f t="shared" si="168"/>
        <v>41793.029432870368</v>
      </c>
      <c r="T2679" s="16">
        <f t="shared" si="169"/>
        <v>41823.029432870368</v>
      </c>
    </row>
    <row r="2680" spans="1:20" ht="60" hidden="1">
      <c r="A2680">
        <v>2678</v>
      </c>
      <c r="B2680" s="3" t="s">
        <v>5493</v>
      </c>
      <c r="C2680" s="3" t="s">
        <v>5494</v>
      </c>
      <c r="D2680" s="6">
        <v>8000000</v>
      </c>
      <c r="E2680" s="11">
        <v>1100</v>
      </c>
      <c r="F2680" t="s">
        <v>366</v>
      </c>
      <c r="G2680" t="s">
        <v>61</v>
      </c>
      <c r="H2680" t="s">
        <v>62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5459</v>
      </c>
      <c r="O2680" s="9">
        <f t="shared" si="166"/>
        <v>0</v>
      </c>
      <c r="P2680" s="9">
        <f t="shared" si="167"/>
        <v>550</v>
      </c>
      <c r="Q2680" t="s">
        <v>1142</v>
      </c>
      <c r="R2680" t="s">
        <v>5460</v>
      </c>
      <c r="S2680" s="15">
        <f t="shared" si="168"/>
        <v>42241.798206018517</v>
      </c>
      <c r="T2680" s="16">
        <f t="shared" si="169"/>
        <v>42271.798206018517</v>
      </c>
    </row>
    <row r="2681" spans="1:20" ht="60" hidden="1">
      <c r="A2681">
        <v>2679</v>
      </c>
      <c r="B2681" s="3" t="s">
        <v>5495</v>
      </c>
      <c r="C2681" s="3" t="s">
        <v>5496</v>
      </c>
      <c r="D2681" s="6">
        <v>40000</v>
      </c>
      <c r="E2681" s="11">
        <v>132</v>
      </c>
      <c r="F2681" t="s">
        <v>366</v>
      </c>
      <c r="G2681" t="s">
        <v>22</v>
      </c>
      <c r="H2681" t="s">
        <v>23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5459</v>
      </c>
      <c r="O2681" s="9">
        <f t="shared" si="166"/>
        <v>0</v>
      </c>
      <c r="P2681" s="9">
        <f t="shared" si="167"/>
        <v>44</v>
      </c>
      <c r="Q2681" t="s">
        <v>1142</v>
      </c>
      <c r="R2681" t="s">
        <v>5460</v>
      </c>
      <c r="S2681" s="15">
        <f t="shared" si="168"/>
        <v>42033.001087962963</v>
      </c>
      <c r="T2681" s="16">
        <f t="shared" si="169"/>
        <v>42063.001087962963</v>
      </c>
    </row>
    <row r="2682" spans="1:20" ht="18.75" hidden="1">
      <c r="A2682">
        <v>2680</v>
      </c>
      <c r="B2682" s="3" t="s">
        <v>5497</v>
      </c>
      <c r="C2682" s="3" t="s">
        <v>5498</v>
      </c>
      <c r="D2682" s="6">
        <v>32000</v>
      </c>
      <c r="E2682" s="11">
        <v>276</v>
      </c>
      <c r="F2682" t="s">
        <v>366</v>
      </c>
      <c r="G2682" t="s">
        <v>61</v>
      </c>
      <c r="H2682" t="s">
        <v>62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5459</v>
      </c>
      <c r="O2682" s="9">
        <f t="shared" si="166"/>
        <v>1</v>
      </c>
      <c r="P2682" s="9">
        <f t="shared" si="167"/>
        <v>69</v>
      </c>
      <c r="Q2682" t="s">
        <v>1142</v>
      </c>
      <c r="R2682" t="s">
        <v>5460</v>
      </c>
      <c r="S2682" s="15">
        <f t="shared" si="168"/>
        <v>42436.211701388893</v>
      </c>
      <c r="T2682" s="16">
        <f t="shared" si="169"/>
        <v>42466.170034722221</v>
      </c>
    </row>
    <row r="2683" spans="1:20" ht="45" hidden="1">
      <c r="A2683">
        <v>2681</v>
      </c>
      <c r="B2683" s="3" t="s">
        <v>5499</v>
      </c>
      <c r="C2683" s="3" t="s">
        <v>5500</v>
      </c>
      <c r="D2683" s="6">
        <v>8000</v>
      </c>
      <c r="E2683" s="11">
        <v>55</v>
      </c>
      <c r="F2683" t="s">
        <v>366</v>
      </c>
      <c r="G2683" t="s">
        <v>22</v>
      </c>
      <c r="H2683" t="s">
        <v>23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2384</v>
      </c>
      <c r="O2683" s="9">
        <f t="shared" si="166"/>
        <v>1</v>
      </c>
      <c r="P2683" s="9">
        <f t="shared" si="167"/>
        <v>27.5</v>
      </c>
      <c r="Q2683" t="s">
        <v>2385</v>
      </c>
      <c r="R2683" t="s">
        <v>2386</v>
      </c>
      <c r="S2683" s="15">
        <f t="shared" si="168"/>
        <v>41805.895254629628</v>
      </c>
      <c r="T2683" s="16">
        <f t="shared" si="169"/>
        <v>41830.895254629628</v>
      </c>
    </row>
    <row r="2684" spans="1:20" ht="45" hidden="1">
      <c r="A2684">
        <v>2682</v>
      </c>
      <c r="B2684" s="3" t="s">
        <v>5501</v>
      </c>
      <c r="C2684" s="3" t="s">
        <v>5502</v>
      </c>
      <c r="D2684" s="6">
        <v>6000</v>
      </c>
      <c r="E2684" s="11">
        <v>1698</v>
      </c>
      <c r="F2684" t="s">
        <v>366</v>
      </c>
      <c r="G2684" t="s">
        <v>22</v>
      </c>
      <c r="H2684" t="s">
        <v>23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2384</v>
      </c>
      <c r="O2684" s="9">
        <f t="shared" si="166"/>
        <v>28</v>
      </c>
      <c r="P2684" s="9">
        <f t="shared" si="167"/>
        <v>84.9</v>
      </c>
      <c r="Q2684" t="s">
        <v>2385</v>
      </c>
      <c r="R2684" t="s">
        <v>2386</v>
      </c>
      <c r="S2684" s="15">
        <f t="shared" si="168"/>
        <v>41932.871990740743</v>
      </c>
      <c r="T2684" s="16">
        <f t="shared" si="169"/>
        <v>41965.249305555553</v>
      </c>
    </row>
    <row r="2685" spans="1:20" ht="60" hidden="1">
      <c r="A2685">
        <v>2683</v>
      </c>
      <c r="B2685" s="3" t="s">
        <v>5503</v>
      </c>
      <c r="C2685" s="3" t="s">
        <v>5504</v>
      </c>
      <c r="D2685" s="6">
        <v>15000</v>
      </c>
      <c r="E2685" s="11">
        <v>36</v>
      </c>
      <c r="F2685" t="s">
        <v>366</v>
      </c>
      <c r="G2685" t="s">
        <v>22</v>
      </c>
      <c r="H2685" t="s">
        <v>23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2384</v>
      </c>
      <c r="O2685" s="9">
        <f t="shared" si="166"/>
        <v>0</v>
      </c>
      <c r="P2685" s="9">
        <f t="shared" si="167"/>
        <v>12</v>
      </c>
      <c r="Q2685" t="s">
        <v>2385</v>
      </c>
      <c r="R2685" t="s">
        <v>2386</v>
      </c>
      <c r="S2685" s="15">
        <f t="shared" si="168"/>
        <v>42034.75509259259</v>
      </c>
      <c r="T2685" s="16">
        <f t="shared" si="169"/>
        <v>42064.75509259259</v>
      </c>
    </row>
    <row r="2686" spans="1:20" ht="60" hidden="1">
      <c r="A2686">
        <v>2684</v>
      </c>
      <c r="B2686" s="3" t="s">
        <v>5505</v>
      </c>
      <c r="C2686" s="3" t="s">
        <v>5506</v>
      </c>
      <c r="D2686" s="6">
        <v>70000</v>
      </c>
      <c r="E2686" s="11">
        <v>800</v>
      </c>
      <c r="F2686" t="s">
        <v>366</v>
      </c>
      <c r="G2686" t="s">
        <v>22</v>
      </c>
      <c r="H2686" t="s">
        <v>23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2384</v>
      </c>
      <c r="O2686" s="9">
        <f t="shared" si="166"/>
        <v>1</v>
      </c>
      <c r="P2686" s="9">
        <f t="shared" si="167"/>
        <v>200</v>
      </c>
      <c r="Q2686" t="s">
        <v>2385</v>
      </c>
      <c r="R2686" t="s">
        <v>2386</v>
      </c>
      <c r="S2686" s="15">
        <f t="shared" si="168"/>
        <v>41820.914641203701</v>
      </c>
      <c r="T2686" s="16">
        <f t="shared" si="169"/>
        <v>41860.914641203701</v>
      </c>
    </row>
    <row r="2687" spans="1:20" ht="60" hidden="1">
      <c r="A2687">
        <v>2685</v>
      </c>
      <c r="B2687" s="3" t="s">
        <v>5507</v>
      </c>
      <c r="C2687" s="3" t="s">
        <v>5508</v>
      </c>
      <c r="D2687" s="6">
        <v>50000</v>
      </c>
      <c r="E2687" s="11">
        <v>10</v>
      </c>
      <c r="F2687" t="s">
        <v>366</v>
      </c>
      <c r="G2687" t="s">
        <v>22</v>
      </c>
      <c r="H2687" t="s">
        <v>23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2384</v>
      </c>
      <c r="O2687" s="9">
        <f t="shared" si="166"/>
        <v>0</v>
      </c>
      <c r="P2687" s="9">
        <f t="shared" si="167"/>
        <v>10</v>
      </c>
      <c r="Q2687" t="s">
        <v>2385</v>
      </c>
      <c r="R2687" t="s">
        <v>2386</v>
      </c>
      <c r="S2687" s="15">
        <f t="shared" si="168"/>
        <v>42061.69594907407</v>
      </c>
      <c r="T2687" s="16">
        <f t="shared" si="169"/>
        <v>42121.654282407413</v>
      </c>
    </row>
    <row r="2688" spans="1:20" ht="60" hidden="1">
      <c r="A2688">
        <v>2686</v>
      </c>
      <c r="B2688" s="3" t="s">
        <v>5509</v>
      </c>
      <c r="C2688" s="3" t="s">
        <v>5510</v>
      </c>
      <c r="D2688" s="6">
        <v>30000</v>
      </c>
      <c r="E2688" s="11">
        <v>0</v>
      </c>
      <c r="F2688" t="s">
        <v>366</v>
      </c>
      <c r="G2688" t="s">
        <v>22</v>
      </c>
      <c r="H2688" t="s">
        <v>23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2384</v>
      </c>
      <c r="O2688" s="9">
        <f t="shared" si="166"/>
        <v>0</v>
      </c>
      <c r="P2688" s="9">
        <f t="shared" si="167"/>
        <v>0</v>
      </c>
      <c r="Q2688" t="s">
        <v>2385</v>
      </c>
      <c r="R2688" t="s">
        <v>2386</v>
      </c>
      <c r="S2688" s="15">
        <f t="shared" si="168"/>
        <v>41892.974803240737</v>
      </c>
      <c r="T2688" s="16">
        <f t="shared" si="169"/>
        <v>41912.974803240737</v>
      </c>
    </row>
    <row r="2689" spans="1:20" ht="45" hidden="1">
      <c r="A2689">
        <v>2687</v>
      </c>
      <c r="B2689" s="3" t="s">
        <v>5511</v>
      </c>
      <c r="C2689" s="3" t="s">
        <v>5512</v>
      </c>
      <c r="D2689" s="6">
        <v>15000</v>
      </c>
      <c r="E2689" s="11">
        <v>0</v>
      </c>
      <c r="F2689" t="s">
        <v>366</v>
      </c>
      <c r="G2689" t="s">
        <v>22</v>
      </c>
      <c r="H2689" t="s">
        <v>23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2384</v>
      </c>
      <c r="O2689" s="9">
        <f t="shared" si="166"/>
        <v>0</v>
      </c>
      <c r="P2689" s="9">
        <f t="shared" si="167"/>
        <v>0</v>
      </c>
      <c r="Q2689" t="s">
        <v>2385</v>
      </c>
      <c r="R2689" t="s">
        <v>2386</v>
      </c>
      <c r="S2689" s="15">
        <f t="shared" si="168"/>
        <v>42154.64025462963</v>
      </c>
      <c r="T2689" s="16">
        <f t="shared" si="169"/>
        <v>42184.64025462963</v>
      </c>
    </row>
    <row r="2690" spans="1:20" ht="30" hidden="1">
      <c r="A2690">
        <v>2688</v>
      </c>
      <c r="B2690" s="3" t="s">
        <v>5513</v>
      </c>
      <c r="C2690" s="3" t="s">
        <v>5514</v>
      </c>
      <c r="D2690" s="6">
        <v>50000</v>
      </c>
      <c r="E2690" s="11">
        <v>74</v>
      </c>
      <c r="F2690" t="s">
        <v>366</v>
      </c>
      <c r="G2690" t="s">
        <v>22</v>
      </c>
      <c r="H2690" t="s">
        <v>23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2384</v>
      </c>
      <c r="O2690" s="9">
        <f t="shared" si="166"/>
        <v>0</v>
      </c>
      <c r="P2690" s="9">
        <f t="shared" si="167"/>
        <v>5.29</v>
      </c>
      <c r="Q2690" t="s">
        <v>2385</v>
      </c>
      <c r="R2690" t="s">
        <v>2386</v>
      </c>
      <c r="S2690" s="15">
        <f t="shared" si="168"/>
        <v>42028.118865740747</v>
      </c>
      <c r="T2690" s="16">
        <f t="shared" si="169"/>
        <v>42059.125</v>
      </c>
    </row>
    <row r="2691" spans="1:20" ht="60" hidden="1">
      <c r="A2691">
        <v>2689</v>
      </c>
      <c r="B2691" s="3" t="s">
        <v>5515</v>
      </c>
      <c r="C2691" s="3" t="s">
        <v>5516</v>
      </c>
      <c r="D2691" s="6">
        <v>35000</v>
      </c>
      <c r="E2691" s="11">
        <v>1</v>
      </c>
      <c r="F2691" t="s">
        <v>366</v>
      </c>
      <c r="G2691" t="s">
        <v>22</v>
      </c>
      <c r="H2691" t="s">
        <v>23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2384</v>
      </c>
      <c r="O2691" s="9">
        <f t="shared" ref="O2691:O2754" si="170">ROUND(E2691/D2691*100,0)</f>
        <v>0</v>
      </c>
      <c r="P2691" s="9">
        <f t="shared" ref="P2691:P2754" si="171">IFERROR(ROUND(E2691/L2691,2),0)</f>
        <v>1</v>
      </c>
      <c r="Q2691" t="s">
        <v>2385</v>
      </c>
      <c r="R2691" t="s">
        <v>2386</v>
      </c>
      <c r="S2691" s="15">
        <f t="shared" ref="S2691:S2754" si="172">(((J2691/60)/60)/24)+DATE(1970,1,1)</f>
        <v>42551.961689814809</v>
      </c>
      <c r="T2691" s="16">
        <f t="shared" ref="T2691:T2754" si="173">(((I2691/60)/60)/24)+DATE(1970,1,1)</f>
        <v>42581.961689814809</v>
      </c>
    </row>
    <row r="2692" spans="1:20" ht="60" hidden="1">
      <c r="A2692">
        <v>2690</v>
      </c>
      <c r="B2692" s="3" t="s">
        <v>5517</v>
      </c>
      <c r="C2692" s="3" t="s">
        <v>5518</v>
      </c>
      <c r="D2692" s="6">
        <v>80000</v>
      </c>
      <c r="E2692" s="11">
        <v>8586</v>
      </c>
      <c r="F2692" t="s">
        <v>366</v>
      </c>
      <c r="G2692" t="s">
        <v>22</v>
      </c>
      <c r="H2692" t="s">
        <v>23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2384</v>
      </c>
      <c r="O2692" s="9">
        <f t="shared" si="170"/>
        <v>11</v>
      </c>
      <c r="P2692" s="9">
        <f t="shared" si="171"/>
        <v>72.760000000000005</v>
      </c>
      <c r="Q2692" t="s">
        <v>2385</v>
      </c>
      <c r="R2692" t="s">
        <v>2386</v>
      </c>
      <c r="S2692" s="15">
        <f t="shared" si="172"/>
        <v>42113.105046296296</v>
      </c>
      <c r="T2692" s="16">
        <f t="shared" si="173"/>
        <v>42158.105046296296</v>
      </c>
    </row>
    <row r="2693" spans="1:20" ht="30" hidden="1">
      <c r="A2693">
        <v>2691</v>
      </c>
      <c r="B2693" s="3" t="s">
        <v>5519</v>
      </c>
      <c r="C2693" s="3" t="s">
        <v>5520</v>
      </c>
      <c r="D2693" s="6">
        <v>65000</v>
      </c>
      <c r="E2693" s="11">
        <v>35</v>
      </c>
      <c r="F2693" t="s">
        <v>366</v>
      </c>
      <c r="G2693" t="s">
        <v>167</v>
      </c>
      <c r="H2693" t="s">
        <v>168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2384</v>
      </c>
      <c r="O2693" s="9">
        <f t="shared" si="170"/>
        <v>0</v>
      </c>
      <c r="P2693" s="9">
        <f t="shared" si="171"/>
        <v>17.5</v>
      </c>
      <c r="Q2693" t="s">
        <v>2385</v>
      </c>
      <c r="R2693" t="s">
        <v>2386</v>
      </c>
      <c r="S2693" s="15">
        <f t="shared" si="172"/>
        <v>42089.724039351851</v>
      </c>
      <c r="T2693" s="16">
        <f t="shared" si="173"/>
        <v>42134.724039351851</v>
      </c>
    </row>
    <row r="2694" spans="1:20" ht="45" hidden="1">
      <c r="A2694">
        <v>2692</v>
      </c>
      <c r="B2694" s="3" t="s">
        <v>5521</v>
      </c>
      <c r="C2694" s="3" t="s">
        <v>5522</v>
      </c>
      <c r="D2694" s="6">
        <v>3500</v>
      </c>
      <c r="E2694" s="11">
        <v>25</v>
      </c>
      <c r="F2694" t="s">
        <v>366</v>
      </c>
      <c r="G2694" t="s">
        <v>22</v>
      </c>
      <c r="H2694" t="s">
        <v>23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2384</v>
      </c>
      <c r="O2694" s="9">
        <f t="shared" si="170"/>
        <v>1</v>
      </c>
      <c r="P2694" s="9">
        <f t="shared" si="171"/>
        <v>25</v>
      </c>
      <c r="Q2694" t="s">
        <v>2385</v>
      </c>
      <c r="R2694" t="s">
        <v>2386</v>
      </c>
      <c r="S2694" s="15">
        <f t="shared" si="172"/>
        <v>42058.334027777775</v>
      </c>
      <c r="T2694" s="16">
        <f t="shared" si="173"/>
        <v>42088.292361111111</v>
      </c>
    </row>
    <row r="2695" spans="1:20" ht="60" hidden="1">
      <c r="A2695">
        <v>2693</v>
      </c>
      <c r="B2695" s="3" t="s">
        <v>5523</v>
      </c>
      <c r="C2695" s="3" t="s">
        <v>5524</v>
      </c>
      <c r="D2695" s="6">
        <v>5000</v>
      </c>
      <c r="E2695" s="11">
        <v>40</v>
      </c>
      <c r="F2695" t="s">
        <v>366</v>
      </c>
      <c r="G2695" t="s">
        <v>22</v>
      </c>
      <c r="H2695" t="s">
        <v>23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2384</v>
      </c>
      <c r="O2695" s="9">
        <f t="shared" si="170"/>
        <v>1</v>
      </c>
      <c r="P2695" s="9">
        <f t="shared" si="171"/>
        <v>13.33</v>
      </c>
      <c r="Q2695" t="s">
        <v>2385</v>
      </c>
      <c r="R2695" t="s">
        <v>2386</v>
      </c>
      <c r="S2695" s="15">
        <f t="shared" si="172"/>
        <v>41834.138495370367</v>
      </c>
      <c r="T2695" s="16">
        <f t="shared" si="173"/>
        <v>41864.138495370367</v>
      </c>
    </row>
    <row r="2696" spans="1:20" ht="60" hidden="1">
      <c r="A2696">
        <v>2694</v>
      </c>
      <c r="B2696" s="3" t="s">
        <v>5525</v>
      </c>
      <c r="C2696" s="3" t="s">
        <v>5526</v>
      </c>
      <c r="D2696" s="6">
        <v>30000</v>
      </c>
      <c r="E2696" s="11">
        <v>1</v>
      </c>
      <c r="F2696" t="s">
        <v>366</v>
      </c>
      <c r="G2696" t="s">
        <v>22</v>
      </c>
      <c r="H2696" t="s">
        <v>23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2384</v>
      </c>
      <c r="O2696" s="9">
        <f t="shared" si="170"/>
        <v>0</v>
      </c>
      <c r="P2696" s="9">
        <f t="shared" si="171"/>
        <v>1</v>
      </c>
      <c r="Q2696" t="s">
        <v>2385</v>
      </c>
      <c r="R2696" t="s">
        <v>2386</v>
      </c>
      <c r="S2696" s="15">
        <f t="shared" si="172"/>
        <v>41878.140497685185</v>
      </c>
      <c r="T2696" s="16">
        <f t="shared" si="173"/>
        <v>41908.140497685185</v>
      </c>
    </row>
    <row r="2697" spans="1:20" ht="45" hidden="1">
      <c r="A2697">
        <v>2695</v>
      </c>
      <c r="B2697" s="3" t="s">
        <v>5527</v>
      </c>
      <c r="C2697" s="3" t="s">
        <v>5528</v>
      </c>
      <c r="D2697" s="6">
        <v>15000</v>
      </c>
      <c r="E2697" s="11">
        <v>71</v>
      </c>
      <c r="F2697" t="s">
        <v>366</v>
      </c>
      <c r="G2697" t="s">
        <v>22</v>
      </c>
      <c r="H2697" t="s">
        <v>23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2384</v>
      </c>
      <c r="O2697" s="9">
        <f t="shared" si="170"/>
        <v>0</v>
      </c>
      <c r="P2697" s="9">
        <f t="shared" si="171"/>
        <v>23.67</v>
      </c>
      <c r="Q2697" t="s">
        <v>2385</v>
      </c>
      <c r="R2697" t="s">
        <v>2386</v>
      </c>
      <c r="S2697" s="15">
        <f t="shared" si="172"/>
        <v>42048.181921296295</v>
      </c>
      <c r="T2697" s="16">
        <f t="shared" si="173"/>
        <v>42108.14025462963</v>
      </c>
    </row>
    <row r="2698" spans="1:20" ht="60" hidden="1">
      <c r="A2698">
        <v>2696</v>
      </c>
      <c r="B2698" s="3" t="s">
        <v>5529</v>
      </c>
      <c r="C2698" s="3" t="s">
        <v>5530</v>
      </c>
      <c r="D2698" s="6">
        <v>60000</v>
      </c>
      <c r="E2698" s="11">
        <v>3390</v>
      </c>
      <c r="F2698" t="s">
        <v>366</v>
      </c>
      <c r="G2698" t="s">
        <v>22</v>
      </c>
      <c r="H2698" t="s">
        <v>23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2384</v>
      </c>
      <c r="O2698" s="9">
        <f t="shared" si="170"/>
        <v>6</v>
      </c>
      <c r="P2698" s="9">
        <f t="shared" si="171"/>
        <v>89.21</v>
      </c>
      <c r="Q2698" t="s">
        <v>2385</v>
      </c>
      <c r="R2698" t="s">
        <v>2386</v>
      </c>
      <c r="S2698" s="15">
        <f t="shared" si="172"/>
        <v>41964.844444444447</v>
      </c>
      <c r="T2698" s="16">
        <f t="shared" si="173"/>
        <v>41998.844444444447</v>
      </c>
    </row>
    <row r="2699" spans="1:20" ht="45" hidden="1">
      <c r="A2699">
        <v>2697</v>
      </c>
      <c r="B2699" s="3" t="s">
        <v>5531</v>
      </c>
      <c r="C2699" s="3" t="s">
        <v>5532</v>
      </c>
      <c r="D2699" s="6">
        <v>23000</v>
      </c>
      <c r="E2699" s="11">
        <v>6061</v>
      </c>
      <c r="F2699" t="s">
        <v>366</v>
      </c>
      <c r="G2699" t="s">
        <v>22</v>
      </c>
      <c r="H2699" t="s">
        <v>23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2384</v>
      </c>
      <c r="O2699" s="9">
        <f t="shared" si="170"/>
        <v>26</v>
      </c>
      <c r="P2699" s="9">
        <f t="shared" si="171"/>
        <v>116.56</v>
      </c>
      <c r="Q2699" t="s">
        <v>2385</v>
      </c>
      <c r="R2699" t="s">
        <v>2386</v>
      </c>
      <c r="S2699" s="15">
        <f t="shared" si="172"/>
        <v>42187.940081018518</v>
      </c>
      <c r="T2699" s="16">
        <f t="shared" si="173"/>
        <v>42218.916666666672</v>
      </c>
    </row>
    <row r="2700" spans="1:20" ht="45" hidden="1">
      <c r="A2700">
        <v>2698</v>
      </c>
      <c r="B2700" s="3" t="s">
        <v>5533</v>
      </c>
      <c r="C2700" s="3" t="s">
        <v>5534</v>
      </c>
      <c r="D2700" s="6">
        <v>8000</v>
      </c>
      <c r="E2700" s="11">
        <v>26.01</v>
      </c>
      <c r="F2700" t="s">
        <v>366</v>
      </c>
      <c r="G2700" t="s">
        <v>22</v>
      </c>
      <c r="H2700" t="s">
        <v>23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2384</v>
      </c>
      <c r="O2700" s="9">
        <f t="shared" si="170"/>
        <v>0</v>
      </c>
      <c r="P2700" s="9">
        <f t="shared" si="171"/>
        <v>13.01</v>
      </c>
      <c r="Q2700" t="s">
        <v>2385</v>
      </c>
      <c r="R2700" t="s">
        <v>2386</v>
      </c>
      <c r="S2700" s="15">
        <f t="shared" si="172"/>
        <v>41787.898240740738</v>
      </c>
      <c r="T2700" s="16">
        <f t="shared" si="173"/>
        <v>41817.898240740738</v>
      </c>
    </row>
    <row r="2701" spans="1:20" ht="45" hidden="1">
      <c r="A2701">
        <v>2699</v>
      </c>
      <c r="B2701" s="3" t="s">
        <v>5535</v>
      </c>
      <c r="C2701" s="3" t="s">
        <v>5536</v>
      </c>
      <c r="D2701" s="6">
        <v>2</v>
      </c>
      <c r="E2701" s="11">
        <v>0</v>
      </c>
      <c r="F2701" t="s">
        <v>366</v>
      </c>
      <c r="G2701" t="s">
        <v>167</v>
      </c>
      <c r="H2701" t="s">
        <v>168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2384</v>
      </c>
      <c r="O2701" s="9">
        <f t="shared" si="170"/>
        <v>0</v>
      </c>
      <c r="P2701" s="9">
        <f t="shared" si="171"/>
        <v>0</v>
      </c>
      <c r="Q2701" t="s">
        <v>2385</v>
      </c>
      <c r="R2701" t="s">
        <v>2386</v>
      </c>
      <c r="S2701" s="15">
        <f t="shared" si="172"/>
        <v>41829.896562499998</v>
      </c>
      <c r="T2701" s="16">
        <f t="shared" si="173"/>
        <v>41859.896562499998</v>
      </c>
    </row>
    <row r="2702" spans="1:20" ht="45" hidden="1">
      <c r="A2702">
        <v>2700</v>
      </c>
      <c r="B2702" s="3" t="s">
        <v>5537</v>
      </c>
      <c r="C2702" s="3" t="s">
        <v>5538</v>
      </c>
      <c r="D2702" s="6">
        <v>9999</v>
      </c>
      <c r="E2702" s="11">
        <v>70</v>
      </c>
      <c r="F2702" t="s">
        <v>366</v>
      </c>
      <c r="G2702" t="s">
        <v>22</v>
      </c>
      <c r="H2702" t="s">
        <v>23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2384</v>
      </c>
      <c r="O2702" s="9">
        <f t="shared" si="170"/>
        <v>1</v>
      </c>
      <c r="P2702" s="9">
        <f t="shared" si="171"/>
        <v>17.5</v>
      </c>
      <c r="Q2702" t="s">
        <v>2385</v>
      </c>
      <c r="R2702" t="s">
        <v>2386</v>
      </c>
      <c r="S2702" s="15">
        <f t="shared" si="172"/>
        <v>41870.87467592593</v>
      </c>
      <c r="T2702" s="16">
        <f t="shared" si="173"/>
        <v>41900.87467592593</v>
      </c>
    </row>
    <row r="2703" spans="1:20" ht="60" hidden="1">
      <c r="A2703">
        <v>2701</v>
      </c>
      <c r="B2703" s="3" t="s">
        <v>5539</v>
      </c>
      <c r="C2703" s="3" t="s">
        <v>5540</v>
      </c>
      <c r="D2703" s="6">
        <v>3400</v>
      </c>
      <c r="E2703" s="11">
        <v>1570</v>
      </c>
      <c r="F2703" t="s">
        <v>3480</v>
      </c>
      <c r="G2703" t="s">
        <v>2490</v>
      </c>
      <c r="H2703" t="s">
        <v>62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5541</v>
      </c>
      <c r="O2703" s="9">
        <f t="shared" si="170"/>
        <v>46</v>
      </c>
      <c r="P2703" s="9">
        <f t="shared" si="171"/>
        <v>34.130000000000003</v>
      </c>
      <c r="Q2703" t="s">
        <v>1099</v>
      </c>
      <c r="R2703" t="s">
        <v>5542</v>
      </c>
      <c r="S2703" s="15">
        <f t="shared" si="172"/>
        <v>42801.774699074071</v>
      </c>
      <c r="T2703" s="16">
        <f t="shared" si="173"/>
        <v>42832.733032407406</v>
      </c>
    </row>
    <row r="2704" spans="1:20" ht="60" hidden="1">
      <c r="A2704">
        <v>2702</v>
      </c>
      <c r="B2704" s="3" t="s">
        <v>5543</v>
      </c>
      <c r="C2704" s="3" t="s">
        <v>5544</v>
      </c>
      <c r="D2704" s="6">
        <v>10000</v>
      </c>
      <c r="E2704" s="11">
        <v>3441</v>
      </c>
      <c r="F2704" t="s">
        <v>3480</v>
      </c>
      <c r="G2704" t="s">
        <v>22</v>
      </c>
      <c r="H2704" t="s">
        <v>23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5541</v>
      </c>
      <c r="O2704" s="9">
        <f t="shared" si="170"/>
        <v>34</v>
      </c>
      <c r="P2704" s="9">
        <f t="shared" si="171"/>
        <v>132.35</v>
      </c>
      <c r="Q2704" t="s">
        <v>1099</v>
      </c>
      <c r="R2704" t="s">
        <v>5542</v>
      </c>
      <c r="S2704" s="15">
        <f t="shared" si="172"/>
        <v>42800.801817129628</v>
      </c>
      <c r="T2704" s="16">
        <f t="shared" si="173"/>
        <v>42830.760150462964</v>
      </c>
    </row>
    <row r="2705" spans="1:20" ht="45" hidden="1">
      <c r="A2705">
        <v>2703</v>
      </c>
      <c r="B2705" s="3" t="s">
        <v>5545</v>
      </c>
      <c r="C2705" s="3" t="s">
        <v>5546</v>
      </c>
      <c r="D2705" s="6">
        <v>40000</v>
      </c>
      <c r="E2705" s="11">
        <v>41500</v>
      </c>
      <c r="F2705" t="s">
        <v>3480</v>
      </c>
      <c r="G2705" t="s">
        <v>1441</v>
      </c>
      <c r="H2705" t="s">
        <v>1442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5541</v>
      </c>
      <c r="O2705" s="9">
        <f t="shared" si="170"/>
        <v>104</v>
      </c>
      <c r="P2705" s="9">
        <f t="shared" si="171"/>
        <v>922.22</v>
      </c>
      <c r="Q2705" t="s">
        <v>1099</v>
      </c>
      <c r="R2705" t="s">
        <v>5542</v>
      </c>
      <c r="S2705" s="15">
        <f t="shared" si="172"/>
        <v>42756.690162037034</v>
      </c>
      <c r="T2705" s="16">
        <f t="shared" si="173"/>
        <v>42816.648495370369</v>
      </c>
    </row>
    <row r="2706" spans="1:20" ht="60" hidden="1">
      <c r="A2706">
        <v>2704</v>
      </c>
      <c r="B2706" s="3" t="s">
        <v>5547</v>
      </c>
      <c r="C2706" s="3" t="s">
        <v>5548</v>
      </c>
      <c r="D2706" s="6">
        <v>19000</v>
      </c>
      <c r="E2706" s="11">
        <v>1145</v>
      </c>
      <c r="F2706" t="s">
        <v>3480</v>
      </c>
      <c r="G2706" t="s">
        <v>22</v>
      </c>
      <c r="H2706" t="s">
        <v>23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5541</v>
      </c>
      <c r="O2706" s="9">
        <f t="shared" si="170"/>
        <v>6</v>
      </c>
      <c r="P2706" s="9">
        <f t="shared" si="171"/>
        <v>163.57</v>
      </c>
      <c r="Q2706" t="s">
        <v>1099</v>
      </c>
      <c r="R2706" t="s">
        <v>5542</v>
      </c>
      <c r="S2706" s="15">
        <f t="shared" si="172"/>
        <v>42787.862430555557</v>
      </c>
      <c r="T2706" s="16">
        <f t="shared" si="173"/>
        <v>42830.820763888885</v>
      </c>
    </row>
    <row r="2707" spans="1:20" ht="30" hidden="1">
      <c r="A2707">
        <v>2705</v>
      </c>
      <c r="B2707" s="3" t="s">
        <v>5549</v>
      </c>
      <c r="C2707" s="3" t="s">
        <v>5550</v>
      </c>
      <c r="D2707" s="6">
        <v>16500</v>
      </c>
      <c r="E2707" s="11">
        <v>1739</v>
      </c>
      <c r="F2707" t="s">
        <v>3480</v>
      </c>
      <c r="G2707" t="s">
        <v>22</v>
      </c>
      <c r="H2707" t="s">
        <v>23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5541</v>
      </c>
      <c r="O2707" s="9">
        <f t="shared" si="170"/>
        <v>11</v>
      </c>
      <c r="P2707" s="9">
        <f t="shared" si="171"/>
        <v>217.38</v>
      </c>
      <c r="Q2707" t="s">
        <v>1099</v>
      </c>
      <c r="R2707" t="s">
        <v>5542</v>
      </c>
      <c r="S2707" s="15">
        <f t="shared" si="172"/>
        <v>42773.916180555556</v>
      </c>
      <c r="T2707" s="16">
        <f t="shared" si="173"/>
        <v>42818.874513888892</v>
      </c>
    </row>
    <row r="2708" spans="1:20" ht="45" hidden="1">
      <c r="A2708">
        <v>2706</v>
      </c>
      <c r="B2708" s="3" t="s">
        <v>5551</v>
      </c>
      <c r="C2708" s="3" t="s">
        <v>5552</v>
      </c>
      <c r="D2708" s="6">
        <v>35000</v>
      </c>
      <c r="E2708" s="11">
        <v>39304</v>
      </c>
      <c r="F2708" t="s">
        <v>21</v>
      </c>
      <c r="G2708" t="s">
        <v>22</v>
      </c>
      <c r="H2708" t="s">
        <v>23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5541</v>
      </c>
      <c r="O2708" s="9">
        <f t="shared" si="170"/>
        <v>112</v>
      </c>
      <c r="P2708" s="9">
        <f t="shared" si="171"/>
        <v>149.44</v>
      </c>
      <c r="Q2708" t="s">
        <v>1099</v>
      </c>
      <c r="R2708" t="s">
        <v>5542</v>
      </c>
      <c r="S2708" s="15">
        <f t="shared" si="172"/>
        <v>41899.294942129629</v>
      </c>
      <c r="T2708" s="16">
        <f t="shared" si="173"/>
        <v>41928.290972222225</v>
      </c>
    </row>
    <row r="2709" spans="1:20" ht="45" hidden="1">
      <c r="A2709">
        <v>2707</v>
      </c>
      <c r="B2709" s="3" t="s">
        <v>5553</v>
      </c>
      <c r="C2709" s="3" t="s">
        <v>5554</v>
      </c>
      <c r="D2709" s="6">
        <v>8000</v>
      </c>
      <c r="E2709" s="11">
        <v>28067.57</v>
      </c>
      <c r="F2709" t="s">
        <v>21</v>
      </c>
      <c r="G2709" t="s">
        <v>22</v>
      </c>
      <c r="H2709" t="s">
        <v>23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5541</v>
      </c>
      <c r="O2709" s="9">
        <f t="shared" si="170"/>
        <v>351</v>
      </c>
      <c r="P2709" s="9">
        <f t="shared" si="171"/>
        <v>71.239999999999995</v>
      </c>
      <c r="Q2709" t="s">
        <v>1099</v>
      </c>
      <c r="R2709" t="s">
        <v>5542</v>
      </c>
      <c r="S2709" s="15">
        <f t="shared" si="172"/>
        <v>41391.782905092594</v>
      </c>
      <c r="T2709" s="16">
        <f t="shared" si="173"/>
        <v>41421.290972222225</v>
      </c>
    </row>
    <row r="2710" spans="1:20" ht="45" hidden="1">
      <c r="A2710">
        <v>2708</v>
      </c>
      <c r="B2710" s="3" t="s">
        <v>5555</v>
      </c>
      <c r="C2710" s="3" t="s">
        <v>5556</v>
      </c>
      <c r="D2710" s="6">
        <v>20000</v>
      </c>
      <c r="E2710" s="11">
        <v>46643.07</v>
      </c>
      <c r="F2710" t="s">
        <v>21</v>
      </c>
      <c r="G2710" t="s">
        <v>31</v>
      </c>
      <c r="H2710" t="s">
        <v>32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5541</v>
      </c>
      <c r="O2710" s="9">
        <f t="shared" si="170"/>
        <v>233</v>
      </c>
      <c r="P2710" s="9">
        <f t="shared" si="171"/>
        <v>44.46</v>
      </c>
      <c r="Q2710" t="s">
        <v>1099</v>
      </c>
      <c r="R2710" t="s">
        <v>5542</v>
      </c>
      <c r="S2710" s="15">
        <f t="shared" si="172"/>
        <v>42512.698217592595</v>
      </c>
      <c r="T2710" s="16">
        <f t="shared" si="173"/>
        <v>42572.698217592595</v>
      </c>
    </row>
    <row r="2711" spans="1:20" ht="45" hidden="1">
      <c r="A2711">
        <v>2709</v>
      </c>
      <c r="B2711" s="3" t="s">
        <v>5557</v>
      </c>
      <c r="C2711" s="3" t="s">
        <v>5558</v>
      </c>
      <c r="D2711" s="6">
        <v>50000</v>
      </c>
      <c r="E2711" s="11">
        <v>50803</v>
      </c>
      <c r="F2711" t="s">
        <v>21</v>
      </c>
      <c r="G2711" t="s">
        <v>22</v>
      </c>
      <c r="H2711" t="s">
        <v>23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5541</v>
      </c>
      <c r="O2711" s="9">
        <f t="shared" si="170"/>
        <v>102</v>
      </c>
      <c r="P2711" s="9">
        <f t="shared" si="171"/>
        <v>164.94</v>
      </c>
      <c r="Q2711" t="s">
        <v>1099</v>
      </c>
      <c r="R2711" t="s">
        <v>5542</v>
      </c>
      <c r="S2711" s="15">
        <f t="shared" si="172"/>
        <v>42612.149780092594</v>
      </c>
      <c r="T2711" s="16">
        <f t="shared" si="173"/>
        <v>42647.165972222225</v>
      </c>
    </row>
    <row r="2712" spans="1:20" ht="30" hidden="1">
      <c r="A2712">
        <v>2710</v>
      </c>
      <c r="B2712" s="3" t="s">
        <v>5559</v>
      </c>
      <c r="C2712" s="3" t="s">
        <v>5560</v>
      </c>
      <c r="D2712" s="6">
        <v>60000</v>
      </c>
      <c r="E2712" s="11">
        <v>92340.21</v>
      </c>
      <c r="F2712" t="s">
        <v>21</v>
      </c>
      <c r="G2712" t="s">
        <v>22</v>
      </c>
      <c r="H2712" t="s">
        <v>23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5541</v>
      </c>
      <c r="O2712" s="9">
        <f t="shared" si="170"/>
        <v>154</v>
      </c>
      <c r="P2712" s="9">
        <f t="shared" si="171"/>
        <v>84.87</v>
      </c>
      <c r="Q2712" t="s">
        <v>1099</v>
      </c>
      <c r="R2712" t="s">
        <v>5542</v>
      </c>
      <c r="S2712" s="15">
        <f t="shared" si="172"/>
        <v>41828.229490740741</v>
      </c>
      <c r="T2712" s="16">
        <f t="shared" si="173"/>
        <v>41860.083333333336</v>
      </c>
    </row>
    <row r="2713" spans="1:20" ht="60" hidden="1">
      <c r="A2713">
        <v>2711</v>
      </c>
      <c r="B2713" s="3" t="s">
        <v>5561</v>
      </c>
      <c r="C2713" s="3" t="s">
        <v>5562</v>
      </c>
      <c r="D2713" s="6">
        <v>3910</v>
      </c>
      <c r="E2713" s="11">
        <v>3938</v>
      </c>
      <c r="F2713" t="s">
        <v>21</v>
      </c>
      <c r="G2713" t="s">
        <v>31</v>
      </c>
      <c r="H2713" t="s">
        <v>32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5541</v>
      </c>
      <c r="O2713" s="9">
        <f t="shared" si="170"/>
        <v>101</v>
      </c>
      <c r="P2713" s="9">
        <f t="shared" si="171"/>
        <v>53.95</v>
      </c>
      <c r="Q2713" t="s">
        <v>1099</v>
      </c>
      <c r="R2713" t="s">
        <v>5542</v>
      </c>
      <c r="S2713" s="15">
        <f t="shared" si="172"/>
        <v>41780.745254629634</v>
      </c>
      <c r="T2713" s="16">
        <f t="shared" si="173"/>
        <v>41810.917361111111</v>
      </c>
    </row>
    <row r="2714" spans="1:20" ht="60" hidden="1">
      <c r="A2714">
        <v>2712</v>
      </c>
      <c r="B2714" s="3" t="s">
        <v>5563</v>
      </c>
      <c r="C2714" s="3" t="s">
        <v>5564</v>
      </c>
      <c r="D2714" s="6">
        <v>5500</v>
      </c>
      <c r="E2714" s="11">
        <v>7226</v>
      </c>
      <c r="F2714" t="s">
        <v>21</v>
      </c>
      <c r="G2714" t="s">
        <v>22</v>
      </c>
      <c r="H2714" t="s">
        <v>23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5541</v>
      </c>
      <c r="O2714" s="9">
        <f t="shared" si="170"/>
        <v>131</v>
      </c>
      <c r="P2714" s="9">
        <f t="shared" si="171"/>
        <v>50.53</v>
      </c>
      <c r="Q2714" t="s">
        <v>1099</v>
      </c>
      <c r="R2714" t="s">
        <v>5542</v>
      </c>
      <c r="S2714" s="15">
        <f t="shared" si="172"/>
        <v>41432.062037037038</v>
      </c>
      <c r="T2714" s="16">
        <f t="shared" si="173"/>
        <v>41468.75</v>
      </c>
    </row>
    <row r="2715" spans="1:20" ht="60" hidden="1">
      <c r="A2715">
        <v>2713</v>
      </c>
      <c r="B2715" s="3" t="s">
        <v>5565</v>
      </c>
      <c r="C2715" s="3" t="s">
        <v>5566</v>
      </c>
      <c r="D2715" s="6">
        <v>150000</v>
      </c>
      <c r="E2715" s="11">
        <v>153362</v>
      </c>
      <c r="F2715" t="s">
        <v>21</v>
      </c>
      <c r="G2715" t="s">
        <v>22</v>
      </c>
      <c r="H2715" t="s">
        <v>23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5541</v>
      </c>
      <c r="O2715" s="9">
        <f t="shared" si="170"/>
        <v>102</v>
      </c>
      <c r="P2715" s="9">
        <f t="shared" si="171"/>
        <v>108</v>
      </c>
      <c r="Q2715" t="s">
        <v>1099</v>
      </c>
      <c r="R2715" t="s">
        <v>5542</v>
      </c>
      <c r="S2715" s="15">
        <f t="shared" si="172"/>
        <v>42322.653749999998</v>
      </c>
      <c r="T2715" s="16">
        <f t="shared" si="173"/>
        <v>42362.653749999998</v>
      </c>
    </row>
    <row r="2716" spans="1:20" ht="45" hidden="1">
      <c r="A2716">
        <v>2714</v>
      </c>
      <c r="B2716" s="3" t="s">
        <v>5567</v>
      </c>
      <c r="C2716" s="3" t="s">
        <v>5568</v>
      </c>
      <c r="D2716" s="6">
        <v>25000</v>
      </c>
      <c r="E2716" s="11">
        <v>29089</v>
      </c>
      <c r="F2716" t="s">
        <v>21</v>
      </c>
      <c r="G2716" t="s">
        <v>22</v>
      </c>
      <c r="H2716" t="s">
        <v>23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5541</v>
      </c>
      <c r="O2716" s="9">
        <f t="shared" si="170"/>
        <v>116</v>
      </c>
      <c r="P2716" s="9">
        <f t="shared" si="171"/>
        <v>95.37</v>
      </c>
      <c r="Q2716" t="s">
        <v>1099</v>
      </c>
      <c r="R2716" t="s">
        <v>5542</v>
      </c>
      <c r="S2716" s="15">
        <f t="shared" si="172"/>
        <v>42629.655046296291</v>
      </c>
      <c r="T2716" s="16">
        <f t="shared" si="173"/>
        <v>42657.958333333328</v>
      </c>
    </row>
    <row r="2717" spans="1:20" ht="60" hidden="1">
      <c r="A2717">
        <v>2715</v>
      </c>
      <c r="B2717" s="3" t="s">
        <v>5569</v>
      </c>
      <c r="C2717" s="3" t="s">
        <v>5570</v>
      </c>
      <c r="D2717" s="6">
        <v>12000</v>
      </c>
      <c r="E2717" s="11">
        <v>31754.69</v>
      </c>
      <c r="F2717" t="s">
        <v>21</v>
      </c>
      <c r="G2717" t="s">
        <v>22</v>
      </c>
      <c r="H2717" t="s">
        <v>23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5541</v>
      </c>
      <c r="O2717" s="9">
        <f t="shared" si="170"/>
        <v>265</v>
      </c>
      <c r="P2717" s="9">
        <f t="shared" si="171"/>
        <v>57.63</v>
      </c>
      <c r="Q2717" t="s">
        <v>1099</v>
      </c>
      <c r="R2717" t="s">
        <v>5542</v>
      </c>
      <c r="S2717" s="15">
        <f t="shared" si="172"/>
        <v>42387.398472222223</v>
      </c>
      <c r="T2717" s="16">
        <f t="shared" si="173"/>
        <v>42421.398472222223</v>
      </c>
    </row>
    <row r="2718" spans="1:20" ht="75" hidden="1">
      <c r="A2718">
        <v>2716</v>
      </c>
      <c r="B2718" s="3" t="s">
        <v>5571</v>
      </c>
      <c r="C2718" s="3" t="s">
        <v>5572</v>
      </c>
      <c r="D2718" s="6">
        <v>10000</v>
      </c>
      <c r="E2718" s="11">
        <v>11998.01</v>
      </c>
      <c r="F2718" t="s">
        <v>21</v>
      </c>
      <c r="G2718" t="s">
        <v>512</v>
      </c>
      <c r="H2718" t="s">
        <v>62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5541</v>
      </c>
      <c r="O2718" s="9">
        <f t="shared" si="170"/>
        <v>120</v>
      </c>
      <c r="P2718" s="9">
        <f t="shared" si="171"/>
        <v>64.16</v>
      </c>
      <c r="Q2718" t="s">
        <v>1099</v>
      </c>
      <c r="R2718" t="s">
        <v>5542</v>
      </c>
      <c r="S2718" s="15">
        <f t="shared" si="172"/>
        <v>42255.333252314813</v>
      </c>
      <c r="T2718" s="16">
        <f t="shared" si="173"/>
        <v>42285.333252314813</v>
      </c>
    </row>
    <row r="2719" spans="1:20" ht="45" hidden="1">
      <c r="A2719">
        <v>2717</v>
      </c>
      <c r="B2719" s="3" t="s">
        <v>5573</v>
      </c>
      <c r="C2719" s="3" t="s">
        <v>5574</v>
      </c>
      <c r="D2719" s="6">
        <v>25000</v>
      </c>
      <c r="E2719" s="11">
        <v>30026</v>
      </c>
      <c r="F2719" t="s">
        <v>21</v>
      </c>
      <c r="G2719" t="s">
        <v>22</v>
      </c>
      <c r="H2719" t="s">
        <v>23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5541</v>
      </c>
      <c r="O2719" s="9">
        <f t="shared" si="170"/>
        <v>120</v>
      </c>
      <c r="P2719" s="9">
        <f t="shared" si="171"/>
        <v>92.39</v>
      </c>
      <c r="Q2719" t="s">
        <v>1099</v>
      </c>
      <c r="R2719" t="s">
        <v>5542</v>
      </c>
      <c r="S2719" s="15">
        <f t="shared" si="172"/>
        <v>41934.914918981485</v>
      </c>
      <c r="T2719" s="16">
        <f t="shared" si="173"/>
        <v>41979.956585648149</v>
      </c>
    </row>
    <row r="2720" spans="1:20" ht="60" hidden="1">
      <c r="A2720">
        <v>2718</v>
      </c>
      <c r="B2720" s="3" t="s">
        <v>5575</v>
      </c>
      <c r="C2720" s="3" t="s">
        <v>5576</v>
      </c>
      <c r="D2720" s="6">
        <v>18000</v>
      </c>
      <c r="E2720" s="11">
        <v>18645</v>
      </c>
      <c r="F2720" t="s">
        <v>21</v>
      </c>
      <c r="G2720" t="s">
        <v>22</v>
      </c>
      <c r="H2720" t="s">
        <v>23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5541</v>
      </c>
      <c r="O2720" s="9">
        <f t="shared" si="170"/>
        <v>104</v>
      </c>
      <c r="P2720" s="9">
        <f t="shared" si="171"/>
        <v>125.98</v>
      </c>
      <c r="Q2720" t="s">
        <v>1099</v>
      </c>
      <c r="R2720" t="s">
        <v>5542</v>
      </c>
      <c r="S2720" s="15">
        <f t="shared" si="172"/>
        <v>42465.596585648149</v>
      </c>
      <c r="T2720" s="16">
        <f t="shared" si="173"/>
        <v>42493.958333333328</v>
      </c>
    </row>
    <row r="2721" spans="1:20" ht="60" hidden="1">
      <c r="A2721">
        <v>2719</v>
      </c>
      <c r="B2721" s="3" t="s">
        <v>5577</v>
      </c>
      <c r="C2721" s="3" t="s">
        <v>5578</v>
      </c>
      <c r="D2721" s="6">
        <v>6000</v>
      </c>
      <c r="E2721" s="11">
        <v>6530</v>
      </c>
      <c r="F2721" t="s">
        <v>21</v>
      </c>
      <c r="G2721" t="s">
        <v>22</v>
      </c>
      <c r="H2721" t="s">
        <v>23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5541</v>
      </c>
      <c r="O2721" s="9">
        <f t="shared" si="170"/>
        <v>109</v>
      </c>
      <c r="P2721" s="9">
        <f t="shared" si="171"/>
        <v>94.64</v>
      </c>
      <c r="Q2721" t="s">
        <v>1099</v>
      </c>
      <c r="R2721" t="s">
        <v>5542</v>
      </c>
      <c r="S2721" s="15">
        <f t="shared" si="172"/>
        <v>42418.031180555554</v>
      </c>
      <c r="T2721" s="16">
        <f t="shared" si="173"/>
        <v>42477.989513888882</v>
      </c>
    </row>
    <row r="2722" spans="1:20" ht="45" hidden="1">
      <c r="A2722">
        <v>2720</v>
      </c>
      <c r="B2722" s="3" t="s">
        <v>5579</v>
      </c>
      <c r="C2722" s="3" t="s">
        <v>5580</v>
      </c>
      <c r="D2722" s="6">
        <v>25000</v>
      </c>
      <c r="E2722" s="11">
        <v>29531</v>
      </c>
      <c r="F2722" t="s">
        <v>21</v>
      </c>
      <c r="G2722" t="s">
        <v>22</v>
      </c>
      <c r="H2722" t="s">
        <v>23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5541</v>
      </c>
      <c r="O2722" s="9">
        <f t="shared" si="170"/>
        <v>118</v>
      </c>
      <c r="P2722" s="9">
        <f t="shared" si="171"/>
        <v>170.7</v>
      </c>
      <c r="Q2722" t="s">
        <v>1099</v>
      </c>
      <c r="R2722" t="s">
        <v>5542</v>
      </c>
      <c r="S2722" s="15">
        <f t="shared" si="172"/>
        <v>42655.465891203698</v>
      </c>
      <c r="T2722" s="16">
        <f t="shared" si="173"/>
        <v>42685.507557870369</v>
      </c>
    </row>
    <row r="2723" spans="1:20" ht="60" hidden="1">
      <c r="A2723">
        <v>2721</v>
      </c>
      <c r="B2723" s="3" t="s">
        <v>5581</v>
      </c>
      <c r="C2723" s="3" t="s">
        <v>5582</v>
      </c>
      <c r="D2723" s="6">
        <v>750</v>
      </c>
      <c r="E2723" s="11">
        <v>10965</v>
      </c>
      <c r="F2723" t="s">
        <v>21</v>
      </c>
      <c r="G2723" t="s">
        <v>31</v>
      </c>
      <c r="H2723" t="s">
        <v>32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4006</v>
      </c>
      <c r="O2723" s="9">
        <f t="shared" si="170"/>
        <v>1462</v>
      </c>
      <c r="P2723" s="9">
        <f t="shared" si="171"/>
        <v>40.76</v>
      </c>
      <c r="Q2723" t="s">
        <v>1142</v>
      </c>
      <c r="R2723" t="s">
        <v>4007</v>
      </c>
      <c r="S2723" s="15">
        <f t="shared" si="172"/>
        <v>41493.543958333335</v>
      </c>
      <c r="T2723" s="16">
        <f t="shared" si="173"/>
        <v>41523.791666666664</v>
      </c>
    </row>
    <row r="2724" spans="1:20" ht="60" hidden="1">
      <c r="A2724">
        <v>2722</v>
      </c>
      <c r="B2724" s="3" t="s">
        <v>5583</v>
      </c>
      <c r="C2724" s="3" t="s">
        <v>5584</v>
      </c>
      <c r="D2724" s="6">
        <v>5000</v>
      </c>
      <c r="E2724" s="11">
        <v>12627</v>
      </c>
      <c r="F2724" t="s">
        <v>21</v>
      </c>
      <c r="G2724" t="s">
        <v>22</v>
      </c>
      <c r="H2724" t="s">
        <v>23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4006</v>
      </c>
      <c r="O2724" s="9">
        <f t="shared" si="170"/>
        <v>253</v>
      </c>
      <c r="P2724" s="9">
        <f t="shared" si="171"/>
        <v>68.25</v>
      </c>
      <c r="Q2724" t="s">
        <v>1142</v>
      </c>
      <c r="R2724" t="s">
        <v>4007</v>
      </c>
      <c r="S2724" s="15">
        <f t="shared" si="172"/>
        <v>42704.857094907406</v>
      </c>
      <c r="T2724" s="16">
        <f t="shared" si="173"/>
        <v>42764.857094907406</v>
      </c>
    </row>
    <row r="2725" spans="1:20" ht="60" hidden="1">
      <c r="A2725">
        <v>2723</v>
      </c>
      <c r="B2725" s="3" t="s">
        <v>5585</v>
      </c>
      <c r="C2725" s="3" t="s">
        <v>5586</v>
      </c>
      <c r="D2725" s="6">
        <v>12000</v>
      </c>
      <c r="E2725" s="11">
        <v>16806</v>
      </c>
      <c r="F2725" t="s">
        <v>21</v>
      </c>
      <c r="G2725" t="s">
        <v>22</v>
      </c>
      <c r="H2725" t="s">
        <v>23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4006</v>
      </c>
      <c r="O2725" s="9">
        <f t="shared" si="170"/>
        <v>140</v>
      </c>
      <c r="P2725" s="9">
        <f t="shared" si="171"/>
        <v>95.49</v>
      </c>
      <c r="Q2725" t="s">
        <v>1142</v>
      </c>
      <c r="R2725" t="s">
        <v>4007</v>
      </c>
      <c r="S2725" s="15">
        <f t="shared" si="172"/>
        <v>41944.83898148148</v>
      </c>
      <c r="T2725" s="16">
        <f t="shared" si="173"/>
        <v>42004.880648148144</v>
      </c>
    </row>
    <row r="2726" spans="1:20" ht="60" hidden="1">
      <c r="A2726">
        <v>2724</v>
      </c>
      <c r="B2726" s="3" t="s">
        <v>5587</v>
      </c>
      <c r="C2726" s="3" t="s">
        <v>5588</v>
      </c>
      <c r="D2726" s="6">
        <v>2468</v>
      </c>
      <c r="E2726" s="11">
        <v>7326.88</v>
      </c>
      <c r="F2726" t="s">
        <v>21</v>
      </c>
      <c r="G2726" t="s">
        <v>31</v>
      </c>
      <c r="H2726" t="s">
        <v>32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4006</v>
      </c>
      <c r="O2726" s="9">
        <f t="shared" si="170"/>
        <v>297</v>
      </c>
      <c r="P2726" s="9">
        <f t="shared" si="171"/>
        <v>7.19</v>
      </c>
      <c r="Q2726" t="s">
        <v>1142</v>
      </c>
      <c r="R2726" t="s">
        <v>4007</v>
      </c>
      <c r="S2726" s="15">
        <f t="shared" si="172"/>
        <v>42199.32707175926</v>
      </c>
      <c r="T2726" s="16">
        <f t="shared" si="173"/>
        <v>42231.32707175926</v>
      </c>
    </row>
    <row r="2727" spans="1:20" ht="45" hidden="1">
      <c r="A2727">
        <v>2725</v>
      </c>
      <c r="B2727" s="3" t="s">
        <v>5589</v>
      </c>
      <c r="C2727" s="3" t="s">
        <v>5590</v>
      </c>
      <c r="D2727" s="6">
        <v>40000</v>
      </c>
      <c r="E2727" s="11">
        <v>57817</v>
      </c>
      <c r="F2727" t="s">
        <v>21</v>
      </c>
      <c r="G2727" t="s">
        <v>167</v>
      </c>
      <c r="H2727" t="s">
        <v>168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4006</v>
      </c>
      <c r="O2727" s="9">
        <f t="shared" si="170"/>
        <v>145</v>
      </c>
      <c r="P2727" s="9">
        <f t="shared" si="171"/>
        <v>511.65</v>
      </c>
      <c r="Q2727" t="s">
        <v>1142</v>
      </c>
      <c r="R2727" t="s">
        <v>4007</v>
      </c>
      <c r="S2727" s="15">
        <f t="shared" si="172"/>
        <v>42745.744618055556</v>
      </c>
      <c r="T2727" s="16">
        <f t="shared" si="173"/>
        <v>42795.744618055556</v>
      </c>
    </row>
    <row r="2728" spans="1:20" ht="18.75" hidden="1">
      <c r="A2728">
        <v>2726</v>
      </c>
      <c r="B2728" s="3" t="s">
        <v>5591</v>
      </c>
      <c r="C2728" s="3" t="s">
        <v>5592</v>
      </c>
      <c r="D2728" s="6">
        <v>100000</v>
      </c>
      <c r="E2728" s="11">
        <v>105745</v>
      </c>
      <c r="F2728" t="s">
        <v>21</v>
      </c>
      <c r="G2728" t="s">
        <v>22</v>
      </c>
      <c r="H2728" t="s">
        <v>23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4006</v>
      </c>
      <c r="O2728" s="9">
        <f t="shared" si="170"/>
        <v>106</v>
      </c>
      <c r="P2728" s="9">
        <f t="shared" si="171"/>
        <v>261.75</v>
      </c>
      <c r="Q2728" t="s">
        <v>1142</v>
      </c>
      <c r="R2728" t="s">
        <v>4007</v>
      </c>
      <c r="S2728" s="15">
        <f t="shared" si="172"/>
        <v>42452.579988425925</v>
      </c>
      <c r="T2728" s="16">
        <f t="shared" si="173"/>
        <v>42482.579988425925</v>
      </c>
    </row>
    <row r="2729" spans="1:20" ht="45" hidden="1">
      <c r="A2729">
        <v>2727</v>
      </c>
      <c r="B2729" s="3" t="s">
        <v>5593</v>
      </c>
      <c r="C2729" s="3" t="s">
        <v>5594</v>
      </c>
      <c r="D2729" s="6">
        <v>10000</v>
      </c>
      <c r="E2729" s="11">
        <v>49321</v>
      </c>
      <c r="F2729" t="s">
        <v>21</v>
      </c>
      <c r="G2729" t="s">
        <v>22</v>
      </c>
      <c r="H2729" t="s">
        <v>23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4006</v>
      </c>
      <c r="O2729" s="9">
        <f t="shared" si="170"/>
        <v>493</v>
      </c>
      <c r="P2729" s="9">
        <f t="shared" si="171"/>
        <v>69.760000000000005</v>
      </c>
      <c r="Q2729" t="s">
        <v>1142</v>
      </c>
      <c r="R2729" t="s">
        <v>4007</v>
      </c>
      <c r="S2729" s="15">
        <f t="shared" si="172"/>
        <v>42198.676655092597</v>
      </c>
      <c r="T2729" s="16">
        <f t="shared" si="173"/>
        <v>42223.676655092597</v>
      </c>
    </row>
    <row r="2730" spans="1:20" ht="30" hidden="1">
      <c r="A2730">
        <v>2728</v>
      </c>
      <c r="B2730" s="3" t="s">
        <v>5595</v>
      </c>
      <c r="C2730" s="3" t="s">
        <v>5596</v>
      </c>
      <c r="D2730" s="6">
        <v>15000</v>
      </c>
      <c r="E2730" s="11">
        <v>30274</v>
      </c>
      <c r="F2730" t="s">
        <v>21</v>
      </c>
      <c r="G2730" t="s">
        <v>22</v>
      </c>
      <c r="H2730" t="s">
        <v>23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4006</v>
      </c>
      <c r="O2730" s="9">
        <f t="shared" si="170"/>
        <v>202</v>
      </c>
      <c r="P2730" s="9">
        <f t="shared" si="171"/>
        <v>77.23</v>
      </c>
      <c r="Q2730" t="s">
        <v>1142</v>
      </c>
      <c r="R2730" t="s">
        <v>4007</v>
      </c>
      <c r="S2730" s="15">
        <f t="shared" si="172"/>
        <v>42333.59993055556</v>
      </c>
      <c r="T2730" s="16">
        <f t="shared" si="173"/>
        <v>42368.59993055556</v>
      </c>
    </row>
    <row r="2731" spans="1:20" ht="30" hidden="1">
      <c r="A2731">
        <v>2729</v>
      </c>
      <c r="B2731" s="3" t="s">
        <v>5597</v>
      </c>
      <c r="C2731" s="3" t="s">
        <v>5598</v>
      </c>
      <c r="D2731" s="6">
        <v>7500</v>
      </c>
      <c r="E2731" s="11">
        <v>7833</v>
      </c>
      <c r="F2731" t="s">
        <v>21</v>
      </c>
      <c r="G2731" t="s">
        <v>22</v>
      </c>
      <c r="H2731" t="s">
        <v>23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4006</v>
      </c>
      <c r="O2731" s="9">
        <f t="shared" si="170"/>
        <v>104</v>
      </c>
      <c r="P2731" s="9">
        <f t="shared" si="171"/>
        <v>340.57</v>
      </c>
      <c r="Q2731" t="s">
        <v>1142</v>
      </c>
      <c r="R2731" t="s">
        <v>4007</v>
      </c>
      <c r="S2731" s="15">
        <f t="shared" si="172"/>
        <v>42095.240706018521</v>
      </c>
      <c r="T2731" s="16">
        <f t="shared" si="173"/>
        <v>42125.240706018521</v>
      </c>
    </row>
    <row r="2732" spans="1:20" ht="45" hidden="1">
      <c r="A2732">
        <v>2730</v>
      </c>
      <c r="B2732" s="3" t="s">
        <v>5599</v>
      </c>
      <c r="C2732" s="3" t="s">
        <v>5600</v>
      </c>
      <c r="D2732" s="6">
        <v>27000</v>
      </c>
      <c r="E2732" s="11">
        <v>45979.01</v>
      </c>
      <c r="F2732" t="s">
        <v>21</v>
      </c>
      <c r="G2732" t="s">
        <v>22</v>
      </c>
      <c r="H2732" t="s">
        <v>23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4006</v>
      </c>
      <c r="O2732" s="9">
        <f t="shared" si="170"/>
        <v>170</v>
      </c>
      <c r="P2732" s="9">
        <f t="shared" si="171"/>
        <v>67.42</v>
      </c>
      <c r="Q2732" t="s">
        <v>1142</v>
      </c>
      <c r="R2732" t="s">
        <v>4007</v>
      </c>
      <c r="S2732" s="15">
        <f t="shared" si="172"/>
        <v>41351.541377314818</v>
      </c>
      <c r="T2732" s="16">
        <f t="shared" si="173"/>
        <v>41386.541377314818</v>
      </c>
    </row>
    <row r="2733" spans="1:20" ht="60" hidden="1">
      <c r="A2733">
        <v>2731</v>
      </c>
      <c r="B2733" s="3" t="s">
        <v>5601</v>
      </c>
      <c r="C2733" s="3" t="s">
        <v>5602</v>
      </c>
      <c r="D2733" s="6">
        <v>30000</v>
      </c>
      <c r="E2733" s="11">
        <v>31291</v>
      </c>
      <c r="F2733" t="s">
        <v>21</v>
      </c>
      <c r="G2733" t="s">
        <v>22</v>
      </c>
      <c r="H2733" t="s">
        <v>23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4006</v>
      </c>
      <c r="O2733" s="9">
        <f t="shared" si="170"/>
        <v>104</v>
      </c>
      <c r="P2733" s="9">
        <f t="shared" si="171"/>
        <v>845.7</v>
      </c>
      <c r="Q2733" t="s">
        <v>1142</v>
      </c>
      <c r="R2733" t="s">
        <v>4007</v>
      </c>
      <c r="S2733" s="15">
        <f t="shared" si="172"/>
        <v>41872.525717592594</v>
      </c>
      <c r="T2733" s="16">
        <f t="shared" si="173"/>
        <v>41930.166666666664</v>
      </c>
    </row>
    <row r="2734" spans="1:20" ht="60" hidden="1">
      <c r="A2734">
        <v>2732</v>
      </c>
      <c r="B2734" s="3" t="s">
        <v>5603</v>
      </c>
      <c r="C2734" s="3" t="s">
        <v>5604</v>
      </c>
      <c r="D2734" s="6">
        <v>12000</v>
      </c>
      <c r="E2734" s="11">
        <v>14190</v>
      </c>
      <c r="F2734" t="s">
        <v>21</v>
      </c>
      <c r="G2734" t="s">
        <v>22</v>
      </c>
      <c r="H2734" t="s">
        <v>23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4006</v>
      </c>
      <c r="O2734" s="9">
        <f t="shared" si="170"/>
        <v>118</v>
      </c>
      <c r="P2734" s="9">
        <f t="shared" si="171"/>
        <v>97.19</v>
      </c>
      <c r="Q2734" t="s">
        <v>1142</v>
      </c>
      <c r="R2734" t="s">
        <v>4007</v>
      </c>
      <c r="S2734" s="15">
        <f t="shared" si="172"/>
        <v>41389.808194444442</v>
      </c>
      <c r="T2734" s="16">
        <f t="shared" si="173"/>
        <v>41422</v>
      </c>
    </row>
    <row r="2735" spans="1:20" ht="60" hidden="1">
      <c r="A2735">
        <v>2733</v>
      </c>
      <c r="B2735" s="3" t="s">
        <v>5605</v>
      </c>
      <c r="C2735" s="3" t="s">
        <v>5606</v>
      </c>
      <c r="D2735" s="6">
        <v>50000</v>
      </c>
      <c r="E2735" s="11">
        <v>53769</v>
      </c>
      <c r="F2735" t="s">
        <v>21</v>
      </c>
      <c r="G2735" t="s">
        <v>22</v>
      </c>
      <c r="H2735" t="s">
        <v>23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4006</v>
      </c>
      <c r="O2735" s="9">
        <f t="shared" si="170"/>
        <v>108</v>
      </c>
      <c r="P2735" s="9">
        <f t="shared" si="171"/>
        <v>451.84</v>
      </c>
      <c r="Q2735" t="s">
        <v>1142</v>
      </c>
      <c r="R2735" t="s">
        <v>4007</v>
      </c>
      <c r="S2735" s="15">
        <f t="shared" si="172"/>
        <v>42044.272847222222</v>
      </c>
      <c r="T2735" s="16">
        <f t="shared" si="173"/>
        <v>42104.231180555551</v>
      </c>
    </row>
    <row r="2736" spans="1:20" ht="60" hidden="1">
      <c r="A2736">
        <v>2734</v>
      </c>
      <c r="B2736" s="3" t="s">
        <v>5607</v>
      </c>
      <c r="C2736" s="3" t="s">
        <v>5608</v>
      </c>
      <c r="D2736" s="6">
        <v>1</v>
      </c>
      <c r="E2736" s="11">
        <v>22603</v>
      </c>
      <c r="F2736" t="s">
        <v>21</v>
      </c>
      <c r="G2736" t="s">
        <v>22</v>
      </c>
      <c r="H2736" t="s">
        <v>23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4006</v>
      </c>
      <c r="O2736" s="9">
        <f t="shared" si="170"/>
        <v>2260300</v>
      </c>
      <c r="P2736" s="9">
        <f t="shared" si="171"/>
        <v>138.66999999999999</v>
      </c>
      <c r="Q2736" t="s">
        <v>1142</v>
      </c>
      <c r="R2736" t="s">
        <v>4007</v>
      </c>
      <c r="S2736" s="15">
        <f t="shared" si="172"/>
        <v>42626.668888888889</v>
      </c>
      <c r="T2736" s="16">
        <f t="shared" si="173"/>
        <v>42656.915972222225</v>
      </c>
    </row>
    <row r="2737" spans="1:20" ht="60" hidden="1">
      <c r="A2737">
        <v>2735</v>
      </c>
      <c r="B2737" s="3" t="s">
        <v>5609</v>
      </c>
      <c r="C2737" s="3" t="s">
        <v>5610</v>
      </c>
      <c r="D2737" s="6">
        <v>750</v>
      </c>
      <c r="E2737" s="11">
        <v>7336.01</v>
      </c>
      <c r="F2737" t="s">
        <v>21</v>
      </c>
      <c r="G2737" t="s">
        <v>31</v>
      </c>
      <c r="H2737" t="s">
        <v>32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4006</v>
      </c>
      <c r="O2737" s="9">
        <f t="shared" si="170"/>
        <v>978</v>
      </c>
      <c r="P2737" s="9">
        <f t="shared" si="171"/>
        <v>21.64</v>
      </c>
      <c r="Q2737" t="s">
        <v>1142</v>
      </c>
      <c r="R2737" t="s">
        <v>4007</v>
      </c>
      <c r="S2737" s="15">
        <f t="shared" si="172"/>
        <v>41316.120949074073</v>
      </c>
      <c r="T2737" s="16">
        <f t="shared" si="173"/>
        <v>41346.833333333336</v>
      </c>
    </row>
    <row r="2738" spans="1:20" ht="75" hidden="1">
      <c r="A2738">
        <v>2736</v>
      </c>
      <c r="B2738" s="3" t="s">
        <v>5611</v>
      </c>
      <c r="C2738" s="3" t="s">
        <v>5612</v>
      </c>
      <c r="D2738" s="6">
        <v>8000</v>
      </c>
      <c r="E2738" s="11">
        <v>9832</v>
      </c>
      <c r="F2738" t="s">
        <v>21</v>
      </c>
      <c r="G2738" t="s">
        <v>167</v>
      </c>
      <c r="H2738" t="s">
        <v>168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4006</v>
      </c>
      <c r="O2738" s="9">
        <f t="shared" si="170"/>
        <v>123</v>
      </c>
      <c r="P2738" s="9">
        <f t="shared" si="171"/>
        <v>169.52</v>
      </c>
      <c r="Q2738" t="s">
        <v>1142</v>
      </c>
      <c r="R2738" t="s">
        <v>4007</v>
      </c>
      <c r="S2738" s="15">
        <f t="shared" si="172"/>
        <v>41722.666354166664</v>
      </c>
      <c r="T2738" s="16">
        <f t="shared" si="173"/>
        <v>41752.666354166664</v>
      </c>
    </row>
    <row r="2739" spans="1:20" ht="60" hidden="1">
      <c r="A2739">
        <v>2737</v>
      </c>
      <c r="B2739" s="3" t="s">
        <v>5613</v>
      </c>
      <c r="C2739" s="3" t="s">
        <v>5614</v>
      </c>
      <c r="D2739" s="6">
        <v>30000</v>
      </c>
      <c r="E2739" s="11">
        <v>73818.240000000005</v>
      </c>
      <c r="F2739" t="s">
        <v>21</v>
      </c>
      <c r="G2739" t="s">
        <v>22</v>
      </c>
      <c r="H2739" t="s">
        <v>23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4006</v>
      </c>
      <c r="O2739" s="9">
        <f t="shared" si="170"/>
        <v>246</v>
      </c>
      <c r="P2739" s="9">
        <f t="shared" si="171"/>
        <v>161.88</v>
      </c>
      <c r="Q2739" t="s">
        <v>1142</v>
      </c>
      <c r="R2739" t="s">
        <v>4007</v>
      </c>
      <c r="S2739" s="15">
        <f t="shared" si="172"/>
        <v>41611.917673611111</v>
      </c>
      <c r="T2739" s="16">
        <f t="shared" si="173"/>
        <v>41654.791666666664</v>
      </c>
    </row>
    <row r="2740" spans="1:20" ht="45" hidden="1">
      <c r="A2740">
        <v>2738</v>
      </c>
      <c r="B2740" s="3" t="s">
        <v>5615</v>
      </c>
      <c r="C2740" s="3" t="s">
        <v>5616</v>
      </c>
      <c r="D2740" s="6">
        <v>5000</v>
      </c>
      <c r="E2740" s="11">
        <v>7397</v>
      </c>
      <c r="F2740" t="s">
        <v>21</v>
      </c>
      <c r="G2740" t="s">
        <v>22</v>
      </c>
      <c r="H2740" t="s">
        <v>23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4006</v>
      </c>
      <c r="O2740" s="9">
        <f t="shared" si="170"/>
        <v>148</v>
      </c>
      <c r="P2740" s="9">
        <f t="shared" si="171"/>
        <v>493.13</v>
      </c>
      <c r="Q2740" t="s">
        <v>1142</v>
      </c>
      <c r="R2740" t="s">
        <v>4007</v>
      </c>
      <c r="S2740" s="15">
        <f t="shared" si="172"/>
        <v>42620.143564814818</v>
      </c>
      <c r="T2740" s="16">
        <f t="shared" si="173"/>
        <v>42680.143564814818</v>
      </c>
    </row>
    <row r="2741" spans="1:20" ht="60" hidden="1">
      <c r="A2741">
        <v>2739</v>
      </c>
      <c r="B2741" s="3" t="s">
        <v>5617</v>
      </c>
      <c r="C2741" s="3" t="s">
        <v>5618</v>
      </c>
      <c r="D2741" s="6">
        <v>1100</v>
      </c>
      <c r="E2741" s="11">
        <v>4225</v>
      </c>
      <c r="F2741" t="s">
        <v>21</v>
      </c>
      <c r="G2741" t="s">
        <v>31</v>
      </c>
      <c r="H2741" t="s">
        <v>32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4006</v>
      </c>
      <c r="O2741" s="9">
        <f t="shared" si="170"/>
        <v>384</v>
      </c>
      <c r="P2741" s="9">
        <f t="shared" si="171"/>
        <v>22.12</v>
      </c>
      <c r="Q2741" t="s">
        <v>1142</v>
      </c>
      <c r="R2741" t="s">
        <v>4007</v>
      </c>
      <c r="S2741" s="15">
        <f t="shared" si="172"/>
        <v>41719.887928240743</v>
      </c>
      <c r="T2741" s="16">
        <f t="shared" si="173"/>
        <v>41764.887928240743</v>
      </c>
    </row>
    <row r="2742" spans="1:20" ht="45" hidden="1">
      <c r="A2742">
        <v>2740</v>
      </c>
      <c r="B2742" s="3" t="s">
        <v>5619</v>
      </c>
      <c r="C2742" s="3" t="s">
        <v>5620</v>
      </c>
      <c r="D2742" s="6">
        <v>300</v>
      </c>
      <c r="E2742" s="11">
        <v>310</v>
      </c>
      <c r="F2742" t="s">
        <v>21</v>
      </c>
      <c r="G2742" t="s">
        <v>22</v>
      </c>
      <c r="H2742" t="s">
        <v>23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4006</v>
      </c>
      <c r="O2742" s="9">
        <f t="shared" si="170"/>
        <v>103</v>
      </c>
      <c r="P2742" s="9">
        <f t="shared" si="171"/>
        <v>18.239999999999998</v>
      </c>
      <c r="Q2742" t="s">
        <v>1142</v>
      </c>
      <c r="R2742" t="s">
        <v>4007</v>
      </c>
      <c r="S2742" s="15">
        <f t="shared" si="172"/>
        <v>42045.031851851847</v>
      </c>
      <c r="T2742" s="16">
        <f t="shared" si="173"/>
        <v>42074.99018518519</v>
      </c>
    </row>
    <row r="2743" spans="1:20" ht="30" hidden="1">
      <c r="A2743">
        <v>2741</v>
      </c>
      <c r="B2743" s="3" t="s">
        <v>5621</v>
      </c>
      <c r="C2743" s="3" t="s">
        <v>5622</v>
      </c>
      <c r="D2743" s="6">
        <v>8000</v>
      </c>
      <c r="E2743" s="11">
        <v>35</v>
      </c>
      <c r="F2743" t="s">
        <v>366</v>
      </c>
      <c r="G2743" t="s">
        <v>22</v>
      </c>
      <c r="H2743" t="s">
        <v>23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5623</v>
      </c>
      <c r="O2743" s="9">
        <f t="shared" si="170"/>
        <v>0</v>
      </c>
      <c r="P2743" s="9">
        <f t="shared" si="171"/>
        <v>8.75</v>
      </c>
      <c r="Q2743" t="s">
        <v>1510</v>
      </c>
      <c r="R2743" t="s">
        <v>5624</v>
      </c>
      <c r="S2743" s="15">
        <f t="shared" si="172"/>
        <v>41911.657430555555</v>
      </c>
      <c r="T2743" s="16">
        <f t="shared" si="173"/>
        <v>41932.088194444441</v>
      </c>
    </row>
    <row r="2744" spans="1:20" ht="45" hidden="1">
      <c r="A2744">
        <v>2742</v>
      </c>
      <c r="B2744" s="3" t="s">
        <v>5625</v>
      </c>
      <c r="C2744" s="3" t="s">
        <v>5626</v>
      </c>
      <c r="D2744" s="6">
        <v>2500</v>
      </c>
      <c r="E2744" s="11">
        <v>731</v>
      </c>
      <c r="F2744" t="s">
        <v>366</v>
      </c>
      <c r="G2744" t="s">
        <v>22</v>
      </c>
      <c r="H2744" t="s">
        <v>23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5623</v>
      </c>
      <c r="O2744" s="9">
        <f t="shared" si="170"/>
        <v>29</v>
      </c>
      <c r="P2744" s="9">
        <f t="shared" si="171"/>
        <v>40.61</v>
      </c>
      <c r="Q2744" t="s">
        <v>1510</v>
      </c>
      <c r="R2744" t="s">
        <v>5624</v>
      </c>
      <c r="S2744" s="15">
        <f t="shared" si="172"/>
        <v>41030.719756944447</v>
      </c>
      <c r="T2744" s="16">
        <f t="shared" si="173"/>
        <v>41044.719756944447</v>
      </c>
    </row>
    <row r="2745" spans="1:20" ht="60" hidden="1">
      <c r="A2745">
        <v>2743</v>
      </c>
      <c r="B2745" s="3" t="s">
        <v>5627</v>
      </c>
      <c r="C2745" s="3" t="s">
        <v>5628</v>
      </c>
      <c r="D2745" s="6">
        <v>5999</v>
      </c>
      <c r="E2745" s="11">
        <v>0</v>
      </c>
      <c r="F2745" t="s">
        <v>366</v>
      </c>
      <c r="G2745" t="s">
        <v>22</v>
      </c>
      <c r="H2745" t="s">
        <v>23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5623</v>
      </c>
      <c r="O2745" s="9">
        <f t="shared" si="170"/>
        <v>0</v>
      </c>
      <c r="P2745" s="9">
        <f t="shared" si="171"/>
        <v>0</v>
      </c>
      <c r="Q2745" t="s">
        <v>1510</v>
      </c>
      <c r="R2745" t="s">
        <v>5624</v>
      </c>
      <c r="S2745" s="15">
        <f t="shared" si="172"/>
        <v>42632.328784722224</v>
      </c>
      <c r="T2745" s="16">
        <f t="shared" si="173"/>
        <v>42662.328784722224</v>
      </c>
    </row>
    <row r="2746" spans="1:20" ht="60" hidden="1">
      <c r="A2746">
        <v>2744</v>
      </c>
      <c r="B2746" s="3" t="s">
        <v>5629</v>
      </c>
      <c r="C2746" s="3" t="s">
        <v>5630</v>
      </c>
      <c r="D2746" s="6">
        <v>16000</v>
      </c>
      <c r="E2746" s="11">
        <v>835</v>
      </c>
      <c r="F2746" t="s">
        <v>366</v>
      </c>
      <c r="G2746" t="s">
        <v>22</v>
      </c>
      <c r="H2746" t="s">
        <v>23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5623</v>
      </c>
      <c r="O2746" s="9">
        <f t="shared" si="170"/>
        <v>5</v>
      </c>
      <c r="P2746" s="9">
        <f t="shared" si="171"/>
        <v>37.950000000000003</v>
      </c>
      <c r="Q2746" t="s">
        <v>1510</v>
      </c>
      <c r="R2746" t="s">
        <v>5624</v>
      </c>
      <c r="S2746" s="15">
        <f t="shared" si="172"/>
        <v>40938.062476851854</v>
      </c>
      <c r="T2746" s="16">
        <f t="shared" si="173"/>
        <v>40968.062476851854</v>
      </c>
    </row>
    <row r="2747" spans="1:20" ht="60" hidden="1">
      <c r="A2747">
        <v>2745</v>
      </c>
      <c r="B2747" s="3" t="s">
        <v>5631</v>
      </c>
      <c r="C2747" s="3" t="s">
        <v>5632</v>
      </c>
      <c r="D2747" s="6">
        <v>8000</v>
      </c>
      <c r="E2747" s="11">
        <v>1751</v>
      </c>
      <c r="F2747" t="s">
        <v>366</v>
      </c>
      <c r="G2747" t="s">
        <v>22</v>
      </c>
      <c r="H2747" t="s">
        <v>23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5623</v>
      </c>
      <c r="O2747" s="9">
        <f t="shared" si="170"/>
        <v>22</v>
      </c>
      <c r="P2747" s="9">
        <f t="shared" si="171"/>
        <v>35.729999999999997</v>
      </c>
      <c r="Q2747" t="s">
        <v>1510</v>
      </c>
      <c r="R2747" t="s">
        <v>5624</v>
      </c>
      <c r="S2747" s="15">
        <f t="shared" si="172"/>
        <v>41044.988055555557</v>
      </c>
      <c r="T2747" s="16">
        <f t="shared" si="173"/>
        <v>41104.988055555557</v>
      </c>
    </row>
    <row r="2748" spans="1:20" ht="60" hidden="1">
      <c r="A2748">
        <v>2746</v>
      </c>
      <c r="B2748" s="3" t="s">
        <v>5633</v>
      </c>
      <c r="C2748" s="3" t="s">
        <v>5634</v>
      </c>
      <c r="D2748" s="6">
        <v>3000</v>
      </c>
      <c r="E2748" s="11">
        <v>801</v>
      </c>
      <c r="F2748" t="s">
        <v>366</v>
      </c>
      <c r="G2748" t="s">
        <v>22</v>
      </c>
      <c r="H2748" t="s">
        <v>23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5623</v>
      </c>
      <c r="O2748" s="9">
        <f t="shared" si="170"/>
        <v>27</v>
      </c>
      <c r="P2748" s="9">
        <f t="shared" si="171"/>
        <v>42.16</v>
      </c>
      <c r="Q2748" t="s">
        <v>1510</v>
      </c>
      <c r="R2748" t="s">
        <v>5624</v>
      </c>
      <c r="S2748" s="15">
        <f t="shared" si="172"/>
        <v>41850.781377314815</v>
      </c>
      <c r="T2748" s="16">
        <f t="shared" si="173"/>
        <v>41880.781377314815</v>
      </c>
    </row>
    <row r="2749" spans="1:20" ht="45" hidden="1">
      <c r="A2749">
        <v>2747</v>
      </c>
      <c r="B2749" s="3" t="s">
        <v>5635</v>
      </c>
      <c r="C2749" s="3" t="s">
        <v>5636</v>
      </c>
      <c r="D2749" s="6">
        <v>500</v>
      </c>
      <c r="E2749" s="11">
        <v>140</v>
      </c>
      <c r="F2749" t="s">
        <v>366</v>
      </c>
      <c r="G2749" t="s">
        <v>22</v>
      </c>
      <c r="H2749" t="s">
        <v>23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5623</v>
      </c>
      <c r="O2749" s="9">
        <f t="shared" si="170"/>
        <v>28</v>
      </c>
      <c r="P2749" s="9">
        <f t="shared" si="171"/>
        <v>35</v>
      </c>
      <c r="Q2749" t="s">
        <v>1510</v>
      </c>
      <c r="R2749" t="s">
        <v>5624</v>
      </c>
      <c r="S2749" s="15">
        <f t="shared" si="172"/>
        <v>41044.64811342593</v>
      </c>
      <c r="T2749" s="16">
        <f t="shared" si="173"/>
        <v>41076.131944444445</v>
      </c>
    </row>
    <row r="2750" spans="1:20" ht="45" hidden="1">
      <c r="A2750">
        <v>2748</v>
      </c>
      <c r="B2750" s="3" t="s">
        <v>5637</v>
      </c>
      <c r="C2750" s="3" t="s">
        <v>5638</v>
      </c>
      <c r="D2750" s="6">
        <v>5000</v>
      </c>
      <c r="E2750" s="11">
        <v>53</v>
      </c>
      <c r="F2750" t="s">
        <v>366</v>
      </c>
      <c r="G2750" t="s">
        <v>22</v>
      </c>
      <c r="H2750" t="s">
        <v>23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5623</v>
      </c>
      <c r="O2750" s="9">
        <f t="shared" si="170"/>
        <v>1</v>
      </c>
      <c r="P2750" s="9">
        <f t="shared" si="171"/>
        <v>13.25</v>
      </c>
      <c r="Q2750" t="s">
        <v>1510</v>
      </c>
      <c r="R2750" t="s">
        <v>5624</v>
      </c>
      <c r="S2750" s="15">
        <f t="shared" si="172"/>
        <v>42585.7106712963</v>
      </c>
      <c r="T2750" s="16">
        <f t="shared" si="173"/>
        <v>42615.7106712963</v>
      </c>
    </row>
    <row r="2751" spans="1:20" ht="30" hidden="1">
      <c r="A2751">
        <v>2749</v>
      </c>
      <c r="B2751" s="3" t="s">
        <v>5639</v>
      </c>
      <c r="C2751" s="3" t="s">
        <v>5640</v>
      </c>
      <c r="D2751" s="6">
        <v>10000</v>
      </c>
      <c r="E2751" s="11">
        <v>110</v>
      </c>
      <c r="F2751" t="s">
        <v>366</v>
      </c>
      <c r="G2751" t="s">
        <v>22</v>
      </c>
      <c r="H2751" t="s">
        <v>23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5623</v>
      </c>
      <c r="O2751" s="9">
        <f t="shared" si="170"/>
        <v>1</v>
      </c>
      <c r="P2751" s="9">
        <f t="shared" si="171"/>
        <v>55</v>
      </c>
      <c r="Q2751" t="s">
        <v>1510</v>
      </c>
      <c r="R2751" t="s">
        <v>5624</v>
      </c>
      <c r="S2751" s="15">
        <f t="shared" si="172"/>
        <v>42068.799039351856</v>
      </c>
      <c r="T2751" s="16">
        <f t="shared" si="173"/>
        <v>42098.757372685184</v>
      </c>
    </row>
    <row r="2752" spans="1:20" ht="45" hidden="1">
      <c r="A2752">
        <v>2750</v>
      </c>
      <c r="B2752" s="3" t="s">
        <v>5641</v>
      </c>
      <c r="C2752" s="3" t="s">
        <v>5642</v>
      </c>
      <c r="D2752" s="6">
        <v>1999</v>
      </c>
      <c r="E2752" s="11">
        <v>0</v>
      </c>
      <c r="F2752" t="s">
        <v>366</v>
      </c>
      <c r="G2752" t="s">
        <v>22</v>
      </c>
      <c r="H2752" t="s">
        <v>23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5623</v>
      </c>
      <c r="O2752" s="9">
        <f t="shared" si="170"/>
        <v>0</v>
      </c>
      <c r="P2752" s="9">
        <f t="shared" si="171"/>
        <v>0</v>
      </c>
      <c r="Q2752" t="s">
        <v>1510</v>
      </c>
      <c r="R2752" t="s">
        <v>5624</v>
      </c>
      <c r="S2752" s="15">
        <f t="shared" si="172"/>
        <v>41078.899826388886</v>
      </c>
      <c r="T2752" s="16">
        <f t="shared" si="173"/>
        <v>41090.833333333336</v>
      </c>
    </row>
    <row r="2753" spans="1:20" ht="60" hidden="1">
      <c r="A2753">
        <v>2751</v>
      </c>
      <c r="B2753" s="3" t="s">
        <v>5643</v>
      </c>
      <c r="C2753" s="3" t="s">
        <v>5644</v>
      </c>
      <c r="D2753" s="6">
        <v>3274</v>
      </c>
      <c r="E2753" s="11">
        <v>0</v>
      </c>
      <c r="F2753" t="s">
        <v>366</v>
      </c>
      <c r="G2753" t="s">
        <v>22</v>
      </c>
      <c r="H2753" t="s">
        <v>23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5623</v>
      </c>
      <c r="O2753" s="9">
        <f t="shared" si="170"/>
        <v>0</v>
      </c>
      <c r="P2753" s="9">
        <f t="shared" si="171"/>
        <v>0</v>
      </c>
      <c r="Q2753" t="s">
        <v>1510</v>
      </c>
      <c r="R2753" t="s">
        <v>5624</v>
      </c>
      <c r="S2753" s="15">
        <f t="shared" si="172"/>
        <v>41747.887060185189</v>
      </c>
      <c r="T2753" s="16">
        <f t="shared" si="173"/>
        <v>41807.887060185189</v>
      </c>
    </row>
    <row r="2754" spans="1:20" ht="60" hidden="1">
      <c r="A2754">
        <v>2752</v>
      </c>
      <c r="B2754" s="3" t="s">
        <v>5645</v>
      </c>
      <c r="C2754" s="3" t="s">
        <v>5646</v>
      </c>
      <c r="D2754" s="6">
        <v>4800</v>
      </c>
      <c r="E2754" s="11">
        <v>550</v>
      </c>
      <c r="F2754" t="s">
        <v>366</v>
      </c>
      <c r="G2754" t="s">
        <v>22</v>
      </c>
      <c r="H2754" t="s">
        <v>23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5623</v>
      </c>
      <c r="O2754" s="9">
        <f t="shared" si="170"/>
        <v>11</v>
      </c>
      <c r="P2754" s="9">
        <f t="shared" si="171"/>
        <v>39.29</v>
      </c>
      <c r="Q2754" t="s">
        <v>1510</v>
      </c>
      <c r="R2754" t="s">
        <v>5624</v>
      </c>
      <c r="S2754" s="15">
        <f t="shared" si="172"/>
        <v>40855.765092592592</v>
      </c>
      <c r="T2754" s="16">
        <f t="shared" si="173"/>
        <v>40895.765092592592</v>
      </c>
    </row>
    <row r="2755" spans="1:20" ht="45" hidden="1">
      <c r="A2755">
        <v>2753</v>
      </c>
      <c r="B2755" s="3" t="s">
        <v>5647</v>
      </c>
      <c r="C2755" s="3" t="s">
        <v>5648</v>
      </c>
      <c r="D2755" s="6">
        <v>2000</v>
      </c>
      <c r="E2755" s="11">
        <v>380</v>
      </c>
      <c r="F2755" t="s">
        <v>366</v>
      </c>
      <c r="G2755" t="s">
        <v>22</v>
      </c>
      <c r="H2755" t="s">
        <v>23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5623</v>
      </c>
      <c r="O2755" s="9">
        <f t="shared" ref="O2755:O2818" si="174">ROUND(E2755/D2755*100,0)</f>
        <v>19</v>
      </c>
      <c r="P2755" s="9">
        <f t="shared" ref="P2755:P2818" si="175">IFERROR(ROUND(E2755/L2755,2),0)</f>
        <v>47.5</v>
      </c>
      <c r="Q2755" t="s">
        <v>1510</v>
      </c>
      <c r="R2755" t="s">
        <v>5624</v>
      </c>
      <c r="S2755" s="15">
        <f t="shared" ref="S2755:S2818" si="176">(((J2755/60)/60)/24)+DATE(1970,1,1)</f>
        <v>41117.900729166664</v>
      </c>
      <c r="T2755" s="16">
        <f t="shared" ref="T2755:T2818" si="177">(((I2755/60)/60)/24)+DATE(1970,1,1)</f>
        <v>41147.900729166664</v>
      </c>
    </row>
    <row r="2756" spans="1:20" ht="45" hidden="1">
      <c r="A2756">
        <v>2754</v>
      </c>
      <c r="B2756" s="3" t="s">
        <v>5649</v>
      </c>
      <c r="C2756" s="3" t="s">
        <v>5650</v>
      </c>
      <c r="D2756" s="6">
        <v>10000</v>
      </c>
      <c r="E2756" s="11">
        <v>0</v>
      </c>
      <c r="F2756" t="s">
        <v>366</v>
      </c>
      <c r="G2756" t="s">
        <v>22</v>
      </c>
      <c r="H2756" t="s">
        <v>23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5623</v>
      </c>
      <c r="O2756" s="9">
        <f t="shared" si="174"/>
        <v>0</v>
      </c>
      <c r="P2756" s="9">
        <f t="shared" si="175"/>
        <v>0</v>
      </c>
      <c r="Q2756" t="s">
        <v>1510</v>
      </c>
      <c r="R2756" t="s">
        <v>5624</v>
      </c>
      <c r="S2756" s="15">
        <f t="shared" si="176"/>
        <v>41863.636006944449</v>
      </c>
      <c r="T2756" s="16">
        <f t="shared" si="177"/>
        <v>41893.636006944449</v>
      </c>
    </row>
    <row r="2757" spans="1:20" ht="45" hidden="1">
      <c r="A2757">
        <v>2755</v>
      </c>
      <c r="B2757" s="3" t="s">
        <v>5651</v>
      </c>
      <c r="C2757" s="3" t="s">
        <v>5652</v>
      </c>
      <c r="D2757" s="6">
        <v>500</v>
      </c>
      <c r="E2757" s="11">
        <v>260</v>
      </c>
      <c r="F2757" t="s">
        <v>366</v>
      </c>
      <c r="G2757" t="s">
        <v>2490</v>
      </c>
      <c r="H2757" t="s">
        <v>62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5623</v>
      </c>
      <c r="O2757" s="9">
        <f t="shared" si="174"/>
        <v>52</v>
      </c>
      <c r="P2757" s="9">
        <f t="shared" si="175"/>
        <v>17.329999999999998</v>
      </c>
      <c r="Q2757" t="s">
        <v>1510</v>
      </c>
      <c r="R2757" t="s">
        <v>5624</v>
      </c>
      <c r="S2757" s="15">
        <f t="shared" si="176"/>
        <v>42072.790821759263</v>
      </c>
      <c r="T2757" s="16">
        <f t="shared" si="177"/>
        <v>42102.790821759263</v>
      </c>
    </row>
    <row r="2758" spans="1:20" ht="45" hidden="1">
      <c r="A2758">
        <v>2756</v>
      </c>
      <c r="B2758" s="3" t="s">
        <v>5653</v>
      </c>
      <c r="C2758" s="3" t="s">
        <v>5654</v>
      </c>
      <c r="D2758" s="6">
        <v>10000</v>
      </c>
      <c r="E2758" s="11">
        <v>1048</v>
      </c>
      <c r="F2758" t="s">
        <v>366</v>
      </c>
      <c r="G2758" t="s">
        <v>22</v>
      </c>
      <c r="H2758" t="s">
        <v>23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5623</v>
      </c>
      <c r="O2758" s="9">
        <f t="shared" si="174"/>
        <v>10</v>
      </c>
      <c r="P2758" s="9">
        <f t="shared" si="175"/>
        <v>31.76</v>
      </c>
      <c r="Q2758" t="s">
        <v>1510</v>
      </c>
      <c r="R2758" t="s">
        <v>5624</v>
      </c>
      <c r="S2758" s="15">
        <f t="shared" si="176"/>
        <v>41620.90047453704</v>
      </c>
      <c r="T2758" s="16">
        <f t="shared" si="177"/>
        <v>41650.90047453704</v>
      </c>
    </row>
    <row r="2759" spans="1:20" ht="30" hidden="1">
      <c r="A2759">
        <v>2757</v>
      </c>
      <c r="B2759" s="3" t="s">
        <v>5655</v>
      </c>
      <c r="C2759" s="3" t="s">
        <v>5656</v>
      </c>
      <c r="D2759" s="6">
        <v>1500</v>
      </c>
      <c r="E2759" s="11">
        <v>10</v>
      </c>
      <c r="F2759" t="s">
        <v>366</v>
      </c>
      <c r="G2759" t="s">
        <v>22</v>
      </c>
      <c r="H2759" t="s">
        <v>23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5623</v>
      </c>
      <c r="O2759" s="9">
        <f t="shared" si="174"/>
        <v>1</v>
      </c>
      <c r="P2759" s="9">
        <f t="shared" si="175"/>
        <v>5</v>
      </c>
      <c r="Q2759" t="s">
        <v>1510</v>
      </c>
      <c r="R2759" t="s">
        <v>5624</v>
      </c>
      <c r="S2759" s="15">
        <f t="shared" si="176"/>
        <v>42573.65662037037</v>
      </c>
      <c r="T2759" s="16">
        <f t="shared" si="177"/>
        <v>42588.65662037037</v>
      </c>
    </row>
    <row r="2760" spans="1:20" ht="60" hidden="1">
      <c r="A2760">
        <v>2758</v>
      </c>
      <c r="B2760" s="3" t="s">
        <v>5657</v>
      </c>
      <c r="C2760" s="3" t="s">
        <v>5658</v>
      </c>
      <c r="D2760" s="6">
        <v>2000</v>
      </c>
      <c r="E2760" s="11">
        <v>234</v>
      </c>
      <c r="F2760" t="s">
        <v>366</v>
      </c>
      <c r="G2760" t="s">
        <v>57</v>
      </c>
      <c r="H2760" t="s">
        <v>58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5623</v>
      </c>
      <c r="O2760" s="9">
        <f t="shared" si="174"/>
        <v>12</v>
      </c>
      <c r="P2760" s="9">
        <f t="shared" si="175"/>
        <v>39</v>
      </c>
      <c r="Q2760" t="s">
        <v>1510</v>
      </c>
      <c r="R2760" t="s">
        <v>5624</v>
      </c>
      <c r="S2760" s="15">
        <f t="shared" si="176"/>
        <v>42639.441932870366</v>
      </c>
      <c r="T2760" s="16">
        <f t="shared" si="177"/>
        <v>42653.441932870366</v>
      </c>
    </row>
    <row r="2761" spans="1:20" ht="60" hidden="1">
      <c r="A2761">
        <v>2759</v>
      </c>
      <c r="B2761" s="3" t="s">
        <v>5659</v>
      </c>
      <c r="C2761" s="3" t="s">
        <v>5660</v>
      </c>
      <c r="D2761" s="6">
        <v>1000</v>
      </c>
      <c r="E2761" s="11">
        <v>105</v>
      </c>
      <c r="F2761" t="s">
        <v>366</v>
      </c>
      <c r="G2761" t="s">
        <v>57</v>
      </c>
      <c r="H2761" t="s">
        <v>58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5623</v>
      </c>
      <c r="O2761" s="9">
        <f t="shared" si="174"/>
        <v>11</v>
      </c>
      <c r="P2761" s="9">
        <f t="shared" si="175"/>
        <v>52.5</v>
      </c>
      <c r="Q2761" t="s">
        <v>1510</v>
      </c>
      <c r="R2761" t="s">
        <v>5624</v>
      </c>
      <c r="S2761" s="15">
        <f t="shared" si="176"/>
        <v>42524.36650462963</v>
      </c>
      <c r="T2761" s="16">
        <f t="shared" si="177"/>
        <v>42567.36650462963</v>
      </c>
    </row>
    <row r="2762" spans="1:20" ht="60" hidden="1">
      <c r="A2762">
        <v>2760</v>
      </c>
      <c r="B2762" s="3" t="s">
        <v>5661</v>
      </c>
      <c r="C2762" s="3" t="s">
        <v>5662</v>
      </c>
      <c r="D2762" s="6">
        <v>5000</v>
      </c>
      <c r="E2762" s="11">
        <v>0</v>
      </c>
      <c r="F2762" t="s">
        <v>366</v>
      </c>
      <c r="G2762" t="s">
        <v>31</v>
      </c>
      <c r="H2762" t="s">
        <v>32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5623</v>
      </c>
      <c r="O2762" s="9">
        <f t="shared" si="174"/>
        <v>0</v>
      </c>
      <c r="P2762" s="9">
        <f t="shared" si="175"/>
        <v>0</v>
      </c>
      <c r="Q2762" t="s">
        <v>1510</v>
      </c>
      <c r="R2762" t="s">
        <v>5624</v>
      </c>
      <c r="S2762" s="15">
        <f t="shared" si="176"/>
        <v>41415.461319444446</v>
      </c>
      <c r="T2762" s="16">
        <f t="shared" si="177"/>
        <v>41445.461319444446</v>
      </c>
    </row>
    <row r="2763" spans="1:20" ht="30" hidden="1">
      <c r="A2763">
        <v>2761</v>
      </c>
      <c r="B2763" s="3" t="s">
        <v>5663</v>
      </c>
      <c r="C2763" s="3" t="s">
        <v>5664</v>
      </c>
      <c r="D2763" s="6">
        <v>5000</v>
      </c>
      <c r="E2763" s="11">
        <v>36</v>
      </c>
      <c r="F2763" t="s">
        <v>366</v>
      </c>
      <c r="G2763" t="s">
        <v>22</v>
      </c>
      <c r="H2763" t="s">
        <v>23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5623</v>
      </c>
      <c r="O2763" s="9">
        <f t="shared" si="174"/>
        <v>1</v>
      </c>
      <c r="P2763" s="9">
        <f t="shared" si="175"/>
        <v>9</v>
      </c>
      <c r="Q2763" t="s">
        <v>1510</v>
      </c>
      <c r="R2763" t="s">
        <v>5624</v>
      </c>
      <c r="S2763" s="15">
        <f t="shared" si="176"/>
        <v>41247.063576388886</v>
      </c>
      <c r="T2763" s="16">
        <f t="shared" si="177"/>
        <v>41277.063576388886</v>
      </c>
    </row>
    <row r="2764" spans="1:20" ht="45" hidden="1">
      <c r="A2764">
        <v>2762</v>
      </c>
      <c r="B2764" s="3" t="s">
        <v>5665</v>
      </c>
      <c r="C2764" s="3" t="s">
        <v>5666</v>
      </c>
      <c r="D2764" s="6">
        <v>3250</v>
      </c>
      <c r="E2764" s="11">
        <v>25</v>
      </c>
      <c r="F2764" t="s">
        <v>366</v>
      </c>
      <c r="G2764" t="s">
        <v>22</v>
      </c>
      <c r="H2764" t="s">
        <v>23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5623</v>
      </c>
      <c r="O2764" s="9">
        <f t="shared" si="174"/>
        <v>1</v>
      </c>
      <c r="P2764" s="9">
        <f t="shared" si="175"/>
        <v>25</v>
      </c>
      <c r="Q2764" t="s">
        <v>1510</v>
      </c>
      <c r="R2764" t="s">
        <v>5624</v>
      </c>
      <c r="S2764" s="15">
        <f t="shared" si="176"/>
        <v>40927.036979166667</v>
      </c>
      <c r="T2764" s="16">
        <f t="shared" si="177"/>
        <v>40986.995312500003</v>
      </c>
    </row>
    <row r="2765" spans="1:20" ht="30" hidden="1">
      <c r="A2765">
        <v>2763</v>
      </c>
      <c r="B2765" s="3" t="s">
        <v>5667</v>
      </c>
      <c r="C2765" s="3" t="s">
        <v>5668</v>
      </c>
      <c r="D2765" s="6">
        <v>39400</v>
      </c>
      <c r="E2765" s="11">
        <v>90</v>
      </c>
      <c r="F2765" t="s">
        <v>366</v>
      </c>
      <c r="G2765" t="s">
        <v>22</v>
      </c>
      <c r="H2765" t="s">
        <v>23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5623</v>
      </c>
      <c r="O2765" s="9">
        <f t="shared" si="174"/>
        <v>0</v>
      </c>
      <c r="P2765" s="9">
        <f t="shared" si="175"/>
        <v>30</v>
      </c>
      <c r="Q2765" t="s">
        <v>1510</v>
      </c>
      <c r="R2765" t="s">
        <v>5624</v>
      </c>
      <c r="S2765" s="15">
        <f t="shared" si="176"/>
        <v>41373.579675925925</v>
      </c>
      <c r="T2765" s="16">
        <f t="shared" si="177"/>
        <v>41418.579675925925</v>
      </c>
    </row>
    <row r="2766" spans="1:20" ht="60" hidden="1">
      <c r="A2766">
        <v>2764</v>
      </c>
      <c r="B2766" s="3" t="s">
        <v>5669</v>
      </c>
      <c r="C2766" s="3" t="s">
        <v>5670</v>
      </c>
      <c r="D2766" s="6">
        <v>4000</v>
      </c>
      <c r="E2766" s="11">
        <v>45</v>
      </c>
      <c r="F2766" t="s">
        <v>366</v>
      </c>
      <c r="G2766" t="s">
        <v>22</v>
      </c>
      <c r="H2766" t="s">
        <v>23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5623</v>
      </c>
      <c r="O2766" s="9">
        <f t="shared" si="174"/>
        <v>1</v>
      </c>
      <c r="P2766" s="9">
        <f t="shared" si="175"/>
        <v>11.25</v>
      </c>
      <c r="Q2766" t="s">
        <v>1510</v>
      </c>
      <c r="R2766" t="s">
        <v>5624</v>
      </c>
      <c r="S2766" s="15">
        <f t="shared" si="176"/>
        <v>41030.292025462964</v>
      </c>
      <c r="T2766" s="16">
        <f t="shared" si="177"/>
        <v>41059.791666666664</v>
      </c>
    </row>
    <row r="2767" spans="1:20" ht="45" hidden="1">
      <c r="A2767">
        <v>2765</v>
      </c>
      <c r="B2767" s="3" t="s">
        <v>5671</v>
      </c>
      <c r="C2767" s="3" t="s">
        <v>5672</v>
      </c>
      <c r="D2767" s="6">
        <v>4000</v>
      </c>
      <c r="E2767" s="11">
        <v>0</v>
      </c>
      <c r="F2767" t="s">
        <v>366</v>
      </c>
      <c r="G2767" t="s">
        <v>22</v>
      </c>
      <c r="H2767" t="s">
        <v>23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5623</v>
      </c>
      <c r="O2767" s="9">
        <f t="shared" si="174"/>
        <v>0</v>
      </c>
      <c r="P2767" s="9">
        <f t="shared" si="175"/>
        <v>0</v>
      </c>
      <c r="Q2767" t="s">
        <v>1510</v>
      </c>
      <c r="R2767" t="s">
        <v>5624</v>
      </c>
      <c r="S2767" s="15">
        <f t="shared" si="176"/>
        <v>41194.579027777778</v>
      </c>
      <c r="T2767" s="16">
        <f t="shared" si="177"/>
        <v>41210.579027777778</v>
      </c>
    </row>
    <row r="2768" spans="1:20" ht="60" hidden="1">
      <c r="A2768">
        <v>2766</v>
      </c>
      <c r="B2768" s="3" t="s">
        <v>5673</v>
      </c>
      <c r="C2768" s="3" t="s">
        <v>5674</v>
      </c>
      <c r="D2768" s="6">
        <v>5000</v>
      </c>
      <c r="E2768" s="11">
        <v>100</v>
      </c>
      <c r="F2768" t="s">
        <v>366</v>
      </c>
      <c r="G2768" t="s">
        <v>22</v>
      </c>
      <c r="H2768" t="s">
        <v>23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5623</v>
      </c>
      <c r="O2768" s="9">
        <f t="shared" si="174"/>
        <v>2</v>
      </c>
      <c r="P2768" s="9">
        <f t="shared" si="175"/>
        <v>25</v>
      </c>
      <c r="Q2768" t="s">
        <v>1510</v>
      </c>
      <c r="R2768" t="s">
        <v>5624</v>
      </c>
      <c r="S2768" s="15">
        <f t="shared" si="176"/>
        <v>40736.668032407404</v>
      </c>
      <c r="T2768" s="16">
        <f t="shared" si="177"/>
        <v>40766.668032407404</v>
      </c>
    </row>
    <row r="2769" spans="1:21" ht="45" hidden="1">
      <c r="A2769">
        <v>2767</v>
      </c>
      <c r="B2769" s="3" t="s">
        <v>5675</v>
      </c>
      <c r="C2769" s="3" t="s">
        <v>5676</v>
      </c>
      <c r="D2769" s="6">
        <v>4000</v>
      </c>
      <c r="E2769" s="11">
        <v>34</v>
      </c>
      <c r="F2769" t="s">
        <v>366</v>
      </c>
      <c r="G2769" t="s">
        <v>167</v>
      </c>
      <c r="H2769" t="s">
        <v>168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5623</v>
      </c>
      <c r="O2769" s="9">
        <f t="shared" si="174"/>
        <v>1</v>
      </c>
      <c r="P2769" s="9">
        <f t="shared" si="175"/>
        <v>11.33</v>
      </c>
      <c r="Q2769" t="s">
        <v>1510</v>
      </c>
      <c r="R2769" t="s">
        <v>5624</v>
      </c>
      <c r="S2769" s="15">
        <f t="shared" si="176"/>
        <v>42172.958912037036</v>
      </c>
      <c r="T2769" s="16">
        <f t="shared" si="177"/>
        <v>42232.958912037036</v>
      </c>
    </row>
    <row r="2770" spans="1:21" ht="45" hidden="1">
      <c r="A2770">
        <v>2768</v>
      </c>
      <c r="B2770" s="3" t="s">
        <v>5677</v>
      </c>
      <c r="C2770" s="3" t="s">
        <v>5678</v>
      </c>
      <c r="D2770" s="6">
        <v>7000</v>
      </c>
      <c r="E2770" s="11">
        <v>1002</v>
      </c>
      <c r="F2770" t="s">
        <v>366</v>
      </c>
      <c r="G2770" t="s">
        <v>22</v>
      </c>
      <c r="H2770" t="s">
        <v>23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5623</v>
      </c>
      <c r="O2770" s="9">
        <f t="shared" si="174"/>
        <v>14</v>
      </c>
      <c r="P2770" s="9">
        <f t="shared" si="175"/>
        <v>29.47</v>
      </c>
      <c r="Q2770" t="s">
        <v>1510</v>
      </c>
      <c r="R2770" t="s">
        <v>5624</v>
      </c>
      <c r="S2770" s="15">
        <f t="shared" si="176"/>
        <v>40967.614849537036</v>
      </c>
      <c r="T2770" s="16">
        <f t="shared" si="177"/>
        <v>40997.573182870372</v>
      </c>
    </row>
    <row r="2771" spans="1:21" ht="45" hidden="1">
      <c r="A2771">
        <v>2769</v>
      </c>
      <c r="B2771" s="3" t="s">
        <v>5679</v>
      </c>
      <c r="C2771" s="3" t="s">
        <v>5680</v>
      </c>
      <c r="D2771" s="6">
        <v>800</v>
      </c>
      <c r="E2771" s="11">
        <v>2</v>
      </c>
      <c r="F2771" t="s">
        <v>366</v>
      </c>
      <c r="G2771" t="s">
        <v>31</v>
      </c>
      <c r="H2771" t="s">
        <v>32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5623</v>
      </c>
      <c r="O2771" s="9">
        <f t="shared" si="174"/>
        <v>0</v>
      </c>
      <c r="P2771" s="9">
        <f t="shared" si="175"/>
        <v>1</v>
      </c>
      <c r="Q2771" t="s">
        <v>1510</v>
      </c>
      <c r="R2771" t="s">
        <v>5624</v>
      </c>
      <c r="S2771" s="15">
        <f t="shared" si="176"/>
        <v>41745.826273148145</v>
      </c>
      <c r="T2771" s="16">
        <f t="shared" si="177"/>
        <v>41795.826273148145</v>
      </c>
    </row>
    <row r="2772" spans="1:21" ht="60" hidden="1">
      <c r="A2772">
        <v>2770</v>
      </c>
      <c r="B2772" s="3" t="s">
        <v>5681</v>
      </c>
      <c r="C2772" s="3" t="s">
        <v>5682</v>
      </c>
      <c r="D2772" s="6">
        <v>20000</v>
      </c>
      <c r="E2772" s="11">
        <v>2082.25</v>
      </c>
      <c r="F2772" t="s">
        <v>366</v>
      </c>
      <c r="G2772" t="s">
        <v>22</v>
      </c>
      <c r="H2772" t="s">
        <v>23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5623</v>
      </c>
      <c r="O2772" s="9">
        <f t="shared" si="174"/>
        <v>10</v>
      </c>
      <c r="P2772" s="9">
        <f t="shared" si="175"/>
        <v>63.1</v>
      </c>
      <c r="Q2772" t="s">
        <v>1510</v>
      </c>
      <c r="R2772" t="s">
        <v>5624</v>
      </c>
      <c r="S2772" s="15">
        <f t="shared" si="176"/>
        <v>41686.705208333333</v>
      </c>
      <c r="T2772" s="16">
        <f t="shared" si="177"/>
        <v>41716.663541666669</v>
      </c>
    </row>
    <row r="2773" spans="1:21" ht="60" hidden="1">
      <c r="A2773">
        <v>2771</v>
      </c>
      <c r="B2773" s="3" t="s">
        <v>5683</v>
      </c>
      <c r="C2773" s="3" t="s">
        <v>5684</v>
      </c>
      <c r="D2773" s="6">
        <v>19980</v>
      </c>
      <c r="E2773" s="11">
        <v>0</v>
      </c>
      <c r="F2773" t="s">
        <v>366</v>
      </c>
      <c r="G2773" t="s">
        <v>22</v>
      </c>
      <c r="H2773" t="s">
        <v>23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5623</v>
      </c>
      <c r="O2773" s="9">
        <f t="shared" si="174"/>
        <v>0</v>
      </c>
      <c r="P2773" s="9">
        <f t="shared" si="175"/>
        <v>0</v>
      </c>
      <c r="Q2773" t="s">
        <v>1510</v>
      </c>
      <c r="R2773" t="s">
        <v>5624</v>
      </c>
      <c r="S2773" s="15">
        <f t="shared" si="176"/>
        <v>41257.531712962962</v>
      </c>
      <c r="T2773" s="16">
        <f t="shared" si="177"/>
        <v>41306.708333333336</v>
      </c>
    </row>
    <row r="2774" spans="1:21" ht="45" hidden="1">
      <c r="A2774">
        <v>2772</v>
      </c>
      <c r="B2774" s="3" t="s">
        <v>5685</v>
      </c>
      <c r="C2774" s="3" t="s">
        <v>5686</v>
      </c>
      <c r="D2774" s="6">
        <v>8000</v>
      </c>
      <c r="E2774" s="11">
        <v>0</v>
      </c>
      <c r="F2774" t="s">
        <v>366</v>
      </c>
      <c r="G2774" t="s">
        <v>22</v>
      </c>
      <c r="H2774" t="s">
        <v>23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5623</v>
      </c>
      <c r="O2774" s="9">
        <f t="shared" si="174"/>
        <v>0</v>
      </c>
      <c r="P2774" s="9">
        <f t="shared" si="175"/>
        <v>0</v>
      </c>
      <c r="Q2774" t="s">
        <v>1510</v>
      </c>
      <c r="R2774" t="s">
        <v>5624</v>
      </c>
      <c r="S2774" s="15">
        <f t="shared" si="176"/>
        <v>41537.869143518517</v>
      </c>
      <c r="T2774" s="16">
        <f t="shared" si="177"/>
        <v>41552.869143518517</v>
      </c>
    </row>
    <row r="2775" spans="1:21" ht="45" hidden="1">
      <c r="A2775">
        <v>2773</v>
      </c>
      <c r="B2775" s="3" t="s">
        <v>5687</v>
      </c>
      <c r="C2775" s="3" t="s">
        <v>5688</v>
      </c>
      <c r="D2775" s="6">
        <v>530</v>
      </c>
      <c r="E2775" s="11">
        <v>1</v>
      </c>
      <c r="F2775" t="s">
        <v>366</v>
      </c>
      <c r="G2775" t="s">
        <v>167</v>
      </c>
      <c r="H2775" t="s">
        <v>168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5623</v>
      </c>
      <c r="O2775" s="9">
        <f t="shared" si="174"/>
        <v>0</v>
      </c>
      <c r="P2775" s="9">
        <f t="shared" si="175"/>
        <v>1</v>
      </c>
      <c r="Q2775" t="s">
        <v>1510</v>
      </c>
      <c r="R2775" t="s">
        <v>5624</v>
      </c>
      <c r="S2775" s="15">
        <f t="shared" si="176"/>
        <v>42474.86482638889</v>
      </c>
      <c r="T2775" s="16">
        <f t="shared" si="177"/>
        <v>42484.86482638889</v>
      </c>
    </row>
    <row r="2776" spans="1:21" ht="60" hidden="1">
      <c r="A2776">
        <v>2774</v>
      </c>
      <c r="B2776" s="3" t="s">
        <v>5689</v>
      </c>
      <c r="C2776" s="3" t="s">
        <v>5690</v>
      </c>
      <c r="D2776" s="6">
        <v>4000</v>
      </c>
      <c r="E2776" s="11">
        <v>570</v>
      </c>
      <c r="F2776" t="s">
        <v>366</v>
      </c>
      <c r="G2776" t="s">
        <v>22</v>
      </c>
      <c r="H2776" t="s">
        <v>23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5623</v>
      </c>
      <c r="O2776" s="9">
        <f t="shared" si="174"/>
        <v>14</v>
      </c>
      <c r="P2776" s="9">
        <f t="shared" si="175"/>
        <v>43.85</v>
      </c>
      <c r="Q2776" t="s">
        <v>1510</v>
      </c>
      <c r="R2776" t="s">
        <v>5624</v>
      </c>
      <c r="S2776" s="15">
        <f t="shared" si="176"/>
        <v>41311.126481481479</v>
      </c>
      <c r="T2776" s="16">
        <f t="shared" si="177"/>
        <v>41341.126481481479</v>
      </c>
    </row>
    <row r="2777" spans="1:21" ht="45" hidden="1">
      <c r="A2777">
        <v>2775</v>
      </c>
      <c r="B2777" s="3" t="s">
        <v>5691</v>
      </c>
      <c r="C2777" s="3" t="s">
        <v>5692</v>
      </c>
      <c r="D2777" s="6">
        <v>5000</v>
      </c>
      <c r="E2777" s="11">
        <v>150</v>
      </c>
      <c r="F2777" t="s">
        <v>366</v>
      </c>
      <c r="G2777" t="s">
        <v>22</v>
      </c>
      <c r="H2777" t="s">
        <v>23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5623</v>
      </c>
      <c r="O2777" s="9">
        <f t="shared" si="174"/>
        <v>3</v>
      </c>
      <c r="P2777" s="9">
        <f t="shared" si="175"/>
        <v>75</v>
      </c>
      <c r="Q2777" t="s">
        <v>1510</v>
      </c>
      <c r="R2777" t="s">
        <v>5624</v>
      </c>
      <c r="S2777" s="15">
        <f t="shared" si="176"/>
        <v>40863.013356481482</v>
      </c>
      <c r="T2777" s="16">
        <f t="shared" si="177"/>
        <v>40893.013356481482</v>
      </c>
    </row>
    <row r="2778" spans="1:21" ht="60" hidden="1">
      <c r="A2778">
        <v>2776</v>
      </c>
      <c r="B2778" s="3" t="s">
        <v>5693</v>
      </c>
      <c r="C2778" s="3" t="s">
        <v>5694</v>
      </c>
      <c r="D2778" s="6">
        <v>21000</v>
      </c>
      <c r="E2778" s="11">
        <v>1655</v>
      </c>
      <c r="F2778" t="s">
        <v>366</v>
      </c>
      <c r="G2778" t="s">
        <v>22</v>
      </c>
      <c r="H2778" t="s">
        <v>23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5623</v>
      </c>
      <c r="O2778" s="9">
        <f t="shared" si="174"/>
        <v>8</v>
      </c>
      <c r="P2778" s="9">
        <f t="shared" si="175"/>
        <v>45.97</v>
      </c>
      <c r="Q2778" t="s">
        <v>1510</v>
      </c>
      <c r="R2778" t="s">
        <v>5624</v>
      </c>
      <c r="S2778" s="15">
        <f t="shared" si="176"/>
        <v>42136.297175925924</v>
      </c>
      <c r="T2778" s="16">
        <f t="shared" si="177"/>
        <v>42167.297175925924</v>
      </c>
    </row>
    <row r="2779" spans="1:21" ht="60" hidden="1">
      <c r="A2779">
        <v>2777</v>
      </c>
      <c r="B2779" s="3" t="s">
        <v>5695</v>
      </c>
      <c r="C2779" s="3" t="s">
        <v>5696</v>
      </c>
      <c r="D2779" s="6">
        <v>3000</v>
      </c>
      <c r="E2779" s="11">
        <v>10</v>
      </c>
      <c r="F2779" t="s">
        <v>366</v>
      </c>
      <c r="G2779" t="s">
        <v>22</v>
      </c>
      <c r="H2779" t="s">
        <v>23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5623</v>
      </c>
      <c r="O2779" s="9">
        <f t="shared" si="174"/>
        <v>0</v>
      </c>
      <c r="P2779" s="9">
        <f t="shared" si="175"/>
        <v>10</v>
      </c>
      <c r="Q2779" t="s">
        <v>1510</v>
      </c>
      <c r="R2779" t="s">
        <v>5624</v>
      </c>
      <c r="S2779" s="15">
        <f t="shared" si="176"/>
        <v>42172.669027777782</v>
      </c>
      <c r="T2779" s="16">
        <f t="shared" si="177"/>
        <v>42202.669027777782</v>
      </c>
    </row>
    <row r="2780" spans="1:21" ht="60" hidden="1">
      <c r="A2780">
        <v>2778</v>
      </c>
      <c r="B2780" s="3" t="s">
        <v>5697</v>
      </c>
      <c r="C2780" s="3" t="s">
        <v>5698</v>
      </c>
      <c r="D2780" s="6">
        <v>5500</v>
      </c>
      <c r="E2780" s="11">
        <v>1405</v>
      </c>
      <c r="F2780" t="s">
        <v>366</v>
      </c>
      <c r="G2780" t="s">
        <v>22</v>
      </c>
      <c r="H2780" t="s">
        <v>23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5623</v>
      </c>
      <c r="O2780" s="9">
        <f t="shared" si="174"/>
        <v>26</v>
      </c>
      <c r="P2780" s="9">
        <f t="shared" si="175"/>
        <v>93.67</v>
      </c>
      <c r="Q2780" t="s">
        <v>1510</v>
      </c>
      <c r="R2780" t="s">
        <v>5624</v>
      </c>
      <c r="S2780" s="15">
        <f t="shared" si="176"/>
        <v>41846.978078703702</v>
      </c>
      <c r="T2780" s="16">
        <f t="shared" si="177"/>
        <v>41876.978078703702</v>
      </c>
    </row>
    <row r="2781" spans="1:21" ht="45" hidden="1">
      <c r="A2781">
        <v>2779</v>
      </c>
      <c r="B2781" s="3" t="s">
        <v>5699</v>
      </c>
      <c r="C2781" s="3" t="s">
        <v>5700</v>
      </c>
      <c r="D2781" s="6">
        <v>2500</v>
      </c>
      <c r="E2781" s="11">
        <v>53</v>
      </c>
      <c r="F2781" t="s">
        <v>366</v>
      </c>
      <c r="G2781" t="s">
        <v>22</v>
      </c>
      <c r="H2781" t="s">
        <v>23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5623</v>
      </c>
      <c r="O2781" s="9">
        <f t="shared" si="174"/>
        <v>2</v>
      </c>
      <c r="P2781" s="9">
        <f t="shared" si="175"/>
        <v>53</v>
      </c>
      <c r="Q2781" t="s">
        <v>1510</v>
      </c>
      <c r="R2781" t="s">
        <v>5624</v>
      </c>
      <c r="S2781" s="15">
        <f t="shared" si="176"/>
        <v>42300.585891203707</v>
      </c>
      <c r="T2781" s="16">
        <f t="shared" si="177"/>
        <v>42330.627557870372</v>
      </c>
    </row>
    <row r="2782" spans="1:21" ht="45" hidden="1">
      <c r="A2782">
        <v>2780</v>
      </c>
      <c r="B2782" s="3" t="s">
        <v>5701</v>
      </c>
      <c r="C2782" s="3" t="s">
        <v>5702</v>
      </c>
      <c r="D2782" s="6">
        <v>100000</v>
      </c>
      <c r="E2782" s="11">
        <v>0</v>
      </c>
      <c r="F2782" t="s">
        <v>366</v>
      </c>
      <c r="G2782" t="s">
        <v>1240</v>
      </c>
      <c r="H2782" t="s">
        <v>62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5623</v>
      </c>
      <c r="O2782" s="9">
        <f t="shared" si="174"/>
        <v>0</v>
      </c>
      <c r="P2782" s="9">
        <f t="shared" si="175"/>
        <v>0</v>
      </c>
      <c r="Q2782" t="s">
        <v>1510</v>
      </c>
      <c r="R2782" t="s">
        <v>5624</v>
      </c>
      <c r="S2782" s="15">
        <f t="shared" si="176"/>
        <v>42774.447777777779</v>
      </c>
      <c r="T2782" s="16">
        <f t="shared" si="177"/>
        <v>42804.447777777779</v>
      </c>
    </row>
    <row r="2783" spans="1:21" ht="45">
      <c r="A2783">
        <v>2781</v>
      </c>
      <c r="B2783" s="3" t="s">
        <v>5703</v>
      </c>
      <c r="C2783" s="3" t="s">
        <v>5704</v>
      </c>
      <c r="D2783" s="6">
        <v>1250</v>
      </c>
      <c r="E2783" s="11">
        <v>1316</v>
      </c>
      <c r="F2783" t="s">
        <v>21</v>
      </c>
      <c r="G2783" t="s">
        <v>22</v>
      </c>
      <c r="H2783" t="s">
        <v>23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1098</v>
      </c>
      <c r="O2783" s="9">
        <f t="shared" si="174"/>
        <v>105</v>
      </c>
      <c r="P2783" s="9">
        <f t="shared" si="175"/>
        <v>47</v>
      </c>
      <c r="Q2783" t="s">
        <v>1099</v>
      </c>
      <c r="R2783" t="s">
        <v>1100</v>
      </c>
      <c r="S2783" s="15">
        <f t="shared" si="176"/>
        <v>42018.94159722222</v>
      </c>
      <c r="T2783" s="16">
        <f t="shared" si="177"/>
        <v>42047.291666666672</v>
      </c>
      <c r="U2783">
        <f t="shared" ref="U2783:U2846" si="178">YEAR(S2265)</f>
        <v>2015</v>
      </c>
    </row>
    <row r="2784" spans="1:21" ht="45">
      <c r="A2784">
        <v>2782</v>
      </c>
      <c r="B2784" s="3" t="s">
        <v>5705</v>
      </c>
      <c r="C2784" s="3" t="s">
        <v>5706</v>
      </c>
      <c r="D2784" s="6">
        <v>1000</v>
      </c>
      <c r="E2784" s="11">
        <v>1200</v>
      </c>
      <c r="F2784" t="s">
        <v>21</v>
      </c>
      <c r="G2784" t="s">
        <v>22</v>
      </c>
      <c r="H2784" t="s">
        <v>23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1098</v>
      </c>
      <c r="O2784" s="9">
        <f t="shared" si="174"/>
        <v>120</v>
      </c>
      <c r="P2784" s="9">
        <f t="shared" si="175"/>
        <v>66.67</v>
      </c>
      <c r="Q2784" t="s">
        <v>1099</v>
      </c>
      <c r="R2784" t="s">
        <v>1100</v>
      </c>
      <c r="S2784" s="15">
        <f t="shared" si="176"/>
        <v>42026.924976851849</v>
      </c>
      <c r="T2784" s="16">
        <f t="shared" si="177"/>
        <v>42052.207638888889</v>
      </c>
      <c r="U2784">
        <f t="shared" si="178"/>
        <v>2016</v>
      </c>
    </row>
    <row r="2785" spans="1:21" ht="60">
      <c r="A2785">
        <v>2783</v>
      </c>
      <c r="B2785" s="3" t="s">
        <v>5707</v>
      </c>
      <c r="C2785" s="3" t="s">
        <v>5708</v>
      </c>
      <c r="D2785" s="6">
        <v>1000</v>
      </c>
      <c r="E2785" s="11">
        <v>1145</v>
      </c>
      <c r="F2785" t="s">
        <v>21</v>
      </c>
      <c r="G2785" t="s">
        <v>31</v>
      </c>
      <c r="H2785" t="s">
        <v>32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1098</v>
      </c>
      <c r="O2785" s="9">
        <f t="shared" si="174"/>
        <v>115</v>
      </c>
      <c r="P2785" s="9">
        <f t="shared" si="175"/>
        <v>18.77</v>
      </c>
      <c r="Q2785" t="s">
        <v>1099</v>
      </c>
      <c r="R2785" t="s">
        <v>1100</v>
      </c>
      <c r="S2785" s="15">
        <f t="shared" si="176"/>
        <v>42103.535254629634</v>
      </c>
      <c r="T2785" s="16">
        <f t="shared" si="177"/>
        <v>42117.535254629634</v>
      </c>
      <c r="U2785">
        <f t="shared" si="178"/>
        <v>2016</v>
      </c>
    </row>
    <row r="2786" spans="1:21" ht="45">
      <c r="A2786">
        <v>2784</v>
      </c>
      <c r="B2786" s="3" t="s">
        <v>5709</v>
      </c>
      <c r="C2786" s="3" t="s">
        <v>5710</v>
      </c>
      <c r="D2786" s="6">
        <v>6000</v>
      </c>
      <c r="E2786" s="11">
        <v>7140</v>
      </c>
      <c r="F2786" t="s">
        <v>21</v>
      </c>
      <c r="G2786" t="s">
        <v>22</v>
      </c>
      <c r="H2786" t="s">
        <v>23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1098</v>
      </c>
      <c r="O2786" s="9">
        <f t="shared" si="174"/>
        <v>119</v>
      </c>
      <c r="P2786" s="9">
        <f t="shared" si="175"/>
        <v>66.11</v>
      </c>
      <c r="Q2786" t="s">
        <v>1099</v>
      </c>
      <c r="R2786" t="s">
        <v>1100</v>
      </c>
      <c r="S2786" s="15">
        <f t="shared" si="176"/>
        <v>41920.787534722222</v>
      </c>
      <c r="T2786" s="16">
        <f t="shared" si="177"/>
        <v>41941.787534722222</v>
      </c>
      <c r="U2786">
        <f t="shared" si="178"/>
        <v>2016</v>
      </c>
    </row>
    <row r="2787" spans="1:21" ht="45">
      <c r="A2787">
        <v>2785</v>
      </c>
      <c r="B2787" s="3" t="s">
        <v>5711</v>
      </c>
      <c r="C2787" s="3" t="s">
        <v>5712</v>
      </c>
      <c r="D2787" s="6">
        <v>5000</v>
      </c>
      <c r="E2787" s="11">
        <v>5234</v>
      </c>
      <c r="F2787" t="s">
        <v>21</v>
      </c>
      <c r="G2787" t="s">
        <v>22</v>
      </c>
      <c r="H2787" t="s">
        <v>23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1098</v>
      </c>
      <c r="O2787" s="9">
        <f t="shared" si="174"/>
        <v>105</v>
      </c>
      <c r="P2787" s="9">
        <f t="shared" si="175"/>
        <v>36.86</v>
      </c>
      <c r="Q2787" t="s">
        <v>1099</v>
      </c>
      <c r="R2787" t="s">
        <v>1100</v>
      </c>
      <c r="S2787" s="15">
        <f t="shared" si="176"/>
        <v>42558.189432870371</v>
      </c>
      <c r="T2787" s="16">
        <f t="shared" si="177"/>
        <v>42587.875</v>
      </c>
      <c r="U2787">
        <f t="shared" si="178"/>
        <v>2014</v>
      </c>
    </row>
    <row r="2788" spans="1:21" ht="30">
      <c r="A2788">
        <v>2786</v>
      </c>
      <c r="B2788" s="3" t="s">
        <v>5713</v>
      </c>
      <c r="C2788" s="3" t="s">
        <v>5714</v>
      </c>
      <c r="D2788" s="6">
        <v>2500</v>
      </c>
      <c r="E2788" s="11">
        <v>2946</v>
      </c>
      <c r="F2788" t="s">
        <v>21</v>
      </c>
      <c r="G2788" t="s">
        <v>31</v>
      </c>
      <c r="H2788" t="s">
        <v>32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1098</v>
      </c>
      <c r="O2788" s="9">
        <f t="shared" si="174"/>
        <v>118</v>
      </c>
      <c r="P2788" s="9">
        <f t="shared" si="175"/>
        <v>39.81</v>
      </c>
      <c r="Q2788" t="s">
        <v>1099</v>
      </c>
      <c r="R2788" t="s">
        <v>1100</v>
      </c>
      <c r="S2788" s="15">
        <f t="shared" si="176"/>
        <v>41815.569212962961</v>
      </c>
      <c r="T2788" s="16">
        <f t="shared" si="177"/>
        <v>41829.569212962961</v>
      </c>
      <c r="U2788">
        <f t="shared" si="178"/>
        <v>2017</v>
      </c>
    </row>
    <row r="2789" spans="1:21" ht="60">
      <c r="A2789">
        <v>2787</v>
      </c>
      <c r="B2789" s="3" t="s">
        <v>5715</v>
      </c>
      <c r="C2789" s="3" t="s">
        <v>5716</v>
      </c>
      <c r="D2789" s="6">
        <v>1000</v>
      </c>
      <c r="E2789" s="11">
        <v>1197</v>
      </c>
      <c r="F2789" t="s">
        <v>21</v>
      </c>
      <c r="G2789" t="s">
        <v>22</v>
      </c>
      <c r="H2789" t="s">
        <v>23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1098</v>
      </c>
      <c r="O2789" s="9">
        <f t="shared" si="174"/>
        <v>120</v>
      </c>
      <c r="P2789" s="9">
        <f t="shared" si="175"/>
        <v>31.5</v>
      </c>
      <c r="Q2789" t="s">
        <v>1099</v>
      </c>
      <c r="R2789" t="s">
        <v>1100</v>
      </c>
      <c r="S2789" s="15">
        <f t="shared" si="176"/>
        <v>41808.198518518519</v>
      </c>
      <c r="T2789" s="16">
        <f t="shared" si="177"/>
        <v>41838.198518518519</v>
      </c>
      <c r="U2789">
        <f t="shared" si="178"/>
        <v>2017</v>
      </c>
    </row>
    <row r="2790" spans="1:21" ht="45">
      <c r="A2790">
        <v>2788</v>
      </c>
      <c r="B2790" s="3" t="s">
        <v>5717</v>
      </c>
      <c r="C2790" s="3" t="s">
        <v>5718</v>
      </c>
      <c r="D2790" s="6">
        <v>2000</v>
      </c>
      <c r="E2790" s="11">
        <v>2050</v>
      </c>
      <c r="F2790" t="s">
        <v>21</v>
      </c>
      <c r="G2790" t="s">
        <v>22</v>
      </c>
      <c r="H2790" t="s">
        <v>23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1098</v>
      </c>
      <c r="O2790" s="9">
        <f t="shared" si="174"/>
        <v>103</v>
      </c>
      <c r="P2790" s="9">
        <f t="shared" si="175"/>
        <v>102.5</v>
      </c>
      <c r="Q2790" t="s">
        <v>1099</v>
      </c>
      <c r="R2790" t="s">
        <v>1100</v>
      </c>
      <c r="S2790" s="15">
        <f t="shared" si="176"/>
        <v>42550.701886574068</v>
      </c>
      <c r="T2790" s="16">
        <f t="shared" si="177"/>
        <v>42580.701886574068</v>
      </c>
      <c r="U2790">
        <f t="shared" si="178"/>
        <v>2016</v>
      </c>
    </row>
    <row r="2791" spans="1:21" ht="30">
      <c r="A2791">
        <v>2789</v>
      </c>
      <c r="B2791" s="3" t="s">
        <v>5719</v>
      </c>
      <c r="C2791" s="3" t="s">
        <v>5720</v>
      </c>
      <c r="D2791" s="6">
        <v>3000</v>
      </c>
      <c r="E2791" s="11">
        <v>3035</v>
      </c>
      <c r="F2791" t="s">
        <v>21</v>
      </c>
      <c r="G2791" t="s">
        <v>22</v>
      </c>
      <c r="H2791" t="s">
        <v>23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1098</v>
      </c>
      <c r="O2791" s="9">
        <f t="shared" si="174"/>
        <v>101</v>
      </c>
      <c r="P2791" s="9">
        <f t="shared" si="175"/>
        <v>126.46</v>
      </c>
      <c r="Q2791" t="s">
        <v>1099</v>
      </c>
      <c r="R2791" t="s">
        <v>1100</v>
      </c>
      <c r="S2791" s="15">
        <f t="shared" si="176"/>
        <v>42056.013124999998</v>
      </c>
      <c r="T2791" s="16">
        <f t="shared" si="177"/>
        <v>42075.166666666672</v>
      </c>
      <c r="U2791">
        <f t="shared" si="178"/>
        <v>2016</v>
      </c>
    </row>
    <row r="2792" spans="1:21" ht="60">
      <c r="A2792">
        <v>2790</v>
      </c>
      <c r="B2792" s="3" t="s">
        <v>5721</v>
      </c>
      <c r="C2792" s="3" t="s">
        <v>5722</v>
      </c>
      <c r="D2792" s="6">
        <v>3000</v>
      </c>
      <c r="E2792" s="11">
        <v>3160</v>
      </c>
      <c r="F2792" t="s">
        <v>21</v>
      </c>
      <c r="G2792" t="s">
        <v>22</v>
      </c>
      <c r="H2792" t="s">
        <v>23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1098</v>
      </c>
      <c r="O2792" s="9">
        <f t="shared" si="174"/>
        <v>105</v>
      </c>
      <c r="P2792" s="9">
        <f t="shared" si="175"/>
        <v>47.88</v>
      </c>
      <c r="Q2792" t="s">
        <v>1099</v>
      </c>
      <c r="R2792" t="s">
        <v>1100</v>
      </c>
      <c r="S2792" s="15">
        <f t="shared" si="176"/>
        <v>42016.938692129625</v>
      </c>
      <c r="T2792" s="16">
        <f t="shared" si="177"/>
        <v>42046.938692129625</v>
      </c>
      <c r="U2792">
        <f t="shared" si="178"/>
        <v>2015</v>
      </c>
    </row>
    <row r="2793" spans="1:21" ht="60">
      <c r="A2793">
        <v>2791</v>
      </c>
      <c r="B2793" s="3" t="s">
        <v>5723</v>
      </c>
      <c r="C2793" s="3" t="s">
        <v>5724</v>
      </c>
      <c r="D2793" s="6">
        <v>2000</v>
      </c>
      <c r="E2793" s="11">
        <v>2050</v>
      </c>
      <c r="F2793" t="s">
        <v>21</v>
      </c>
      <c r="G2793" t="s">
        <v>22</v>
      </c>
      <c r="H2793" t="s">
        <v>23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1098</v>
      </c>
      <c r="O2793" s="9">
        <f t="shared" si="174"/>
        <v>103</v>
      </c>
      <c r="P2793" s="9">
        <f t="shared" si="175"/>
        <v>73.209999999999994</v>
      </c>
      <c r="Q2793" t="s">
        <v>1099</v>
      </c>
      <c r="R2793" t="s">
        <v>1100</v>
      </c>
      <c r="S2793" s="15">
        <f t="shared" si="176"/>
        <v>42591.899988425925</v>
      </c>
      <c r="T2793" s="16">
        <f t="shared" si="177"/>
        <v>42622.166666666672</v>
      </c>
      <c r="U2793">
        <f t="shared" si="178"/>
        <v>2017</v>
      </c>
    </row>
    <row r="2794" spans="1:21" ht="45">
      <c r="A2794">
        <v>2792</v>
      </c>
      <c r="B2794" s="3" t="s">
        <v>5725</v>
      </c>
      <c r="C2794" s="3" t="s">
        <v>5726</v>
      </c>
      <c r="D2794" s="6">
        <v>2000</v>
      </c>
      <c r="E2794" s="11">
        <v>2152</v>
      </c>
      <c r="F2794" t="s">
        <v>21</v>
      </c>
      <c r="G2794" t="s">
        <v>22</v>
      </c>
      <c r="H2794" t="s">
        <v>23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1098</v>
      </c>
      <c r="O2794" s="9">
        <f t="shared" si="174"/>
        <v>108</v>
      </c>
      <c r="P2794" s="9">
        <f t="shared" si="175"/>
        <v>89.67</v>
      </c>
      <c r="Q2794" t="s">
        <v>1099</v>
      </c>
      <c r="R2794" t="s">
        <v>1100</v>
      </c>
      <c r="S2794" s="15">
        <f t="shared" si="176"/>
        <v>42183.231006944443</v>
      </c>
      <c r="T2794" s="16">
        <f t="shared" si="177"/>
        <v>42228.231006944443</v>
      </c>
      <c r="U2794">
        <f t="shared" si="178"/>
        <v>2014</v>
      </c>
    </row>
    <row r="2795" spans="1:21" ht="60">
      <c r="A2795">
        <v>2793</v>
      </c>
      <c r="B2795" s="3" t="s">
        <v>5727</v>
      </c>
      <c r="C2795" s="3" t="s">
        <v>5728</v>
      </c>
      <c r="D2795" s="6">
        <v>10000</v>
      </c>
      <c r="E2795" s="11">
        <v>11056.75</v>
      </c>
      <c r="F2795" t="s">
        <v>21</v>
      </c>
      <c r="G2795" t="s">
        <v>57</v>
      </c>
      <c r="H2795" t="s">
        <v>58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1098</v>
      </c>
      <c r="O2795" s="9">
        <f t="shared" si="174"/>
        <v>111</v>
      </c>
      <c r="P2795" s="9">
        <f t="shared" si="175"/>
        <v>151.46</v>
      </c>
      <c r="Q2795" t="s">
        <v>1099</v>
      </c>
      <c r="R2795" t="s">
        <v>1100</v>
      </c>
      <c r="S2795" s="15">
        <f t="shared" si="176"/>
        <v>42176.419039351851</v>
      </c>
      <c r="T2795" s="16">
        <f t="shared" si="177"/>
        <v>42206.419039351851</v>
      </c>
      <c r="U2795">
        <f t="shared" si="178"/>
        <v>2014</v>
      </c>
    </row>
    <row r="2796" spans="1:21" ht="60">
      <c r="A2796">
        <v>2794</v>
      </c>
      <c r="B2796" s="3" t="s">
        <v>5729</v>
      </c>
      <c r="C2796" s="3" t="s">
        <v>5730</v>
      </c>
      <c r="D2796" s="6">
        <v>50</v>
      </c>
      <c r="E2796" s="11">
        <v>75</v>
      </c>
      <c r="F2796" t="s">
        <v>21</v>
      </c>
      <c r="G2796" t="s">
        <v>31</v>
      </c>
      <c r="H2796" t="s">
        <v>32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1098</v>
      </c>
      <c r="O2796" s="9">
        <f t="shared" si="174"/>
        <v>150</v>
      </c>
      <c r="P2796" s="9">
        <f t="shared" si="175"/>
        <v>25</v>
      </c>
      <c r="Q2796" t="s">
        <v>1099</v>
      </c>
      <c r="R2796" t="s">
        <v>1100</v>
      </c>
      <c r="S2796" s="15">
        <f t="shared" si="176"/>
        <v>42416.691655092596</v>
      </c>
      <c r="T2796" s="16">
        <f t="shared" si="177"/>
        <v>42432.791666666672</v>
      </c>
      <c r="U2796">
        <f t="shared" si="178"/>
        <v>2013</v>
      </c>
    </row>
    <row r="2797" spans="1:21" ht="45">
      <c r="A2797">
        <v>2795</v>
      </c>
      <c r="B2797" s="3" t="s">
        <v>5731</v>
      </c>
      <c r="C2797" s="3" t="s">
        <v>5732</v>
      </c>
      <c r="D2797" s="6">
        <v>700</v>
      </c>
      <c r="E2797" s="11">
        <v>730</v>
      </c>
      <c r="F2797" t="s">
        <v>21</v>
      </c>
      <c r="G2797" t="s">
        <v>22</v>
      </c>
      <c r="H2797" t="s">
        <v>23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1098</v>
      </c>
      <c r="O2797" s="9">
        <f t="shared" si="174"/>
        <v>104</v>
      </c>
      <c r="P2797" s="9">
        <f t="shared" si="175"/>
        <v>36.5</v>
      </c>
      <c r="Q2797" t="s">
        <v>1099</v>
      </c>
      <c r="R2797" t="s">
        <v>1100</v>
      </c>
      <c r="S2797" s="15">
        <f t="shared" si="176"/>
        <v>41780.525937500002</v>
      </c>
      <c r="T2797" s="16">
        <f t="shared" si="177"/>
        <v>41796.958333333336</v>
      </c>
      <c r="U2797">
        <f t="shared" si="178"/>
        <v>2012</v>
      </c>
    </row>
    <row r="2798" spans="1:21" ht="45">
      <c r="A2798">
        <v>2796</v>
      </c>
      <c r="B2798" s="3" t="s">
        <v>5733</v>
      </c>
      <c r="C2798" s="3" t="s">
        <v>5734</v>
      </c>
      <c r="D2798" s="6">
        <v>800</v>
      </c>
      <c r="E2798" s="11">
        <v>924</v>
      </c>
      <c r="F2798" t="s">
        <v>21</v>
      </c>
      <c r="G2798" t="s">
        <v>31</v>
      </c>
      <c r="H2798" t="s">
        <v>32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1098</v>
      </c>
      <c r="O2798" s="9">
        <f t="shared" si="174"/>
        <v>116</v>
      </c>
      <c r="P2798" s="9">
        <f t="shared" si="175"/>
        <v>44</v>
      </c>
      <c r="Q2798" t="s">
        <v>1099</v>
      </c>
      <c r="R2798" t="s">
        <v>1100</v>
      </c>
      <c r="S2798" s="15">
        <f t="shared" si="176"/>
        <v>41795.528101851851</v>
      </c>
      <c r="T2798" s="16">
        <f t="shared" si="177"/>
        <v>41825.528101851851</v>
      </c>
      <c r="U2798">
        <f t="shared" si="178"/>
        <v>2015</v>
      </c>
    </row>
    <row r="2799" spans="1:21" ht="45">
      <c r="A2799">
        <v>2797</v>
      </c>
      <c r="B2799" s="3" t="s">
        <v>5735</v>
      </c>
      <c r="C2799" s="3" t="s">
        <v>5736</v>
      </c>
      <c r="D2799" s="6">
        <v>8000</v>
      </c>
      <c r="E2799" s="11">
        <v>8211.61</v>
      </c>
      <c r="F2799" t="s">
        <v>21</v>
      </c>
      <c r="G2799" t="s">
        <v>31</v>
      </c>
      <c r="H2799" t="s">
        <v>32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1098</v>
      </c>
      <c r="O2799" s="9">
        <f t="shared" si="174"/>
        <v>103</v>
      </c>
      <c r="P2799" s="9">
        <f t="shared" si="175"/>
        <v>87.36</v>
      </c>
      <c r="Q2799" t="s">
        <v>1099</v>
      </c>
      <c r="R2799" t="s">
        <v>1100</v>
      </c>
      <c r="S2799" s="15">
        <f t="shared" si="176"/>
        <v>41798.94027777778</v>
      </c>
      <c r="T2799" s="16">
        <f t="shared" si="177"/>
        <v>41828.94027777778</v>
      </c>
      <c r="U2799">
        <f t="shared" si="178"/>
        <v>2015</v>
      </c>
    </row>
    <row r="2800" spans="1:21" ht="60">
      <c r="A2800">
        <v>2798</v>
      </c>
      <c r="B2800" s="3" t="s">
        <v>5737</v>
      </c>
      <c r="C2800" s="3" t="s">
        <v>5738</v>
      </c>
      <c r="D2800" s="6">
        <v>5000</v>
      </c>
      <c r="E2800" s="11">
        <v>5070</v>
      </c>
      <c r="F2800" t="s">
        <v>21</v>
      </c>
      <c r="G2800" t="s">
        <v>31</v>
      </c>
      <c r="H2800" t="s">
        <v>32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1098</v>
      </c>
      <c r="O2800" s="9">
        <f t="shared" si="174"/>
        <v>101</v>
      </c>
      <c r="P2800" s="9">
        <f t="shared" si="175"/>
        <v>36.47</v>
      </c>
      <c r="Q2800" t="s">
        <v>1099</v>
      </c>
      <c r="R2800" t="s">
        <v>1100</v>
      </c>
      <c r="S2800" s="15">
        <f t="shared" si="176"/>
        <v>42201.675011574072</v>
      </c>
      <c r="T2800" s="16">
        <f t="shared" si="177"/>
        <v>42216.666666666672</v>
      </c>
      <c r="U2800">
        <f t="shared" si="178"/>
        <v>2015</v>
      </c>
    </row>
    <row r="2801" spans="1:21" ht="60">
      <c r="A2801">
        <v>2799</v>
      </c>
      <c r="B2801" s="3" t="s">
        <v>5739</v>
      </c>
      <c r="C2801" s="3" t="s">
        <v>5740</v>
      </c>
      <c r="D2801" s="6">
        <v>5000</v>
      </c>
      <c r="E2801" s="11">
        <v>5831.74</v>
      </c>
      <c r="F2801" t="s">
        <v>21</v>
      </c>
      <c r="G2801" t="s">
        <v>31</v>
      </c>
      <c r="H2801" t="s">
        <v>32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1098</v>
      </c>
      <c r="O2801" s="9">
        <f t="shared" si="174"/>
        <v>117</v>
      </c>
      <c r="P2801" s="9">
        <f t="shared" si="175"/>
        <v>44.86</v>
      </c>
      <c r="Q2801" t="s">
        <v>1099</v>
      </c>
      <c r="R2801" t="s">
        <v>1100</v>
      </c>
      <c r="S2801" s="15">
        <f t="shared" si="176"/>
        <v>42507.264699074076</v>
      </c>
      <c r="T2801" s="16">
        <f t="shared" si="177"/>
        <v>42538.666666666672</v>
      </c>
      <c r="U2801">
        <f t="shared" si="178"/>
        <v>2011</v>
      </c>
    </row>
    <row r="2802" spans="1:21" ht="45">
      <c r="A2802">
        <v>2800</v>
      </c>
      <c r="B2802" s="3" t="s">
        <v>5741</v>
      </c>
      <c r="C2802" s="3" t="s">
        <v>5742</v>
      </c>
      <c r="D2802" s="6">
        <v>1000</v>
      </c>
      <c r="E2802" s="11">
        <v>1330</v>
      </c>
      <c r="F2802" t="s">
        <v>21</v>
      </c>
      <c r="G2802" t="s">
        <v>31</v>
      </c>
      <c r="H2802" t="s">
        <v>32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1098</v>
      </c>
      <c r="O2802" s="9">
        <f t="shared" si="174"/>
        <v>133</v>
      </c>
      <c r="P2802" s="9">
        <f t="shared" si="175"/>
        <v>42.9</v>
      </c>
      <c r="Q2802" t="s">
        <v>1099</v>
      </c>
      <c r="R2802" t="s">
        <v>1100</v>
      </c>
      <c r="S2802" s="15">
        <f t="shared" si="176"/>
        <v>41948.552847222221</v>
      </c>
      <c r="T2802" s="16">
        <f t="shared" si="177"/>
        <v>42008.552847222221</v>
      </c>
      <c r="U2802">
        <f t="shared" si="178"/>
        <v>2015</v>
      </c>
    </row>
    <row r="2803" spans="1:21" ht="45">
      <c r="A2803">
        <v>2801</v>
      </c>
      <c r="B2803" s="3" t="s">
        <v>5743</v>
      </c>
      <c r="C2803" s="3" t="s">
        <v>5744</v>
      </c>
      <c r="D2803" s="6">
        <v>500</v>
      </c>
      <c r="E2803" s="11">
        <v>666</v>
      </c>
      <c r="F2803" t="s">
        <v>21</v>
      </c>
      <c r="G2803" t="s">
        <v>57</v>
      </c>
      <c r="H2803" t="s">
        <v>58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1098</v>
      </c>
      <c r="O2803" s="9">
        <f t="shared" si="174"/>
        <v>133</v>
      </c>
      <c r="P2803" s="9">
        <f t="shared" si="175"/>
        <v>51.23</v>
      </c>
      <c r="Q2803" t="s">
        <v>1099</v>
      </c>
      <c r="R2803" t="s">
        <v>1100</v>
      </c>
      <c r="S2803" s="15">
        <f t="shared" si="176"/>
        <v>41900.243159722224</v>
      </c>
      <c r="T2803" s="16">
        <f t="shared" si="177"/>
        <v>41922.458333333336</v>
      </c>
      <c r="U2803">
        <f t="shared" si="178"/>
        <v>2012</v>
      </c>
    </row>
    <row r="2804" spans="1:21" ht="60">
      <c r="A2804">
        <v>2802</v>
      </c>
      <c r="B2804" s="3" t="s">
        <v>5745</v>
      </c>
      <c r="C2804" s="3" t="s">
        <v>5746</v>
      </c>
      <c r="D2804" s="6">
        <v>3000</v>
      </c>
      <c r="E2804" s="11">
        <v>3055</v>
      </c>
      <c r="F2804" t="s">
        <v>21</v>
      </c>
      <c r="G2804" t="s">
        <v>31</v>
      </c>
      <c r="H2804" t="s">
        <v>32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1098</v>
      </c>
      <c r="O2804" s="9">
        <f t="shared" si="174"/>
        <v>102</v>
      </c>
      <c r="P2804" s="9">
        <f t="shared" si="175"/>
        <v>33.94</v>
      </c>
      <c r="Q2804" t="s">
        <v>1099</v>
      </c>
      <c r="R2804" t="s">
        <v>1100</v>
      </c>
      <c r="S2804" s="15">
        <f t="shared" si="176"/>
        <v>42192.64707175926</v>
      </c>
      <c r="T2804" s="16">
        <f t="shared" si="177"/>
        <v>42222.64707175926</v>
      </c>
      <c r="U2804">
        <f t="shared" si="178"/>
        <v>2011</v>
      </c>
    </row>
    <row r="2805" spans="1:21" ht="60">
      <c r="A2805">
        <v>2803</v>
      </c>
      <c r="B2805" s="3" t="s">
        <v>5747</v>
      </c>
      <c r="C2805" s="3" t="s">
        <v>5748</v>
      </c>
      <c r="D2805" s="6">
        <v>10000</v>
      </c>
      <c r="E2805" s="11">
        <v>12795</v>
      </c>
      <c r="F2805" t="s">
        <v>21</v>
      </c>
      <c r="G2805" t="s">
        <v>22</v>
      </c>
      <c r="H2805" t="s">
        <v>23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1098</v>
      </c>
      <c r="O2805" s="9">
        <f t="shared" si="174"/>
        <v>128</v>
      </c>
      <c r="P2805" s="9">
        <f t="shared" si="175"/>
        <v>90.74</v>
      </c>
      <c r="Q2805" t="s">
        <v>1099</v>
      </c>
      <c r="R2805" t="s">
        <v>1100</v>
      </c>
      <c r="S2805" s="15">
        <f t="shared" si="176"/>
        <v>42158.065694444449</v>
      </c>
      <c r="T2805" s="16">
        <f t="shared" si="177"/>
        <v>42201</v>
      </c>
      <c r="U2805">
        <f t="shared" si="178"/>
        <v>2012</v>
      </c>
    </row>
    <row r="2806" spans="1:21" ht="60">
      <c r="A2806">
        <v>2804</v>
      </c>
      <c r="B2806" s="3" t="s">
        <v>5749</v>
      </c>
      <c r="C2806" s="3" t="s">
        <v>5750</v>
      </c>
      <c r="D2806" s="6">
        <v>1000</v>
      </c>
      <c r="E2806" s="11">
        <v>1150</v>
      </c>
      <c r="F2806" t="s">
        <v>21</v>
      </c>
      <c r="G2806" t="s">
        <v>31</v>
      </c>
      <c r="H2806" t="s">
        <v>32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1098</v>
      </c>
      <c r="O2806" s="9">
        <f t="shared" si="174"/>
        <v>115</v>
      </c>
      <c r="P2806" s="9">
        <f t="shared" si="175"/>
        <v>50</v>
      </c>
      <c r="Q2806" t="s">
        <v>1099</v>
      </c>
      <c r="R2806" t="s">
        <v>1100</v>
      </c>
      <c r="S2806" s="15">
        <f t="shared" si="176"/>
        <v>41881.453587962962</v>
      </c>
      <c r="T2806" s="16">
        <f t="shared" si="177"/>
        <v>41911.453587962962</v>
      </c>
      <c r="U2806">
        <f t="shared" si="178"/>
        <v>2013</v>
      </c>
    </row>
    <row r="2807" spans="1:21" ht="60">
      <c r="A2807">
        <v>2805</v>
      </c>
      <c r="B2807" s="3" t="s">
        <v>5751</v>
      </c>
      <c r="C2807" s="3" t="s">
        <v>5752</v>
      </c>
      <c r="D2807" s="6">
        <v>400</v>
      </c>
      <c r="E2807" s="11">
        <v>440</v>
      </c>
      <c r="F2807" t="s">
        <v>21</v>
      </c>
      <c r="G2807" t="s">
        <v>31</v>
      </c>
      <c r="H2807" t="s">
        <v>32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1098</v>
      </c>
      <c r="O2807" s="9">
        <f t="shared" si="174"/>
        <v>110</v>
      </c>
      <c r="P2807" s="9">
        <f t="shared" si="175"/>
        <v>24.44</v>
      </c>
      <c r="Q2807" t="s">
        <v>1099</v>
      </c>
      <c r="R2807" t="s">
        <v>1100</v>
      </c>
      <c r="S2807" s="15">
        <f t="shared" si="176"/>
        <v>42213.505474537036</v>
      </c>
      <c r="T2807" s="16">
        <f t="shared" si="177"/>
        <v>42238.505474537036</v>
      </c>
      <c r="U2807">
        <f t="shared" si="178"/>
        <v>2014</v>
      </c>
    </row>
    <row r="2808" spans="1:21" ht="45">
      <c r="A2808">
        <v>2806</v>
      </c>
      <c r="B2808" s="3" t="s">
        <v>5753</v>
      </c>
      <c r="C2808" s="3" t="s">
        <v>5754</v>
      </c>
      <c r="D2808" s="6">
        <v>3000</v>
      </c>
      <c r="E2808" s="11">
        <v>3363</v>
      </c>
      <c r="F2808" t="s">
        <v>21</v>
      </c>
      <c r="G2808" t="s">
        <v>31</v>
      </c>
      <c r="H2808" t="s">
        <v>32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1098</v>
      </c>
      <c r="O2808" s="9">
        <f t="shared" si="174"/>
        <v>112</v>
      </c>
      <c r="P2808" s="9">
        <f t="shared" si="175"/>
        <v>44.25</v>
      </c>
      <c r="Q2808" t="s">
        <v>1099</v>
      </c>
      <c r="R2808" t="s">
        <v>1100</v>
      </c>
      <c r="S2808" s="15">
        <f t="shared" si="176"/>
        <v>42185.267245370371</v>
      </c>
      <c r="T2808" s="16">
        <f t="shared" si="177"/>
        <v>42221.458333333328</v>
      </c>
      <c r="U2808">
        <f t="shared" si="178"/>
        <v>2012</v>
      </c>
    </row>
    <row r="2809" spans="1:21" ht="30">
      <c r="A2809">
        <v>2807</v>
      </c>
      <c r="B2809" s="3" t="s">
        <v>5755</v>
      </c>
      <c r="C2809" s="3" t="s">
        <v>5756</v>
      </c>
      <c r="D2809" s="6">
        <v>5000</v>
      </c>
      <c r="E2809" s="11">
        <v>6300</v>
      </c>
      <c r="F2809" t="s">
        <v>21</v>
      </c>
      <c r="G2809" t="s">
        <v>22</v>
      </c>
      <c r="H2809" t="s">
        <v>23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1098</v>
      </c>
      <c r="O2809" s="9">
        <f t="shared" si="174"/>
        <v>126</v>
      </c>
      <c r="P2809" s="9">
        <f t="shared" si="175"/>
        <v>67.739999999999995</v>
      </c>
      <c r="Q2809" t="s">
        <v>1099</v>
      </c>
      <c r="R2809" t="s">
        <v>1100</v>
      </c>
      <c r="S2809" s="15">
        <f t="shared" si="176"/>
        <v>42154.873124999998</v>
      </c>
      <c r="T2809" s="16">
        <f t="shared" si="177"/>
        <v>42184.873124999998</v>
      </c>
      <c r="U2809">
        <f t="shared" si="178"/>
        <v>2013</v>
      </c>
    </row>
    <row r="2810" spans="1:21" ht="60">
      <c r="A2810">
        <v>2808</v>
      </c>
      <c r="B2810" s="3" t="s">
        <v>5757</v>
      </c>
      <c r="C2810" s="3" t="s">
        <v>5758</v>
      </c>
      <c r="D2810" s="6">
        <v>4500</v>
      </c>
      <c r="E2810" s="11">
        <v>4511</v>
      </c>
      <c r="F2810" t="s">
        <v>21</v>
      </c>
      <c r="G2810" t="s">
        <v>22</v>
      </c>
      <c r="H2810" t="s">
        <v>23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1098</v>
      </c>
      <c r="O2810" s="9">
        <f t="shared" si="174"/>
        <v>100</v>
      </c>
      <c r="P2810" s="9">
        <f t="shared" si="175"/>
        <v>65.38</v>
      </c>
      <c r="Q2810" t="s">
        <v>1099</v>
      </c>
      <c r="R2810" t="s">
        <v>1100</v>
      </c>
      <c r="S2810" s="15">
        <f t="shared" si="176"/>
        <v>42208.84646990741</v>
      </c>
      <c r="T2810" s="16">
        <f t="shared" si="177"/>
        <v>42238.84646990741</v>
      </c>
      <c r="U2810">
        <f t="shared" si="178"/>
        <v>2009</v>
      </c>
    </row>
    <row r="2811" spans="1:21" ht="60">
      <c r="A2811">
        <v>2809</v>
      </c>
      <c r="B2811" s="3" t="s">
        <v>5759</v>
      </c>
      <c r="C2811" s="3" t="s">
        <v>5760</v>
      </c>
      <c r="D2811" s="6">
        <v>2500</v>
      </c>
      <c r="E2811" s="11">
        <v>2560</v>
      </c>
      <c r="F2811" t="s">
        <v>21</v>
      </c>
      <c r="G2811" t="s">
        <v>22</v>
      </c>
      <c r="H2811" t="s">
        <v>23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1098</v>
      </c>
      <c r="O2811" s="9">
        <f t="shared" si="174"/>
        <v>102</v>
      </c>
      <c r="P2811" s="9">
        <f t="shared" si="175"/>
        <v>121.9</v>
      </c>
      <c r="Q2811" t="s">
        <v>1099</v>
      </c>
      <c r="R2811" t="s">
        <v>1100</v>
      </c>
      <c r="S2811" s="15">
        <f t="shared" si="176"/>
        <v>42451.496817129635</v>
      </c>
      <c r="T2811" s="16">
        <f t="shared" si="177"/>
        <v>42459.610416666663</v>
      </c>
      <c r="U2811">
        <f t="shared" si="178"/>
        <v>2012</v>
      </c>
    </row>
    <row r="2812" spans="1:21" ht="45">
      <c r="A2812">
        <v>2810</v>
      </c>
      <c r="B2812" s="3" t="s">
        <v>5761</v>
      </c>
      <c r="C2812" s="3" t="s">
        <v>5762</v>
      </c>
      <c r="D2812" s="6">
        <v>2500</v>
      </c>
      <c r="E2812" s="11">
        <v>2705</v>
      </c>
      <c r="F2812" t="s">
        <v>21</v>
      </c>
      <c r="G2812" t="s">
        <v>22</v>
      </c>
      <c r="H2812" t="s">
        <v>23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1098</v>
      </c>
      <c r="O2812" s="9">
        <f t="shared" si="174"/>
        <v>108</v>
      </c>
      <c r="P2812" s="9">
        <f t="shared" si="175"/>
        <v>47.46</v>
      </c>
      <c r="Q2812" t="s">
        <v>1099</v>
      </c>
      <c r="R2812" t="s">
        <v>1100</v>
      </c>
      <c r="S2812" s="15">
        <f t="shared" si="176"/>
        <v>41759.13962962963</v>
      </c>
      <c r="T2812" s="16">
        <f t="shared" si="177"/>
        <v>41791.165972222225</v>
      </c>
      <c r="U2812">
        <f t="shared" si="178"/>
        <v>2012</v>
      </c>
    </row>
    <row r="2813" spans="1:21" ht="45">
      <c r="A2813">
        <v>2811</v>
      </c>
      <c r="B2813" s="3" t="s">
        <v>5763</v>
      </c>
      <c r="C2813" s="3" t="s">
        <v>5764</v>
      </c>
      <c r="D2813" s="6">
        <v>10000</v>
      </c>
      <c r="E2813" s="11">
        <v>10027</v>
      </c>
      <c r="F2813" t="s">
        <v>21</v>
      </c>
      <c r="G2813" t="s">
        <v>31</v>
      </c>
      <c r="H2813" t="s">
        <v>32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1098</v>
      </c>
      <c r="O2813" s="9">
        <f t="shared" si="174"/>
        <v>100</v>
      </c>
      <c r="P2813" s="9">
        <f t="shared" si="175"/>
        <v>92.84</v>
      </c>
      <c r="Q2813" t="s">
        <v>1099</v>
      </c>
      <c r="R2813" t="s">
        <v>1100</v>
      </c>
      <c r="S2813" s="15">
        <f t="shared" si="176"/>
        <v>42028.496562500004</v>
      </c>
      <c r="T2813" s="16">
        <f t="shared" si="177"/>
        <v>42058.496562500004</v>
      </c>
      <c r="U2813">
        <f t="shared" si="178"/>
        <v>2012</v>
      </c>
    </row>
    <row r="2814" spans="1:21" ht="45">
      <c r="A2814">
        <v>2812</v>
      </c>
      <c r="B2814" s="3" t="s">
        <v>5765</v>
      </c>
      <c r="C2814" s="3" t="s">
        <v>5766</v>
      </c>
      <c r="D2814" s="6">
        <v>5000</v>
      </c>
      <c r="E2814" s="11">
        <v>5665</v>
      </c>
      <c r="F2814" t="s">
        <v>21</v>
      </c>
      <c r="G2814" t="s">
        <v>167</v>
      </c>
      <c r="H2814" t="s">
        <v>168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1098</v>
      </c>
      <c r="O2814" s="9">
        <f t="shared" si="174"/>
        <v>113</v>
      </c>
      <c r="P2814" s="9">
        <f t="shared" si="175"/>
        <v>68.25</v>
      </c>
      <c r="Q2814" t="s">
        <v>1099</v>
      </c>
      <c r="R2814" t="s">
        <v>1100</v>
      </c>
      <c r="S2814" s="15">
        <f t="shared" si="176"/>
        <v>42054.74418981481</v>
      </c>
      <c r="T2814" s="16">
        <f t="shared" si="177"/>
        <v>42100.166666666672</v>
      </c>
      <c r="U2814">
        <f t="shared" si="178"/>
        <v>2012</v>
      </c>
    </row>
    <row r="2815" spans="1:21" ht="45">
      <c r="A2815">
        <v>2813</v>
      </c>
      <c r="B2815" s="3" t="s">
        <v>5767</v>
      </c>
      <c r="C2815" s="3" t="s">
        <v>5768</v>
      </c>
      <c r="D2815" s="6">
        <v>2800</v>
      </c>
      <c r="E2815" s="11">
        <v>3572.12</v>
      </c>
      <c r="F2815" t="s">
        <v>21</v>
      </c>
      <c r="G2815" t="s">
        <v>22</v>
      </c>
      <c r="H2815" t="s">
        <v>23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1098</v>
      </c>
      <c r="O2815" s="9">
        <f t="shared" si="174"/>
        <v>128</v>
      </c>
      <c r="P2815" s="9">
        <f t="shared" si="175"/>
        <v>37.21</v>
      </c>
      <c r="Q2815" t="s">
        <v>1099</v>
      </c>
      <c r="R2815" t="s">
        <v>1100</v>
      </c>
      <c r="S2815" s="15">
        <f t="shared" si="176"/>
        <v>42693.742604166662</v>
      </c>
      <c r="T2815" s="16">
        <f t="shared" si="177"/>
        <v>42718.742604166662</v>
      </c>
      <c r="U2815">
        <f t="shared" si="178"/>
        <v>2012</v>
      </c>
    </row>
    <row r="2816" spans="1:21" ht="45">
      <c r="A2816">
        <v>2814</v>
      </c>
      <c r="B2816" s="3" t="s">
        <v>5769</v>
      </c>
      <c r="C2816" s="3" t="s">
        <v>5770</v>
      </c>
      <c r="D2816" s="6">
        <v>1500</v>
      </c>
      <c r="E2816" s="11">
        <v>1616</v>
      </c>
      <c r="F2816" t="s">
        <v>21</v>
      </c>
      <c r="G2816" t="s">
        <v>31</v>
      </c>
      <c r="H2816" t="s">
        <v>32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1098</v>
      </c>
      <c r="O2816" s="9">
        <f t="shared" si="174"/>
        <v>108</v>
      </c>
      <c r="P2816" s="9">
        <f t="shared" si="175"/>
        <v>25.25</v>
      </c>
      <c r="Q2816" t="s">
        <v>1099</v>
      </c>
      <c r="R2816" t="s">
        <v>1100</v>
      </c>
      <c r="S2816" s="15">
        <f t="shared" si="176"/>
        <v>42103.399479166663</v>
      </c>
      <c r="T2816" s="16">
        <f t="shared" si="177"/>
        <v>42133.399479166663</v>
      </c>
      <c r="U2816">
        <f t="shared" si="178"/>
        <v>2012</v>
      </c>
    </row>
    <row r="2817" spans="1:21" ht="45">
      <c r="A2817">
        <v>2815</v>
      </c>
      <c r="B2817" s="3" t="s">
        <v>5771</v>
      </c>
      <c r="C2817" s="3" t="s">
        <v>5772</v>
      </c>
      <c r="D2817" s="6">
        <v>250</v>
      </c>
      <c r="E2817" s="11">
        <v>605</v>
      </c>
      <c r="F2817" t="s">
        <v>21</v>
      </c>
      <c r="G2817" t="s">
        <v>167</v>
      </c>
      <c r="H2817" t="s">
        <v>168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1098</v>
      </c>
      <c r="O2817" s="9">
        <f t="shared" si="174"/>
        <v>242</v>
      </c>
      <c r="P2817" s="9">
        <f t="shared" si="175"/>
        <v>43.21</v>
      </c>
      <c r="Q2817" t="s">
        <v>1099</v>
      </c>
      <c r="R2817" t="s">
        <v>1100</v>
      </c>
      <c r="S2817" s="15">
        <f t="shared" si="176"/>
        <v>42559.776724537034</v>
      </c>
      <c r="T2817" s="16">
        <f t="shared" si="177"/>
        <v>42589.776724537034</v>
      </c>
      <c r="U2817">
        <f t="shared" si="178"/>
        <v>2012</v>
      </c>
    </row>
    <row r="2818" spans="1:21" ht="45">
      <c r="A2818">
        <v>2816</v>
      </c>
      <c r="B2818" s="3" t="s">
        <v>5773</v>
      </c>
      <c r="C2818" s="3" t="s">
        <v>5774</v>
      </c>
      <c r="D2818" s="6">
        <v>3000</v>
      </c>
      <c r="E2818" s="11">
        <v>4247</v>
      </c>
      <c r="F2818" t="s">
        <v>21</v>
      </c>
      <c r="G2818" t="s">
        <v>31</v>
      </c>
      <c r="H2818" t="s">
        <v>32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1098</v>
      </c>
      <c r="O2818" s="9">
        <f t="shared" si="174"/>
        <v>142</v>
      </c>
      <c r="P2818" s="9">
        <f t="shared" si="175"/>
        <v>25.13</v>
      </c>
      <c r="Q2818" t="s">
        <v>1099</v>
      </c>
      <c r="R2818" t="s">
        <v>1100</v>
      </c>
      <c r="S2818" s="15">
        <f t="shared" si="176"/>
        <v>42188.467499999999</v>
      </c>
      <c r="T2818" s="16">
        <f t="shared" si="177"/>
        <v>42218.666666666672</v>
      </c>
      <c r="U2818">
        <f t="shared" si="178"/>
        <v>2014</v>
      </c>
    </row>
    <row r="2819" spans="1:21" ht="60">
      <c r="A2819">
        <v>2817</v>
      </c>
      <c r="B2819" s="3" t="s">
        <v>5775</v>
      </c>
      <c r="C2819" s="3" t="s">
        <v>5776</v>
      </c>
      <c r="D2819" s="6">
        <v>600</v>
      </c>
      <c r="E2819" s="11">
        <v>780</v>
      </c>
      <c r="F2819" t="s">
        <v>21</v>
      </c>
      <c r="G2819" t="s">
        <v>31</v>
      </c>
      <c r="H2819" t="s">
        <v>32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1098</v>
      </c>
      <c r="O2819" s="9">
        <f t="shared" ref="O2819:O2882" si="179">ROUND(E2819/D2819*100,0)</f>
        <v>130</v>
      </c>
      <c r="P2819" s="9">
        <f t="shared" ref="P2819:P2882" si="180">IFERROR(ROUND(E2819/L2819,2),0)</f>
        <v>23.64</v>
      </c>
      <c r="Q2819" t="s">
        <v>1099</v>
      </c>
      <c r="R2819" t="s">
        <v>1100</v>
      </c>
      <c r="S2819" s="15">
        <f t="shared" ref="S2819:S2882" si="181">(((J2819/60)/60)/24)+DATE(1970,1,1)</f>
        <v>42023.634976851856</v>
      </c>
      <c r="T2819" s="16">
        <f t="shared" ref="T2819:T2882" si="182">(((I2819/60)/60)/24)+DATE(1970,1,1)</f>
        <v>42063.634976851856</v>
      </c>
      <c r="U2819">
        <f t="shared" si="178"/>
        <v>2011</v>
      </c>
    </row>
    <row r="2820" spans="1:21" ht="45">
      <c r="A2820">
        <v>2818</v>
      </c>
      <c r="B2820" s="3" t="s">
        <v>5777</v>
      </c>
      <c r="C2820" s="3" t="s">
        <v>5778</v>
      </c>
      <c r="D2820" s="6">
        <v>10000</v>
      </c>
      <c r="E2820" s="11">
        <v>10603</v>
      </c>
      <c r="F2820" t="s">
        <v>21</v>
      </c>
      <c r="G2820" t="s">
        <v>22</v>
      </c>
      <c r="H2820" t="s">
        <v>23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1098</v>
      </c>
      <c r="O2820" s="9">
        <f t="shared" si="179"/>
        <v>106</v>
      </c>
      <c r="P2820" s="9">
        <f t="shared" si="180"/>
        <v>103.95</v>
      </c>
      <c r="Q2820" t="s">
        <v>1099</v>
      </c>
      <c r="R2820" t="s">
        <v>1100</v>
      </c>
      <c r="S2820" s="15">
        <f t="shared" si="181"/>
        <v>42250.598217592589</v>
      </c>
      <c r="T2820" s="16">
        <f t="shared" si="182"/>
        <v>42270.598217592589</v>
      </c>
      <c r="U2820">
        <f t="shared" si="178"/>
        <v>2012</v>
      </c>
    </row>
    <row r="2821" spans="1:21" ht="60">
      <c r="A2821">
        <v>2819</v>
      </c>
      <c r="B2821" s="3" t="s">
        <v>5779</v>
      </c>
      <c r="C2821" s="3" t="s">
        <v>5780</v>
      </c>
      <c r="D2821" s="6">
        <v>5000</v>
      </c>
      <c r="E2821" s="11">
        <v>5240</v>
      </c>
      <c r="F2821" t="s">
        <v>21</v>
      </c>
      <c r="G2821" t="s">
        <v>31</v>
      </c>
      <c r="H2821" t="s">
        <v>32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1098</v>
      </c>
      <c r="O2821" s="9">
        <f t="shared" si="179"/>
        <v>105</v>
      </c>
      <c r="P2821" s="9">
        <f t="shared" si="180"/>
        <v>50.38</v>
      </c>
      <c r="Q2821" t="s">
        <v>1099</v>
      </c>
      <c r="R2821" t="s">
        <v>1100</v>
      </c>
      <c r="S2821" s="15">
        <f t="shared" si="181"/>
        <v>42139.525567129633</v>
      </c>
      <c r="T2821" s="16">
        <f t="shared" si="182"/>
        <v>42169.525567129633</v>
      </c>
      <c r="U2821">
        <f t="shared" si="178"/>
        <v>2013</v>
      </c>
    </row>
    <row r="2822" spans="1:21" ht="60">
      <c r="A2822">
        <v>2820</v>
      </c>
      <c r="B2822" s="3" t="s">
        <v>5781</v>
      </c>
      <c r="C2822" s="3" t="s">
        <v>5782</v>
      </c>
      <c r="D2822" s="6">
        <v>200</v>
      </c>
      <c r="E2822" s="11">
        <v>272</v>
      </c>
      <c r="F2822" t="s">
        <v>21</v>
      </c>
      <c r="G2822" t="s">
        <v>31</v>
      </c>
      <c r="H2822" t="s">
        <v>32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1098</v>
      </c>
      <c r="O2822" s="9">
        <f t="shared" si="179"/>
        <v>136</v>
      </c>
      <c r="P2822" s="9">
        <f t="shared" si="180"/>
        <v>13.6</v>
      </c>
      <c r="Q2822" t="s">
        <v>1099</v>
      </c>
      <c r="R2822" t="s">
        <v>1100</v>
      </c>
      <c r="S2822" s="15">
        <f t="shared" si="181"/>
        <v>42401.610983796301</v>
      </c>
      <c r="T2822" s="16">
        <f t="shared" si="182"/>
        <v>42426</v>
      </c>
      <c r="U2822">
        <f t="shared" si="178"/>
        <v>2013</v>
      </c>
    </row>
    <row r="2823" spans="1:21" ht="60">
      <c r="A2823">
        <v>2821</v>
      </c>
      <c r="B2823" s="3" t="s">
        <v>5783</v>
      </c>
      <c r="C2823" s="3" t="s">
        <v>5784</v>
      </c>
      <c r="D2823" s="6">
        <v>1000</v>
      </c>
      <c r="E2823" s="11">
        <v>1000</v>
      </c>
      <c r="F2823" t="s">
        <v>21</v>
      </c>
      <c r="G2823" t="s">
        <v>31</v>
      </c>
      <c r="H2823" t="s">
        <v>32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1098</v>
      </c>
      <c r="O2823" s="9">
        <f t="shared" si="179"/>
        <v>100</v>
      </c>
      <c r="P2823" s="9">
        <f t="shared" si="180"/>
        <v>28.57</v>
      </c>
      <c r="Q2823" t="s">
        <v>1099</v>
      </c>
      <c r="R2823" t="s">
        <v>1100</v>
      </c>
      <c r="S2823" s="15">
        <f t="shared" si="181"/>
        <v>41875.922858796301</v>
      </c>
      <c r="T2823" s="16">
        <f t="shared" si="182"/>
        <v>41905.922858796301</v>
      </c>
      <c r="U2823">
        <f t="shared" si="178"/>
        <v>2011</v>
      </c>
    </row>
    <row r="2824" spans="1:21" ht="60">
      <c r="A2824">
        <v>2822</v>
      </c>
      <c r="B2824" s="3" t="s">
        <v>5785</v>
      </c>
      <c r="C2824" s="3" t="s">
        <v>5786</v>
      </c>
      <c r="D2824" s="6">
        <v>6000</v>
      </c>
      <c r="E2824" s="11">
        <v>6000</v>
      </c>
      <c r="F2824" t="s">
        <v>21</v>
      </c>
      <c r="G2824" t="s">
        <v>22</v>
      </c>
      <c r="H2824" t="s">
        <v>23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1098</v>
      </c>
      <c r="O2824" s="9">
        <f t="shared" si="179"/>
        <v>100</v>
      </c>
      <c r="P2824" s="9">
        <f t="shared" si="180"/>
        <v>63.83</v>
      </c>
      <c r="Q2824" t="s">
        <v>1099</v>
      </c>
      <c r="R2824" t="s">
        <v>1100</v>
      </c>
      <c r="S2824" s="15">
        <f t="shared" si="181"/>
        <v>42060.683935185181</v>
      </c>
      <c r="T2824" s="16">
        <f t="shared" si="182"/>
        <v>42090.642268518524</v>
      </c>
      <c r="U2824">
        <f t="shared" si="178"/>
        <v>2010</v>
      </c>
    </row>
    <row r="2825" spans="1:21" ht="60">
      <c r="A2825">
        <v>2823</v>
      </c>
      <c r="B2825" s="3" t="s">
        <v>5787</v>
      </c>
      <c r="C2825" s="3" t="s">
        <v>5788</v>
      </c>
      <c r="D2825" s="6">
        <v>100</v>
      </c>
      <c r="E2825" s="11">
        <v>124</v>
      </c>
      <c r="F2825" t="s">
        <v>21</v>
      </c>
      <c r="G2825" t="s">
        <v>31</v>
      </c>
      <c r="H2825" t="s">
        <v>32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1098</v>
      </c>
      <c r="O2825" s="9">
        <f t="shared" si="179"/>
        <v>124</v>
      </c>
      <c r="P2825" s="9">
        <f t="shared" si="180"/>
        <v>8.86</v>
      </c>
      <c r="Q2825" t="s">
        <v>1099</v>
      </c>
      <c r="R2825" t="s">
        <v>1100</v>
      </c>
      <c r="S2825" s="15">
        <f t="shared" si="181"/>
        <v>42067.011643518519</v>
      </c>
      <c r="T2825" s="16">
        <f t="shared" si="182"/>
        <v>42094.957638888889</v>
      </c>
      <c r="U2825">
        <f t="shared" si="178"/>
        <v>2014</v>
      </c>
    </row>
    <row r="2826" spans="1:21" ht="45">
      <c r="A2826">
        <v>2824</v>
      </c>
      <c r="B2826" s="3" t="s">
        <v>5789</v>
      </c>
      <c r="C2826" s="3" t="s">
        <v>5790</v>
      </c>
      <c r="D2826" s="6">
        <v>650</v>
      </c>
      <c r="E2826" s="11">
        <v>760</v>
      </c>
      <c r="F2826" t="s">
        <v>21</v>
      </c>
      <c r="G2826" t="s">
        <v>22</v>
      </c>
      <c r="H2826" t="s">
        <v>23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1098</v>
      </c>
      <c r="O2826" s="9">
        <f t="shared" si="179"/>
        <v>117</v>
      </c>
      <c r="P2826" s="9">
        <f t="shared" si="180"/>
        <v>50.67</v>
      </c>
      <c r="Q2826" t="s">
        <v>1099</v>
      </c>
      <c r="R2826" t="s">
        <v>1100</v>
      </c>
      <c r="S2826" s="15">
        <f t="shared" si="181"/>
        <v>42136.270787037036</v>
      </c>
      <c r="T2826" s="16">
        <f t="shared" si="182"/>
        <v>42168.071527777778</v>
      </c>
      <c r="U2826">
        <f t="shared" si="178"/>
        <v>2012</v>
      </c>
    </row>
    <row r="2827" spans="1:21" ht="60">
      <c r="A2827">
        <v>2825</v>
      </c>
      <c r="B2827" s="3" t="s">
        <v>5791</v>
      </c>
      <c r="C2827" s="3" t="s">
        <v>5792</v>
      </c>
      <c r="D2827" s="6">
        <v>3000</v>
      </c>
      <c r="E2827" s="11">
        <v>3100</v>
      </c>
      <c r="F2827" t="s">
        <v>21</v>
      </c>
      <c r="G2827" t="s">
        <v>31</v>
      </c>
      <c r="H2827" t="s">
        <v>32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1098</v>
      </c>
      <c r="O2827" s="9">
        <f t="shared" si="179"/>
        <v>103</v>
      </c>
      <c r="P2827" s="9">
        <f t="shared" si="180"/>
        <v>60.78</v>
      </c>
      <c r="Q2827" t="s">
        <v>1099</v>
      </c>
      <c r="R2827" t="s">
        <v>1100</v>
      </c>
      <c r="S2827" s="15">
        <f t="shared" si="181"/>
        <v>42312.792662037042</v>
      </c>
      <c r="T2827" s="16">
        <f t="shared" si="182"/>
        <v>42342.792662037042</v>
      </c>
      <c r="U2827">
        <f t="shared" si="178"/>
        <v>2012</v>
      </c>
    </row>
    <row r="2828" spans="1:21" ht="60">
      <c r="A2828">
        <v>2826</v>
      </c>
      <c r="B2828" s="3" t="s">
        <v>5793</v>
      </c>
      <c r="C2828" s="3" t="s">
        <v>5794</v>
      </c>
      <c r="D2828" s="6">
        <v>2000</v>
      </c>
      <c r="E2828" s="11">
        <v>2155</v>
      </c>
      <c r="F2828" t="s">
        <v>21</v>
      </c>
      <c r="G2828" t="s">
        <v>22</v>
      </c>
      <c r="H2828" t="s">
        <v>23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1098</v>
      </c>
      <c r="O2828" s="9">
        <f t="shared" si="179"/>
        <v>108</v>
      </c>
      <c r="P2828" s="9">
        <f t="shared" si="180"/>
        <v>113.42</v>
      </c>
      <c r="Q2828" t="s">
        <v>1099</v>
      </c>
      <c r="R2828" t="s">
        <v>1100</v>
      </c>
      <c r="S2828" s="15">
        <f t="shared" si="181"/>
        <v>42171.034861111111</v>
      </c>
      <c r="T2828" s="16">
        <f t="shared" si="182"/>
        <v>42195.291666666672</v>
      </c>
      <c r="U2828">
        <f t="shared" si="178"/>
        <v>2014</v>
      </c>
    </row>
    <row r="2829" spans="1:21" ht="60">
      <c r="A2829">
        <v>2827</v>
      </c>
      <c r="B2829" s="3" t="s">
        <v>5795</v>
      </c>
      <c r="C2829" s="3" t="s">
        <v>5796</v>
      </c>
      <c r="D2829" s="6">
        <v>2000</v>
      </c>
      <c r="E2829" s="11">
        <v>2405</v>
      </c>
      <c r="F2829" t="s">
        <v>21</v>
      </c>
      <c r="G2829" t="s">
        <v>22</v>
      </c>
      <c r="H2829" t="s">
        <v>23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1098</v>
      </c>
      <c r="O2829" s="9">
        <f t="shared" si="179"/>
        <v>120</v>
      </c>
      <c r="P2829" s="9">
        <f t="shared" si="180"/>
        <v>104.57</v>
      </c>
      <c r="Q2829" t="s">
        <v>1099</v>
      </c>
      <c r="R2829" t="s">
        <v>1100</v>
      </c>
      <c r="S2829" s="15">
        <f t="shared" si="181"/>
        <v>42494.683634259258</v>
      </c>
      <c r="T2829" s="16">
        <f t="shared" si="182"/>
        <v>42524.6875</v>
      </c>
      <c r="U2829">
        <f t="shared" si="178"/>
        <v>2013</v>
      </c>
    </row>
    <row r="2830" spans="1:21" ht="60">
      <c r="A2830">
        <v>2828</v>
      </c>
      <c r="B2830" s="3" t="s">
        <v>5797</v>
      </c>
      <c r="C2830" s="3" t="s">
        <v>5798</v>
      </c>
      <c r="D2830" s="6">
        <v>9500</v>
      </c>
      <c r="E2830" s="11">
        <v>9536</v>
      </c>
      <c r="F2830" t="s">
        <v>21</v>
      </c>
      <c r="G2830" t="s">
        <v>31</v>
      </c>
      <c r="H2830" t="s">
        <v>32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1098</v>
      </c>
      <c r="O2830" s="9">
        <f t="shared" si="179"/>
        <v>100</v>
      </c>
      <c r="P2830" s="9">
        <f t="shared" si="180"/>
        <v>98.31</v>
      </c>
      <c r="Q2830" t="s">
        <v>1099</v>
      </c>
      <c r="R2830" t="s">
        <v>1100</v>
      </c>
      <c r="S2830" s="15">
        <f t="shared" si="181"/>
        <v>42254.264687499999</v>
      </c>
      <c r="T2830" s="16">
        <f t="shared" si="182"/>
        <v>42279.958333333328</v>
      </c>
      <c r="U2830">
        <f t="shared" si="178"/>
        <v>2013</v>
      </c>
    </row>
    <row r="2831" spans="1:21" ht="60">
      <c r="A2831">
        <v>2829</v>
      </c>
      <c r="B2831" s="3" t="s">
        <v>5799</v>
      </c>
      <c r="C2831" s="3" t="s">
        <v>5800</v>
      </c>
      <c r="D2831" s="6">
        <v>2500</v>
      </c>
      <c r="E2831" s="11">
        <v>2663</v>
      </c>
      <c r="F2831" t="s">
        <v>21</v>
      </c>
      <c r="G2831" t="s">
        <v>31</v>
      </c>
      <c r="H2831" t="s">
        <v>32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1098</v>
      </c>
      <c r="O2831" s="9">
        <f t="shared" si="179"/>
        <v>107</v>
      </c>
      <c r="P2831" s="9">
        <f t="shared" si="180"/>
        <v>35.04</v>
      </c>
      <c r="Q2831" t="s">
        <v>1099</v>
      </c>
      <c r="R2831" t="s">
        <v>1100</v>
      </c>
      <c r="S2831" s="15">
        <f t="shared" si="181"/>
        <v>42495.434236111112</v>
      </c>
      <c r="T2831" s="16">
        <f t="shared" si="182"/>
        <v>42523.434236111112</v>
      </c>
      <c r="U2831">
        <f t="shared" si="178"/>
        <v>2014</v>
      </c>
    </row>
    <row r="2832" spans="1:21" ht="45">
      <c r="A2832">
        <v>2830</v>
      </c>
      <c r="B2832" s="3" t="s">
        <v>5801</v>
      </c>
      <c r="C2832" s="3" t="s">
        <v>5802</v>
      </c>
      <c r="D2832" s="6">
        <v>3000</v>
      </c>
      <c r="E2832" s="11">
        <v>3000</v>
      </c>
      <c r="F2832" t="s">
        <v>21</v>
      </c>
      <c r="G2832" t="s">
        <v>22</v>
      </c>
      <c r="H2832" t="s">
        <v>23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1098</v>
      </c>
      <c r="O2832" s="9">
        <f t="shared" si="179"/>
        <v>100</v>
      </c>
      <c r="P2832" s="9">
        <f t="shared" si="180"/>
        <v>272.73</v>
      </c>
      <c r="Q2832" t="s">
        <v>1099</v>
      </c>
      <c r="R2832" t="s">
        <v>1100</v>
      </c>
      <c r="S2832" s="15">
        <f t="shared" si="181"/>
        <v>41758.839675925927</v>
      </c>
      <c r="T2832" s="16">
        <f t="shared" si="182"/>
        <v>41771.165972222225</v>
      </c>
      <c r="U2832">
        <f t="shared" si="178"/>
        <v>2014</v>
      </c>
    </row>
    <row r="2833" spans="1:21" ht="45">
      <c r="A2833">
        <v>2831</v>
      </c>
      <c r="B2833" s="3" t="s">
        <v>5803</v>
      </c>
      <c r="C2833" s="3" t="s">
        <v>5804</v>
      </c>
      <c r="D2833" s="6">
        <v>3000</v>
      </c>
      <c r="E2833" s="11">
        <v>3320</v>
      </c>
      <c r="F2833" t="s">
        <v>21</v>
      </c>
      <c r="G2833" t="s">
        <v>22</v>
      </c>
      <c r="H2833" t="s">
        <v>23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1098</v>
      </c>
      <c r="O2833" s="9">
        <f t="shared" si="179"/>
        <v>111</v>
      </c>
      <c r="P2833" s="9">
        <f t="shared" si="180"/>
        <v>63.85</v>
      </c>
      <c r="Q2833" t="s">
        <v>1099</v>
      </c>
      <c r="R2833" t="s">
        <v>1100</v>
      </c>
      <c r="S2833" s="15">
        <f t="shared" si="181"/>
        <v>42171.824884259258</v>
      </c>
      <c r="T2833" s="16">
        <f t="shared" si="182"/>
        <v>42201.824884259258</v>
      </c>
      <c r="U2833">
        <f t="shared" si="178"/>
        <v>2012</v>
      </c>
    </row>
    <row r="2834" spans="1:21" ht="60">
      <c r="A2834">
        <v>2832</v>
      </c>
      <c r="B2834" s="3" t="s">
        <v>5805</v>
      </c>
      <c r="C2834" s="3" t="s">
        <v>5806</v>
      </c>
      <c r="D2834" s="6">
        <v>2500</v>
      </c>
      <c r="E2834" s="11">
        <v>2867.99</v>
      </c>
      <c r="F2834" t="s">
        <v>21</v>
      </c>
      <c r="G2834" t="s">
        <v>31</v>
      </c>
      <c r="H2834" t="s">
        <v>32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1098</v>
      </c>
      <c r="O2834" s="9">
        <f t="shared" si="179"/>
        <v>115</v>
      </c>
      <c r="P2834" s="9">
        <f t="shared" si="180"/>
        <v>30.19</v>
      </c>
      <c r="Q2834" t="s">
        <v>1099</v>
      </c>
      <c r="R2834" t="s">
        <v>1100</v>
      </c>
      <c r="S2834" s="15">
        <f t="shared" si="181"/>
        <v>41938.709421296298</v>
      </c>
      <c r="T2834" s="16">
        <f t="shared" si="182"/>
        <v>41966.916666666672</v>
      </c>
      <c r="U2834">
        <f t="shared" si="178"/>
        <v>2012</v>
      </c>
    </row>
    <row r="2835" spans="1:21" ht="18.75">
      <c r="A2835">
        <v>2833</v>
      </c>
      <c r="B2835" s="3" t="s">
        <v>5807</v>
      </c>
      <c r="C2835" s="3" t="s">
        <v>5808</v>
      </c>
      <c r="D2835" s="6">
        <v>2700</v>
      </c>
      <c r="E2835" s="11">
        <v>2923</v>
      </c>
      <c r="F2835" t="s">
        <v>21</v>
      </c>
      <c r="G2835" t="s">
        <v>22</v>
      </c>
      <c r="H2835" t="s">
        <v>23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1098</v>
      </c>
      <c r="O2835" s="9">
        <f t="shared" si="179"/>
        <v>108</v>
      </c>
      <c r="P2835" s="9">
        <f t="shared" si="180"/>
        <v>83.51</v>
      </c>
      <c r="Q2835" t="s">
        <v>1099</v>
      </c>
      <c r="R2835" t="s">
        <v>1100</v>
      </c>
      <c r="S2835" s="15">
        <f t="shared" si="181"/>
        <v>42268.127696759257</v>
      </c>
      <c r="T2835" s="16">
        <f t="shared" si="182"/>
        <v>42288.083333333328</v>
      </c>
      <c r="U2835">
        <f t="shared" si="178"/>
        <v>2012</v>
      </c>
    </row>
    <row r="2836" spans="1:21" ht="45">
      <c r="A2836">
        <v>2834</v>
      </c>
      <c r="B2836" s="3" t="s">
        <v>5809</v>
      </c>
      <c r="C2836" s="3" t="s">
        <v>5810</v>
      </c>
      <c r="D2836" s="6">
        <v>800</v>
      </c>
      <c r="E2836" s="11">
        <v>1360</v>
      </c>
      <c r="F2836" t="s">
        <v>21</v>
      </c>
      <c r="G2836" t="s">
        <v>31</v>
      </c>
      <c r="H2836" t="s">
        <v>32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1098</v>
      </c>
      <c r="O2836" s="9">
        <f t="shared" si="179"/>
        <v>170</v>
      </c>
      <c r="P2836" s="9">
        <f t="shared" si="180"/>
        <v>64.760000000000005</v>
      </c>
      <c r="Q2836" t="s">
        <v>1099</v>
      </c>
      <c r="R2836" t="s">
        <v>1100</v>
      </c>
      <c r="S2836" s="15">
        <f t="shared" si="181"/>
        <v>42019.959837962961</v>
      </c>
      <c r="T2836" s="16">
        <f t="shared" si="182"/>
        <v>42034.959837962961</v>
      </c>
      <c r="U2836">
        <f t="shared" si="178"/>
        <v>2009</v>
      </c>
    </row>
    <row r="2837" spans="1:21" ht="45">
      <c r="A2837">
        <v>2835</v>
      </c>
      <c r="B2837" s="3" t="s">
        <v>5811</v>
      </c>
      <c r="C2837" s="3" t="s">
        <v>5812</v>
      </c>
      <c r="D2837" s="6">
        <v>1000</v>
      </c>
      <c r="E2837" s="11">
        <v>1870.99</v>
      </c>
      <c r="F2837" t="s">
        <v>21</v>
      </c>
      <c r="G2837" t="s">
        <v>31</v>
      </c>
      <c r="H2837" t="s">
        <v>32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1098</v>
      </c>
      <c r="O2837" s="9">
        <f t="shared" si="179"/>
        <v>187</v>
      </c>
      <c r="P2837" s="9">
        <f t="shared" si="180"/>
        <v>20.12</v>
      </c>
      <c r="Q2837" t="s">
        <v>1099</v>
      </c>
      <c r="R2837" t="s">
        <v>1100</v>
      </c>
      <c r="S2837" s="15">
        <f t="shared" si="181"/>
        <v>42313.703900462962</v>
      </c>
      <c r="T2837" s="16">
        <f t="shared" si="182"/>
        <v>42343</v>
      </c>
      <c r="U2837">
        <f t="shared" si="178"/>
        <v>2010</v>
      </c>
    </row>
    <row r="2838" spans="1:21" ht="60">
      <c r="A2838">
        <v>2836</v>
      </c>
      <c r="B2838" s="3" t="s">
        <v>5813</v>
      </c>
      <c r="C2838" s="3" t="s">
        <v>5814</v>
      </c>
      <c r="D2838" s="6">
        <v>450</v>
      </c>
      <c r="E2838" s="11">
        <v>485</v>
      </c>
      <c r="F2838" t="s">
        <v>21</v>
      </c>
      <c r="G2838" t="s">
        <v>22</v>
      </c>
      <c r="H2838" t="s">
        <v>23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1098</v>
      </c>
      <c r="O2838" s="9">
        <f t="shared" si="179"/>
        <v>108</v>
      </c>
      <c r="P2838" s="9">
        <f t="shared" si="180"/>
        <v>44.09</v>
      </c>
      <c r="Q2838" t="s">
        <v>1099</v>
      </c>
      <c r="R2838" t="s">
        <v>1100</v>
      </c>
      <c r="S2838" s="15">
        <f t="shared" si="181"/>
        <v>42746.261782407411</v>
      </c>
      <c r="T2838" s="16">
        <f t="shared" si="182"/>
        <v>42784.207638888889</v>
      </c>
      <c r="U2838">
        <f t="shared" si="178"/>
        <v>2009</v>
      </c>
    </row>
    <row r="2839" spans="1:21" ht="60">
      <c r="A2839">
        <v>2837</v>
      </c>
      <c r="B2839" s="3" t="s">
        <v>5815</v>
      </c>
      <c r="C2839" s="3" t="s">
        <v>5816</v>
      </c>
      <c r="D2839" s="6">
        <v>850</v>
      </c>
      <c r="E2839" s="11">
        <v>850</v>
      </c>
      <c r="F2839" t="s">
        <v>21</v>
      </c>
      <c r="G2839" t="s">
        <v>167</v>
      </c>
      <c r="H2839" t="s">
        <v>168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1098</v>
      </c>
      <c r="O2839" s="9">
        <f t="shared" si="179"/>
        <v>100</v>
      </c>
      <c r="P2839" s="9">
        <f t="shared" si="180"/>
        <v>40.479999999999997</v>
      </c>
      <c r="Q2839" t="s">
        <v>1099</v>
      </c>
      <c r="R2839" t="s">
        <v>1100</v>
      </c>
      <c r="S2839" s="15">
        <f t="shared" si="181"/>
        <v>42307.908379629633</v>
      </c>
      <c r="T2839" s="16">
        <f t="shared" si="182"/>
        <v>42347.950046296297</v>
      </c>
      <c r="U2839">
        <f t="shared" si="178"/>
        <v>2013</v>
      </c>
    </row>
    <row r="2840" spans="1:21" ht="45">
      <c r="A2840">
        <v>2838</v>
      </c>
      <c r="B2840" s="3" t="s">
        <v>5817</v>
      </c>
      <c r="C2840" s="3" t="s">
        <v>5818</v>
      </c>
      <c r="D2840" s="6">
        <v>2000</v>
      </c>
      <c r="E2840" s="11">
        <v>2405</v>
      </c>
      <c r="F2840" t="s">
        <v>21</v>
      </c>
      <c r="G2840" t="s">
        <v>22</v>
      </c>
      <c r="H2840" t="s">
        <v>23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1098</v>
      </c>
      <c r="O2840" s="9">
        <f t="shared" si="179"/>
        <v>120</v>
      </c>
      <c r="P2840" s="9">
        <f t="shared" si="180"/>
        <v>44.54</v>
      </c>
      <c r="Q2840" t="s">
        <v>1099</v>
      </c>
      <c r="R2840" t="s">
        <v>1100</v>
      </c>
      <c r="S2840" s="15">
        <f t="shared" si="181"/>
        <v>41842.607592592591</v>
      </c>
      <c r="T2840" s="16">
        <f t="shared" si="182"/>
        <v>41864.916666666664</v>
      </c>
      <c r="U2840">
        <f t="shared" si="178"/>
        <v>2014</v>
      </c>
    </row>
    <row r="2841" spans="1:21" ht="60">
      <c r="A2841">
        <v>2839</v>
      </c>
      <c r="B2841" s="3" t="s">
        <v>5819</v>
      </c>
      <c r="C2841" s="3" t="s">
        <v>5820</v>
      </c>
      <c r="D2841" s="6">
        <v>3500</v>
      </c>
      <c r="E2841" s="11">
        <v>3900</v>
      </c>
      <c r="F2841" t="s">
        <v>21</v>
      </c>
      <c r="G2841" t="s">
        <v>22</v>
      </c>
      <c r="H2841" t="s">
        <v>23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1098</v>
      </c>
      <c r="O2841" s="9">
        <f t="shared" si="179"/>
        <v>111</v>
      </c>
      <c r="P2841" s="9">
        <f t="shared" si="180"/>
        <v>125.81</v>
      </c>
      <c r="Q2841" t="s">
        <v>1099</v>
      </c>
      <c r="R2841" t="s">
        <v>1100</v>
      </c>
      <c r="S2841" s="15">
        <f t="shared" si="181"/>
        <v>41853.240208333329</v>
      </c>
      <c r="T2841" s="16">
        <f t="shared" si="182"/>
        <v>41876.207638888889</v>
      </c>
      <c r="U2841">
        <f t="shared" si="178"/>
        <v>2017</v>
      </c>
    </row>
    <row r="2842" spans="1:21" ht="60">
      <c r="A2842">
        <v>2840</v>
      </c>
      <c r="B2842" s="3" t="s">
        <v>5821</v>
      </c>
      <c r="C2842" s="3" t="s">
        <v>5822</v>
      </c>
      <c r="D2842" s="6">
        <v>2500</v>
      </c>
      <c r="E2842" s="11">
        <v>2600</v>
      </c>
      <c r="F2842" t="s">
        <v>21</v>
      </c>
      <c r="G2842" t="s">
        <v>31</v>
      </c>
      <c r="H2842" t="s">
        <v>32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1098</v>
      </c>
      <c r="O2842" s="9">
        <f t="shared" si="179"/>
        <v>104</v>
      </c>
      <c r="P2842" s="9">
        <f t="shared" si="180"/>
        <v>19.7</v>
      </c>
      <c r="Q2842" t="s">
        <v>1099</v>
      </c>
      <c r="R2842" t="s">
        <v>1100</v>
      </c>
      <c r="S2842" s="15">
        <f t="shared" si="181"/>
        <v>42060.035636574074</v>
      </c>
      <c r="T2842" s="16">
        <f t="shared" si="182"/>
        <v>42081.708333333328</v>
      </c>
      <c r="U2842">
        <f t="shared" si="178"/>
        <v>2017</v>
      </c>
    </row>
    <row r="2843" spans="1:21" ht="60">
      <c r="A2843">
        <v>2841</v>
      </c>
      <c r="B2843" s="3" t="s">
        <v>5823</v>
      </c>
      <c r="C2843" s="3" t="s">
        <v>5824</v>
      </c>
      <c r="D2843" s="6">
        <v>1000</v>
      </c>
      <c r="E2843" s="11">
        <v>10</v>
      </c>
      <c r="F2843" t="s">
        <v>366</v>
      </c>
      <c r="G2843" t="s">
        <v>31</v>
      </c>
      <c r="H2843" t="s">
        <v>32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1098</v>
      </c>
      <c r="O2843" s="9">
        <f t="shared" si="179"/>
        <v>1</v>
      </c>
      <c r="P2843" s="9">
        <f t="shared" si="180"/>
        <v>10</v>
      </c>
      <c r="Q2843" t="s">
        <v>1099</v>
      </c>
      <c r="R2843" t="s">
        <v>1100</v>
      </c>
      <c r="S2843" s="15">
        <f t="shared" si="181"/>
        <v>42291.739548611105</v>
      </c>
      <c r="T2843" s="16">
        <f t="shared" si="182"/>
        <v>42351.781215277777</v>
      </c>
      <c r="U2843">
        <f t="shared" si="178"/>
        <v>2017</v>
      </c>
    </row>
    <row r="2844" spans="1:21" ht="60">
      <c r="A2844">
        <v>2842</v>
      </c>
      <c r="B2844" s="3" t="s">
        <v>5825</v>
      </c>
      <c r="C2844" s="3" t="s">
        <v>5826</v>
      </c>
      <c r="D2844" s="6">
        <v>1500</v>
      </c>
      <c r="E2844" s="11">
        <v>0</v>
      </c>
      <c r="F2844" t="s">
        <v>366</v>
      </c>
      <c r="G2844" t="s">
        <v>31</v>
      </c>
      <c r="H2844" t="s">
        <v>32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1098</v>
      </c>
      <c r="O2844" s="9">
        <f t="shared" si="179"/>
        <v>0</v>
      </c>
      <c r="P2844" s="9">
        <f t="shared" si="180"/>
        <v>0</v>
      </c>
      <c r="Q2844" t="s">
        <v>1099</v>
      </c>
      <c r="R2844" t="s">
        <v>1100</v>
      </c>
      <c r="S2844" s="15">
        <f t="shared" si="181"/>
        <v>41784.952488425923</v>
      </c>
      <c r="T2844" s="16">
        <f t="shared" si="182"/>
        <v>41811.458333333336</v>
      </c>
      <c r="U2844">
        <f t="shared" si="178"/>
        <v>2017</v>
      </c>
    </row>
    <row r="2845" spans="1:21" ht="60">
      <c r="A2845">
        <v>2843</v>
      </c>
      <c r="B2845" s="3" t="s">
        <v>5827</v>
      </c>
      <c r="C2845" s="3" t="s">
        <v>5828</v>
      </c>
      <c r="D2845" s="6">
        <v>1200</v>
      </c>
      <c r="E2845" s="11">
        <v>0</v>
      </c>
      <c r="F2845" t="s">
        <v>366</v>
      </c>
      <c r="G2845" t="s">
        <v>22</v>
      </c>
      <c r="H2845" t="s">
        <v>23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1098</v>
      </c>
      <c r="O2845" s="9">
        <f t="shared" si="179"/>
        <v>0</v>
      </c>
      <c r="P2845" s="9">
        <f t="shared" si="180"/>
        <v>0</v>
      </c>
      <c r="Q2845" t="s">
        <v>1099</v>
      </c>
      <c r="R2845" t="s">
        <v>1100</v>
      </c>
      <c r="S2845" s="15">
        <f t="shared" si="181"/>
        <v>42492.737847222219</v>
      </c>
      <c r="T2845" s="16">
        <f t="shared" si="182"/>
        <v>42534.166666666672</v>
      </c>
      <c r="U2845">
        <f t="shared" si="178"/>
        <v>2017</v>
      </c>
    </row>
    <row r="2846" spans="1:21" ht="60">
      <c r="A2846">
        <v>2844</v>
      </c>
      <c r="B2846" s="3" t="s">
        <v>5829</v>
      </c>
      <c r="C2846" s="3" t="s">
        <v>5830</v>
      </c>
      <c r="D2846" s="6">
        <v>550</v>
      </c>
      <c r="E2846" s="11">
        <v>30</v>
      </c>
      <c r="F2846" t="s">
        <v>366</v>
      </c>
      <c r="G2846" t="s">
        <v>2037</v>
      </c>
      <c r="H2846" t="s">
        <v>62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1098</v>
      </c>
      <c r="O2846" s="9">
        <f t="shared" si="179"/>
        <v>5</v>
      </c>
      <c r="P2846" s="9">
        <f t="shared" si="180"/>
        <v>30</v>
      </c>
      <c r="Q2846" t="s">
        <v>1099</v>
      </c>
      <c r="R2846" t="s">
        <v>1100</v>
      </c>
      <c r="S2846" s="15">
        <f t="shared" si="181"/>
        <v>42709.546064814815</v>
      </c>
      <c r="T2846" s="16">
        <f t="shared" si="182"/>
        <v>42739.546064814815</v>
      </c>
      <c r="U2846">
        <f t="shared" si="178"/>
        <v>2017</v>
      </c>
    </row>
    <row r="2847" spans="1:21" ht="45">
      <c r="A2847">
        <v>2845</v>
      </c>
      <c r="B2847" s="3" t="s">
        <v>5831</v>
      </c>
      <c r="C2847" s="3" t="s">
        <v>5832</v>
      </c>
      <c r="D2847" s="6">
        <v>7500</v>
      </c>
      <c r="E2847" s="11">
        <v>2366</v>
      </c>
      <c r="F2847" t="s">
        <v>366</v>
      </c>
      <c r="G2847" t="s">
        <v>22</v>
      </c>
      <c r="H2847" t="s">
        <v>23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1098</v>
      </c>
      <c r="O2847" s="9">
        <f t="shared" si="179"/>
        <v>32</v>
      </c>
      <c r="P2847" s="9">
        <f t="shared" si="180"/>
        <v>60.67</v>
      </c>
      <c r="Q2847" t="s">
        <v>1099</v>
      </c>
      <c r="R2847" t="s">
        <v>1100</v>
      </c>
      <c r="S2847" s="15">
        <f t="shared" si="181"/>
        <v>42103.016585648147</v>
      </c>
      <c r="T2847" s="16">
        <f t="shared" si="182"/>
        <v>42163.016585648147</v>
      </c>
      <c r="U2847">
        <f t="shared" ref="U2847:U2910" si="183">YEAR(S2329)</f>
        <v>2014</v>
      </c>
    </row>
    <row r="2848" spans="1:21" ht="60">
      <c r="A2848">
        <v>2846</v>
      </c>
      <c r="B2848" s="3" t="s">
        <v>5833</v>
      </c>
      <c r="C2848" s="3" t="s">
        <v>5834</v>
      </c>
      <c r="D2848" s="6">
        <v>8000</v>
      </c>
      <c r="E2848" s="11">
        <v>0</v>
      </c>
      <c r="F2848" t="s">
        <v>366</v>
      </c>
      <c r="G2848" t="s">
        <v>22</v>
      </c>
      <c r="H2848" t="s">
        <v>23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1098</v>
      </c>
      <c r="O2848" s="9">
        <f t="shared" si="179"/>
        <v>0</v>
      </c>
      <c r="P2848" s="9">
        <f t="shared" si="180"/>
        <v>0</v>
      </c>
      <c r="Q2848" t="s">
        <v>1099</v>
      </c>
      <c r="R2848" t="s">
        <v>1100</v>
      </c>
      <c r="S2848" s="15">
        <f t="shared" si="181"/>
        <v>42108.692060185189</v>
      </c>
      <c r="T2848" s="16">
        <f t="shared" si="182"/>
        <v>42153.692060185189</v>
      </c>
      <c r="U2848">
        <f t="shared" si="183"/>
        <v>2015</v>
      </c>
    </row>
    <row r="2849" spans="1:21" ht="60">
      <c r="A2849">
        <v>2847</v>
      </c>
      <c r="B2849" s="3" t="s">
        <v>5835</v>
      </c>
      <c r="C2849" s="3" t="s">
        <v>5836</v>
      </c>
      <c r="D2849" s="6">
        <v>2000</v>
      </c>
      <c r="E2849" s="11">
        <v>0</v>
      </c>
      <c r="F2849" t="s">
        <v>366</v>
      </c>
      <c r="G2849" t="s">
        <v>22</v>
      </c>
      <c r="H2849" t="s">
        <v>23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1098</v>
      </c>
      <c r="O2849" s="9">
        <f t="shared" si="179"/>
        <v>0</v>
      </c>
      <c r="P2849" s="9">
        <f t="shared" si="180"/>
        <v>0</v>
      </c>
      <c r="Q2849" t="s">
        <v>1099</v>
      </c>
      <c r="R2849" t="s">
        <v>1100</v>
      </c>
      <c r="S2849" s="15">
        <f t="shared" si="181"/>
        <v>42453.806307870371</v>
      </c>
      <c r="T2849" s="16">
        <f t="shared" si="182"/>
        <v>42513.806307870371</v>
      </c>
      <c r="U2849">
        <f t="shared" si="183"/>
        <v>2014</v>
      </c>
    </row>
    <row r="2850" spans="1:21" ht="60">
      <c r="A2850">
        <v>2848</v>
      </c>
      <c r="B2850" s="3" t="s">
        <v>5837</v>
      </c>
      <c r="C2850" s="3" t="s">
        <v>5838</v>
      </c>
      <c r="D2850" s="6">
        <v>35000</v>
      </c>
      <c r="E2850" s="11">
        <v>70</v>
      </c>
      <c r="F2850" t="s">
        <v>366</v>
      </c>
      <c r="G2850" t="s">
        <v>22</v>
      </c>
      <c r="H2850" t="s">
        <v>23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1098</v>
      </c>
      <c r="O2850" s="9">
        <f t="shared" si="179"/>
        <v>0</v>
      </c>
      <c r="P2850" s="9">
        <f t="shared" si="180"/>
        <v>23.33</v>
      </c>
      <c r="Q2850" t="s">
        <v>1099</v>
      </c>
      <c r="R2850" t="s">
        <v>1100</v>
      </c>
      <c r="S2850" s="15">
        <f t="shared" si="181"/>
        <v>42123.648831018523</v>
      </c>
      <c r="T2850" s="16">
        <f t="shared" si="182"/>
        <v>42153.648831018523</v>
      </c>
      <c r="U2850">
        <f t="shared" si="183"/>
        <v>2015</v>
      </c>
    </row>
    <row r="2851" spans="1:21" ht="60">
      <c r="A2851">
        <v>2849</v>
      </c>
      <c r="B2851" s="3" t="s">
        <v>5839</v>
      </c>
      <c r="C2851" s="3" t="s">
        <v>5840</v>
      </c>
      <c r="D2851" s="6">
        <v>500</v>
      </c>
      <c r="E2851" s="11">
        <v>5</v>
      </c>
      <c r="F2851" t="s">
        <v>366</v>
      </c>
      <c r="G2851" t="s">
        <v>31</v>
      </c>
      <c r="H2851" t="s">
        <v>32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1098</v>
      </c>
      <c r="O2851" s="9">
        <f t="shared" si="179"/>
        <v>1</v>
      </c>
      <c r="P2851" s="9">
        <f t="shared" si="180"/>
        <v>5</v>
      </c>
      <c r="Q2851" t="s">
        <v>1099</v>
      </c>
      <c r="R2851" t="s">
        <v>1100</v>
      </c>
      <c r="S2851" s="15">
        <f t="shared" si="181"/>
        <v>42453.428240740745</v>
      </c>
      <c r="T2851" s="16">
        <f t="shared" si="182"/>
        <v>42483.428240740745</v>
      </c>
      <c r="U2851">
        <f t="shared" si="183"/>
        <v>2014</v>
      </c>
    </row>
    <row r="2852" spans="1:21" ht="60">
      <c r="A2852">
        <v>2850</v>
      </c>
      <c r="B2852" s="3" t="s">
        <v>5841</v>
      </c>
      <c r="C2852" s="3" t="s">
        <v>5842</v>
      </c>
      <c r="D2852" s="6">
        <v>8000</v>
      </c>
      <c r="E2852" s="11">
        <v>311</v>
      </c>
      <c r="F2852" t="s">
        <v>366</v>
      </c>
      <c r="G2852" t="s">
        <v>22</v>
      </c>
      <c r="H2852" t="s">
        <v>23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1098</v>
      </c>
      <c r="O2852" s="9">
        <f t="shared" si="179"/>
        <v>4</v>
      </c>
      <c r="P2852" s="9">
        <f t="shared" si="180"/>
        <v>23.92</v>
      </c>
      <c r="Q2852" t="s">
        <v>1099</v>
      </c>
      <c r="R2852" t="s">
        <v>1100</v>
      </c>
      <c r="S2852" s="15">
        <f t="shared" si="181"/>
        <v>41858.007071759261</v>
      </c>
      <c r="T2852" s="16">
        <f t="shared" si="182"/>
        <v>41888.007071759261</v>
      </c>
      <c r="U2852">
        <f t="shared" si="183"/>
        <v>2015</v>
      </c>
    </row>
    <row r="2853" spans="1:21" ht="60">
      <c r="A2853">
        <v>2851</v>
      </c>
      <c r="B2853" s="3" t="s">
        <v>5843</v>
      </c>
      <c r="C2853" s="3" t="s">
        <v>5844</v>
      </c>
      <c r="D2853" s="6">
        <v>4500</v>
      </c>
      <c r="E2853" s="11">
        <v>0</v>
      </c>
      <c r="F2853" t="s">
        <v>366</v>
      </c>
      <c r="G2853" t="s">
        <v>2490</v>
      </c>
      <c r="H2853" t="s">
        <v>62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1098</v>
      </c>
      <c r="O2853" s="9">
        <f t="shared" si="179"/>
        <v>0</v>
      </c>
      <c r="P2853" s="9">
        <f t="shared" si="180"/>
        <v>0</v>
      </c>
      <c r="Q2853" t="s">
        <v>1099</v>
      </c>
      <c r="R2853" t="s">
        <v>1100</v>
      </c>
      <c r="S2853" s="15">
        <f t="shared" si="181"/>
        <v>42390.002650462964</v>
      </c>
      <c r="T2853" s="16">
        <f t="shared" si="182"/>
        <v>42398.970138888893</v>
      </c>
      <c r="U2853">
        <f t="shared" si="183"/>
        <v>2014</v>
      </c>
    </row>
    <row r="2854" spans="1:21" ht="45">
      <c r="A2854">
        <v>2852</v>
      </c>
      <c r="B2854" s="3" t="s">
        <v>5845</v>
      </c>
      <c r="C2854" s="3" t="s">
        <v>5846</v>
      </c>
      <c r="D2854" s="6">
        <v>5000</v>
      </c>
      <c r="E2854" s="11">
        <v>95</v>
      </c>
      <c r="F2854" t="s">
        <v>366</v>
      </c>
      <c r="G2854" t="s">
        <v>22</v>
      </c>
      <c r="H2854" t="s">
        <v>23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1098</v>
      </c>
      <c r="O2854" s="9">
        <f t="shared" si="179"/>
        <v>2</v>
      </c>
      <c r="P2854" s="9">
        <f t="shared" si="180"/>
        <v>15.83</v>
      </c>
      <c r="Q2854" t="s">
        <v>1099</v>
      </c>
      <c r="R2854" t="s">
        <v>1100</v>
      </c>
      <c r="S2854" s="15">
        <f t="shared" si="181"/>
        <v>41781.045173611114</v>
      </c>
      <c r="T2854" s="16">
        <f t="shared" si="182"/>
        <v>41811.045173611114</v>
      </c>
      <c r="U2854">
        <f t="shared" si="183"/>
        <v>2014</v>
      </c>
    </row>
    <row r="2855" spans="1:21" ht="60">
      <c r="A2855">
        <v>2853</v>
      </c>
      <c r="B2855" s="3" t="s">
        <v>5847</v>
      </c>
      <c r="C2855" s="3" t="s">
        <v>5848</v>
      </c>
      <c r="D2855" s="6">
        <v>9500</v>
      </c>
      <c r="E2855" s="11">
        <v>0</v>
      </c>
      <c r="F2855" t="s">
        <v>366</v>
      </c>
      <c r="G2855" t="s">
        <v>167</v>
      </c>
      <c r="H2855" t="s">
        <v>168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1098</v>
      </c>
      <c r="O2855" s="9">
        <f t="shared" si="179"/>
        <v>0</v>
      </c>
      <c r="P2855" s="9">
        <f t="shared" si="180"/>
        <v>0</v>
      </c>
      <c r="Q2855" t="s">
        <v>1099</v>
      </c>
      <c r="R2855" t="s">
        <v>1100</v>
      </c>
      <c r="S2855" s="15">
        <f t="shared" si="181"/>
        <v>41836.190937499996</v>
      </c>
      <c r="T2855" s="16">
        <f t="shared" si="182"/>
        <v>41896.190937499996</v>
      </c>
      <c r="U2855">
        <f t="shared" si="183"/>
        <v>2014</v>
      </c>
    </row>
    <row r="2856" spans="1:21" ht="45">
      <c r="A2856">
        <v>2854</v>
      </c>
      <c r="B2856" s="3" t="s">
        <v>5849</v>
      </c>
      <c r="C2856" s="3" t="s">
        <v>5850</v>
      </c>
      <c r="D2856" s="6">
        <v>1000</v>
      </c>
      <c r="E2856" s="11">
        <v>417</v>
      </c>
      <c r="F2856" t="s">
        <v>366</v>
      </c>
      <c r="G2856" t="s">
        <v>31</v>
      </c>
      <c r="H2856" t="s">
        <v>32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1098</v>
      </c>
      <c r="O2856" s="9">
        <f t="shared" si="179"/>
        <v>42</v>
      </c>
      <c r="P2856" s="9">
        <f t="shared" si="180"/>
        <v>29.79</v>
      </c>
      <c r="Q2856" t="s">
        <v>1099</v>
      </c>
      <c r="R2856" t="s">
        <v>1100</v>
      </c>
      <c r="S2856" s="15">
        <f t="shared" si="181"/>
        <v>42111.71665509259</v>
      </c>
      <c r="T2856" s="16">
        <f t="shared" si="182"/>
        <v>42131.71665509259</v>
      </c>
      <c r="U2856">
        <f t="shared" si="183"/>
        <v>2014</v>
      </c>
    </row>
    <row r="2857" spans="1:21" ht="60">
      <c r="A2857">
        <v>2855</v>
      </c>
      <c r="B2857" s="3" t="s">
        <v>5851</v>
      </c>
      <c r="C2857" s="3" t="s">
        <v>5852</v>
      </c>
      <c r="D2857" s="6">
        <v>600</v>
      </c>
      <c r="E2857" s="11">
        <v>300</v>
      </c>
      <c r="F2857" t="s">
        <v>366</v>
      </c>
      <c r="G2857" t="s">
        <v>22</v>
      </c>
      <c r="H2857" t="s">
        <v>23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1098</v>
      </c>
      <c r="O2857" s="9">
        <f t="shared" si="179"/>
        <v>50</v>
      </c>
      <c r="P2857" s="9">
        <f t="shared" si="180"/>
        <v>60</v>
      </c>
      <c r="Q2857" t="s">
        <v>1099</v>
      </c>
      <c r="R2857" t="s">
        <v>1100</v>
      </c>
      <c r="S2857" s="15">
        <f t="shared" si="181"/>
        <v>42370.007766203707</v>
      </c>
      <c r="T2857" s="16">
        <f t="shared" si="182"/>
        <v>42398.981944444444</v>
      </c>
      <c r="U2857">
        <f t="shared" si="183"/>
        <v>2014</v>
      </c>
    </row>
    <row r="2858" spans="1:21" ht="45">
      <c r="A2858">
        <v>2856</v>
      </c>
      <c r="B2858" s="3" t="s">
        <v>5853</v>
      </c>
      <c r="C2858" s="3" t="s">
        <v>5854</v>
      </c>
      <c r="D2858" s="6">
        <v>3000</v>
      </c>
      <c r="E2858" s="11">
        <v>146</v>
      </c>
      <c r="F2858" t="s">
        <v>366</v>
      </c>
      <c r="G2858" t="s">
        <v>22</v>
      </c>
      <c r="H2858" t="s">
        <v>23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1098</v>
      </c>
      <c r="O2858" s="9">
        <f t="shared" si="179"/>
        <v>5</v>
      </c>
      <c r="P2858" s="9">
        <f t="shared" si="180"/>
        <v>24.33</v>
      </c>
      <c r="Q2858" t="s">
        <v>1099</v>
      </c>
      <c r="R2858" t="s">
        <v>1100</v>
      </c>
      <c r="S2858" s="15">
        <f t="shared" si="181"/>
        <v>42165.037581018521</v>
      </c>
      <c r="T2858" s="16">
        <f t="shared" si="182"/>
        <v>42224.898611111115</v>
      </c>
      <c r="U2858">
        <f t="shared" si="183"/>
        <v>2014</v>
      </c>
    </row>
    <row r="2859" spans="1:21" ht="60">
      <c r="A2859">
        <v>2857</v>
      </c>
      <c r="B2859" s="3" t="s">
        <v>5855</v>
      </c>
      <c r="C2859" s="3" t="s">
        <v>5856</v>
      </c>
      <c r="D2859" s="6">
        <v>38000</v>
      </c>
      <c r="E2859" s="11">
        <v>7500</v>
      </c>
      <c r="F2859" t="s">
        <v>366</v>
      </c>
      <c r="G2859" t="s">
        <v>1441</v>
      </c>
      <c r="H2859" t="s">
        <v>1442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1098</v>
      </c>
      <c r="O2859" s="9">
        <f t="shared" si="179"/>
        <v>20</v>
      </c>
      <c r="P2859" s="9">
        <f t="shared" si="180"/>
        <v>500</v>
      </c>
      <c r="Q2859" t="s">
        <v>1099</v>
      </c>
      <c r="R2859" t="s">
        <v>1100</v>
      </c>
      <c r="S2859" s="15">
        <f t="shared" si="181"/>
        <v>42726.920081018514</v>
      </c>
      <c r="T2859" s="16">
        <f t="shared" si="182"/>
        <v>42786.75</v>
      </c>
      <c r="U2859">
        <f t="shared" si="183"/>
        <v>2016</v>
      </c>
    </row>
    <row r="2860" spans="1:21" ht="60">
      <c r="A2860">
        <v>2858</v>
      </c>
      <c r="B2860" s="3" t="s">
        <v>5857</v>
      </c>
      <c r="C2860" s="3" t="s">
        <v>5858</v>
      </c>
      <c r="D2860" s="6">
        <v>1000</v>
      </c>
      <c r="E2860" s="11">
        <v>0</v>
      </c>
      <c r="F2860" t="s">
        <v>366</v>
      </c>
      <c r="G2860" t="s">
        <v>397</v>
      </c>
      <c r="H2860" t="s">
        <v>62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1098</v>
      </c>
      <c r="O2860" s="9">
        <f t="shared" si="179"/>
        <v>0</v>
      </c>
      <c r="P2860" s="9">
        <f t="shared" si="180"/>
        <v>0</v>
      </c>
      <c r="Q2860" t="s">
        <v>1099</v>
      </c>
      <c r="R2860" t="s">
        <v>1100</v>
      </c>
      <c r="S2860" s="15">
        <f t="shared" si="181"/>
        <v>41954.545081018514</v>
      </c>
      <c r="T2860" s="16">
        <f t="shared" si="182"/>
        <v>41978.477777777778</v>
      </c>
      <c r="U2860">
        <f t="shared" si="183"/>
        <v>2016</v>
      </c>
    </row>
    <row r="2861" spans="1:21" ht="45">
      <c r="A2861">
        <v>2859</v>
      </c>
      <c r="B2861" s="3" t="s">
        <v>5859</v>
      </c>
      <c r="C2861" s="3" t="s">
        <v>5860</v>
      </c>
      <c r="D2861" s="6">
        <v>2000</v>
      </c>
      <c r="E2861" s="11">
        <v>35</v>
      </c>
      <c r="F2861" t="s">
        <v>366</v>
      </c>
      <c r="G2861" t="s">
        <v>57</v>
      </c>
      <c r="H2861" t="s">
        <v>58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1098</v>
      </c>
      <c r="O2861" s="9">
        <f t="shared" si="179"/>
        <v>2</v>
      </c>
      <c r="P2861" s="9">
        <f t="shared" si="180"/>
        <v>35</v>
      </c>
      <c r="Q2861" t="s">
        <v>1099</v>
      </c>
      <c r="R2861" t="s">
        <v>1100</v>
      </c>
      <c r="S2861" s="15">
        <f t="shared" si="181"/>
        <v>42233.362314814818</v>
      </c>
      <c r="T2861" s="16">
        <f t="shared" si="182"/>
        <v>42293.362314814818</v>
      </c>
      <c r="U2861">
        <f t="shared" si="183"/>
        <v>2015</v>
      </c>
    </row>
    <row r="2862" spans="1:21" ht="60">
      <c r="A2862">
        <v>2860</v>
      </c>
      <c r="B2862" s="3" t="s">
        <v>5861</v>
      </c>
      <c r="C2862" s="3" t="s">
        <v>5862</v>
      </c>
      <c r="D2862" s="6">
        <v>4000</v>
      </c>
      <c r="E2862" s="11">
        <v>266</v>
      </c>
      <c r="F2862" t="s">
        <v>366</v>
      </c>
      <c r="G2862" t="s">
        <v>22</v>
      </c>
      <c r="H2862" t="s">
        <v>23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1098</v>
      </c>
      <c r="O2862" s="9">
        <f t="shared" si="179"/>
        <v>7</v>
      </c>
      <c r="P2862" s="9">
        <f t="shared" si="180"/>
        <v>29.56</v>
      </c>
      <c r="Q2862" t="s">
        <v>1099</v>
      </c>
      <c r="R2862" t="s">
        <v>1100</v>
      </c>
      <c r="S2862" s="15">
        <f t="shared" si="181"/>
        <v>42480.800648148142</v>
      </c>
      <c r="T2862" s="16">
        <f t="shared" si="182"/>
        <v>42540.800648148142</v>
      </c>
      <c r="U2862">
        <f t="shared" si="183"/>
        <v>2014</v>
      </c>
    </row>
    <row r="2863" spans="1:21" ht="60">
      <c r="A2863">
        <v>2861</v>
      </c>
      <c r="B2863" s="3" t="s">
        <v>5863</v>
      </c>
      <c r="C2863" s="3" t="s">
        <v>5864</v>
      </c>
      <c r="D2863" s="6">
        <v>250</v>
      </c>
      <c r="E2863" s="11">
        <v>80</v>
      </c>
      <c r="F2863" t="s">
        <v>366</v>
      </c>
      <c r="G2863" t="s">
        <v>57</v>
      </c>
      <c r="H2863" t="s">
        <v>58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1098</v>
      </c>
      <c r="O2863" s="9">
        <f t="shared" si="179"/>
        <v>32</v>
      </c>
      <c r="P2863" s="9">
        <f t="shared" si="180"/>
        <v>26.67</v>
      </c>
      <c r="Q2863" t="s">
        <v>1099</v>
      </c>
      <c r="R2863" t="s">
        <v>1100</v>
      </c>
      <c r="S2863" s="15">
        <f t="shared" si="181"/>
        <v>42257.590833333335</v>
      </c>
      <c r="T2863" s="16">
        <f t="shared" si="182"/>
        <v>42271.590833333335</v>
      </c>
      <c r="U2863">
        <f t="shared" si="183"/>
        <v>2015</v>
      </c>
    </row>
    <row r="2864" spans="1:21" ht="45">
      <c r="A2864">
        <v>2862</v>
      </c>
      <c r="B2864" s="3" t="s">
        <v>5865</v>
      </c>
      <c r="C2864" s="3" t="s">
        <v>5866</v>
      </c>
      <c r="D2864" s="6">
        <v>12700</v>
      </c>
      <c r="E2864" s="11">
        <v>55</v>
      </c>
      <c r="F2864" t="s">
        <v>366</v>
      </c>
      <c r="G2864" t="s">
        <v>22</v>
      </c>
      <c r="H2864" t="s">
        <v>23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1098</v>
      </c>
      <c r="O2864" s="9">
        <f t="shared" si="179"/>
        <v>0</v>
      </c>
      <c r="P2864" s="9">
        <f t="shared" si="180"/>
        <v>18.329999999999998</v>
      </c>
      <c r="Q2864" t="s">
        <v>1099</v>
      </c>
      <c r="R2864" t="s">
        <v>1100</v>
      </c>
      <c r="S2864" s="15">
        <f t="shared" si="181"/>
        <v>41784.789687500001</v>
      </c>
      <c r="T2864" s="16">
        <f t="shared" si="182"/>
        <v>41814.789687500001</v>
      </c>
      <c r="U2864">
        <f t="shared" si="183"/>
        <v>2016</v>
      </c>
    </row>
    <row r="2865" spans="1:21" ht="60">
      <c r="A2865">
        <v>2863</v>
      </c>
      <c r="B2865" s="3" t="s">
        <v>5867</v>
      </c>
      <c r="C2865" s="3" t="s">
        <v>5868</v>
      </c>
      <c r="D2865" s="6">
        <v>50000</v>
      </c>
      <c r="E2865" s="11">
        <v>20</v>
      </c>
      <c r="F2865" t="s">
        <v>366</v>
      </c>
      <c r="G2865" t="s">
        <v>22</v>
      </c>
      <c r="H2865" t="s">
        <v>23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1098</v>
      </c>
      <c r="O2865" s="9">
        <f t="shared" si="179"/>
        <v>0</v>
      </c>
      <c r="P2865" s="9">
        <f t="shared" si="180"/>
        <v>20</v>
      </c>
      <c r="Q2865" t="s">
        <v>1099</v>
      </c>
      <c r="R2865" t="s">
        <v>1100</v>
      </c>
      <c r="S2865" s="15">
        <f t="shared" si="181"/>
        <v>41831.675034722226</v>
      </c>
      <c r="T2865" s="16">
        <f t="shared" si="182"/>
        <v>41891.675034722226</v>
      </c>
      <c r="U2865">
        <f t="shared" si="183"/>
        <v>2015</v>
      </c>
    </row>
    <row r="2866" spans="1:21" ht="18.75">
      <c r="A2866">
        <v>2864</v>
      </c>
      <c r="B2866" s="3" t="s">
        <v>5869</v>
      </c>
      <c r="C2866" s="3" t="s">
        <v>5870</v>
      </c>
      <c r="D2866" s="6">
        <v>2500</v>
      </c>
      <c r="E2866" s="11">
        <v>40</v>
      </c>
      <c r="F2866" t="s">
        <v>366</v>
      </c>
      <c r="G2866" t="s">
        <v>31</v>
      </c>
      <c r="H2866" t="s">
        <v>32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1098</v>
      </c>
      <c r="O2866" s="9">
        <f t="shared" si="179"/>
        <v>2</v>
      </c>
      <c r="P2866" s="9">
        <f t="shared" si="180"/>
        <v>13.33</v>
      </c>
      <c r="Q2866" t="s">
        <v>1099</v>
      </c>
      <c r="R2866" t="s">
        <v>1100</v>
      </c>
      <c r="S2866" s="15">
        <f t="shared" si="181"/>
        <v>42172.613506944443</v>
      </c>
      <c r="T2866" s="16">
        <f t="shared" si="182"/>
        <v>42202.554166666669</v>
      </c>
      <c r="U2866">
        <f t="shared" si="183"/>
        <v>2016</v>
      </c>
    </row>
    <row r="2867" spans="1:21" ht="60">
      <c r="A2867">
        <v>2865</v>
      </c>
      <c r="B2867" s="3" t="s">
        <v>5871</v>
      </c>
      <c r="C2867" s="3" t="s">
        <v>5872</v>
      </c>
      <c r="D2867" s="6">
        <v>2888</v>
      </c>
      <c r="E2867" s="11">
        <v>0</v>
      </c>
      <c r="F2867" t="s">
        <v>366</v>
      </c>
      <c r="G2867" t="s">
        <v>22</v>
      </c>
      <c r="H2867" t="s">
        <v>23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1098</v>
      </c>
      <c r="O2867" s="9">
        <f t="shared" si="179"/>
        <v>0</v>
      </c>
      <c r="P2867" s="9">
        <f t="shared" si="180"/>
        <v>0</v>
      </c>
      <c r="Q2867" t="s">
        <v>1099</v>
      </c>
      <c r="R2867" t="s">
        <v>1100</v>
      </c>
      <c r="S2867" s="15">
        <f t="shared" si="181"/>
        <v>41950.114108796297</v>
      </c>
      <c r="T2867" s="16">
        <f t="shared" si="182"/>
        <v>42010.114108796297</v>
      </c>
      <c r="U2867">
        <f t="shared" si="183"/>
        <v>2016</v>
      </c>
    </row>
    <row r="2868" spans="1:21" ht="45">
      <c r="A2868">
        <v>2866</v>
      </c>
      <c r="B2868" s="3" t="s">
        <v>5873</v>
      </c>
      <c r="C2868" s="3" t="s">
        <v>5874</v>
      </c>
      <c r="D2868" s="6">
        <v>5000</v>
      </c>
      <c r="E2868" s="11">
        <v>45</v>
      </c>
      <c r="F2868" t="s">
        <v>366</v>
      </c>
      <c r="G2868" t="s">
        <v>22</v>
      </c>
      <c r="H2868" t="s">
        <v>23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1098</v>
      </c>
      <c r="O2868" s="9">
        <f t="shared" si="179"/>
        <v>1</v>
      </c>
      <c r="P2868" s="9">
        <f t="shared" si="180"/>
        <v>22.5</v>
      </c>
      <c r="Q2868" t="s">
        <v>1099</v>
      </c>
      <c r="R2868" t="s">
        <v>1100</v>
      </c>
      <c r="S2868" s="15">
        <f t="shared" si="181"/>
        <v>42627.955104166671</v>
      </c>
      <c r="T2868" s="16">
        <f t="shared" si="182"/>
        <v>42657.916666666672</v>
      </c>
      <c r="U2868">
        <f t="shared" si="183"/>
        <v>2015</v>
      </c>
    </row>
    <row r="2869" spans="1:21" ht="60">
      <c r="A2869">
        <v>2867</v>
      </c>
      <c r="B2869" s="3" t="s">
        <v>5875</v>
      </c>
      <c r="C2869" s="3" t="s">
        <v>5876</v>
      </c>
      <c r="D2869" s="6">
        <v>2500</v>
      </c>
      <c r="E2869" s="11">
        <v>504</v>
      </c>
      <c r="F2869" t="s">
        <v>366</v>
      </c>
      <c r="G2869" t="s">
        <v>22</v>
      </c>
      <c r="H2869" t="s">
        <v>23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1098</v>
      </c>
      <c r="O2869" s="9">
        <f t="shared" si="179"/>
        <v>20</v>
      </c>
      <c r="P2869" s="9">
        <f t="shared" si="180"/>
        <v>50.4</v>
      </c>
      <c r="Q2869" t="s">
        <v>1099</v>
      </c>
      <c r="R2869" t="s">
        <v>1100</v>
      </c>
      <c r="S2869" s="15">
        <f t="shared" si="181"/>
        <v>42531.195277777777</v>
      </c>
      <c r="T2869" s="16">
        <f t="shared" si="182"/>
        <v>42555.166666666672</v>
      </c>
      <c r="U2869">
        <f t="shared" si="183"/>
        <v>2015</v>
      </c>
    </row>
    <row r="2870" spans="1:21" ht="60">
      <c r="A2870">
        <v>2868</v>
      </c>
      <c r="B2870" s="3" t="s">
        <v>5877</v>
      </c>
      <c r="C2870" s="3" t="s">
        <v>5878</v>
      </c>
      <c r="D2870" s="6">
        <v>15000</v>
      </c>
      <c r="E2870" s="11">
        <v>6301.76</v>
      </c>
      <c r="F2870" t="s">
        <v>366</v>
      </c>
      <c r="G2870" t="s">
        <v>22</v>
      </c>
      <c r="H2870" t="s">
        <v>23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1098</v>
      </c>
      <c r="O2870" s="9">
        <f t="shared" si="179"/>
        <v>42</v>
      </c>
      <c r="P2870" s="9">
        <f t="shared" si="180"/>
        <v>105.03</v>
      </c>
      <c r="Q2870" t="s">
        <v>1099</v>
      </c>
      <c r="R2870" t="s">
        <v>1100</v>
      </c>
      <c r="S2870" s="15">
        <f t="shared" si="181"/>
        <v>42618.827013888891</v>
      </c>
      <c r="T2870" s="16">
        <f t="shared" si="182"/>
        <v>42648.827013888891</v>
      </c>
      <c r="U2870">
        <f t="shared" si="183"/>
        <v>2016</v>
      </c>
    </row>
    <row r="2871" spans="1:21" ht="60">
      <c r="A2871">
        <v>2869</v>
      </c>
      <c r="B2871" s="3" t="s">
        <v>5879</v>
      </c>
      <c r="C2871" s="3" t="s">
        <v>5880</v>
      </c>
      <c r="D2871" s="6">
        <v>20000</v>
      </c>
      <c r="E2871" s="11">
        <v>177</v>
      </c>
      <c r="F2871" t="s">
        <v>366</v>
      </c>
      <c r="G2871" t="s">
        <v>22</v>
      </c>
      <c r="H2871" t="s">
        <v>23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1098</v>
      </c>
      <c r="O2871" s="9">
        <f t="shared" si="179"/>
        <v>1</v>
      </c>
      <c r="P2871" s="9">
        <f t="shared" si="180"/>
        <v>35.4</v>
      </c>
      <c r="Q2871" t="s">
        <v>1099</v>
      </c>
      <c r="R2871" t="s">
        <v>1100</v>
      </c>
      <c r="S2871" s="15">
        <f t="shared" si="181"/>
        <v>42540.593530092592</v>
      </c>
      <c r="T2871" s="16">
        <f t="shared" si="182"/>
        <v>42570.593530092592</v>
      </c>
      <c r="U2871">
        <f t="shared" si="183"/>
        <v>2015</v>
      </c>
    </row>
    <row r="2872" spans="1:21" ht="60">
      <c r="A2872">
        <v>2870</v>
      </c>
      <c r="B2872" s="3" t="s">
        <v>5881</v>
      </c>
      <c r="C2872" s="3" t="s">
        <v>5882</v>
      </c>
      <c r="D2872" s="6">
        <v>5000</v>
      </c>
      <c r="E2872" s="11">
        <v>750</v>
      </c>
      <c r="F2872" t="s">
        <v>366</v>
      </c>
      <c r="G2872" t="s">
        <v>22</v>
      </c>
      <c r="H2872" t="s">
        <v>23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1098</v>
      </c>
      <c r="O2872" s="9">
        <f t="shared" si="179"/>
        <v>15</v>
      </c>
      <c r="P2872" s="9">
        <f t="shared" si="180"/>
        <v>83.33</v>
      </c>
      <c r="Q2872" t="s">
        <v>1099</v>
      </c>
      <c r="R2872" t="s">
        <v>1100</v>
      </c>
      <c r="S2872" s="15">
        <f t="shared" si="181"/>
        <v>41746.189409722225</v>
      </c>
      <c r="T2872" s="16">
        <f t="shared" si="182"/>
        <v>41776.189409722225</v>
      </c>
      <c r="U2872">
        <f t="shared" si="183"/>
        <v>2015</v>
      </c>
    </row>
    <row r="2873" spans="1:21" ht="45">
      <c r="A2873">
        <v>2871</v>
      </c>
      <c r="B2873" s="3" t="s">
        <v>5883</v>
      </c>
      <c r="C2873" s="3" t="s">
        <v>5884</v>
      </c>
      <c r="D2873" s="6">
        <v>10000</v>
      </c>
      <c r="E2873" s="11">
        <v>467</v>
      </c>
      <c r="F2873" t="s">
        <v>366</v>
      </c>
      <c r="G2873" t="s">
        <v>22</v>
      </c>
      <c r="H2873" t="s">
        <v>23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1098</v>
      </c>
      <c r="O2873" s="9">
        <f t="shared" si="179"/>
        <v>5</v>
      </c>
      <c r="P2873" s="9">
        <f t="shared" si="180"/>
        <v>35.92</v>
      </c>
      <c r="Q2873" t="s">
        <v>1099</v>
      </c>
      <c r="R2873" t="s">
        <v>1100</v>
      </c>
      <c r="S2873" s="15">
        <f t="shared" si="181"/>
        <v>41974.738576388889</v>
      </c>
      <c r="T2873" s="16">
        <f t="shared" si="182"/>
        <v>41994.738576388889</v>
      </c>
      <c r="U2873">
        <f t="shared" si="183"/>
        <v>2015</v>
      </c>
    </row>
    <row r="2874" spans="1:21" ht="45">
      <c r="A2874">
        <v>2872</v>
      </c>
      <c r="B2874" s="3" t="s">
        <v>5885</v>
      </c>
      <c r="C2874" s="3" t="s">
        <v>5886</v>
      </c>
      <c r="D2874" s="6">
        <v>3000</v>
      </c>
      <c r="E2874" s="11">
        <v>0</v>
      </c>
      <c r="F2874" t="s">
        <v>366</v>
      </c>
      <c r="G2874" t="s">
        <v>22</v>
      </c>
      <c r="H2874" t="s">
        <v>23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1098</v>
      </c>
      <c r="O2874" s="9">
        <f t="shared" si="179"/>
        <v>0</v>
      </c>
      <c r="P2874" s="9">
        <f t="shared" si="180"/>
        <v>0</v>
      </c>
      <c r="Q2874" t="s">
        <v>1099</v>
      </c>
      <c r="R2874" t="s">
        <v>1100</v>
      </c>
      <c r="S2874" s="15">
        <f t="shared" si="181"/>
        <v>42115.11618055556</v>
      </c>
      <c r="T2874" s="16">
        <f t="shared" si="182"/>
        <v>42175.11618055556</v>
      </c>
      <c r="U2874">
        <f t="shared" si="183"/>
        <v>2014</v>
      </c>
    </row>
    <row r="2875" spans="1:21" ht="60">
      <c r="A2875">
        <v>2873</v>
      </c>
      <c r="B2875" s="3" t="s">
        <v>5887</v>
      </c>
      <c r="C2875" s="3" t="s">
        <v>5888</v>
      </c>
      <c r="D2875" s="6">
        <v>2500</v>
      </c>
      <c r="E2875" s="11">
        <v>953</v>
      </c>
      <c r="F2875" t="s">
        <v>366</v>
      </c>
      <c r="G2875" t="s">
        <v>22</v>
      </c>
      <c r="H2875" t="s">
        <v>23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1098</v>
      </c>
      <c r="O2875" s="9">
        <f t="shared" si="179"/>
        <v>38</v>
      </c>
      <c r="P2875" s="9">
        <f t="shared" si="180"/>
        <v>119.13</v>
      </c>
      <c r="Q2875" t="s">
        <v>1099</v>
      </c>
      <c r="R2875" t="s">
        <v>1100</v>
      </c>
      <c r="S2875" s="15">
        <f t="shared" si="181"/>
        <v>42002.817488425921</v>
      </c>
      <c r="T2875" s="16">
        <f t="shared" si="182"/>
        <v>42032.817488425921</v>
      </c>
      <c r="U2875">
        <f t="shared" si="183"/>
        <v>2015</v>
      </c>
    </row>
    <row r="2876" spans="1:21" ht="60">
      <c r="A2876">
        <v>2874</v>
      </c>
      <c r="B2876" s="3" t="s">
        <v>5889</v>
      </c>
      <c r="C2876" s="3" t="s">
        <v>5890</v>
      </c>
      <c r="D2876" s="6">
        <v>5000</v>
      </c>
      <c r="E2876" s="11">
        <v>271</v>
      </c>
      <c r="F2876" t="s">
        <v>366</v>
      </c>
      <c r="G2876" t="s">
        <v>22</v>
      </c>
      <c r="H2876" t="s">
        <v>23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1098</v>
      </c>
      <c r="O2876" s="9">
        <f t="shared" si="179"/>
        <v>5</v>
      </c>
      <c r="P2876" s="9">
        <f t="shared" si="180"/>
        <v>90.33</v>
      </c>
      <c r="Q2876" t="s">
        <v>1099</v>
      </c>
      <c r="R2876" t="s">
        <v>1100</v>
      </c>
      <c r="S2876" s="15">
        <f t="shared" si="181"/>
        <v>42722.84474537037</v>
      </c>
      <c r="T2876" s="16">
        <f t="shared" si="182"/>
        <v>42752.84474537037</v>
      </c>
      <c r="U2876">
        <f t="shared" si="183"/>
        <v>2015</v>
      </c>
    </row>
    <row r="2877" spans="1:21" ht="60">
      <c r="A2877">
        <v>2875</v>
      </c>
      <c r="B2877" s="3" t="s">
        <v>5891</v>
      </c>
      <c r="C2877" s="3" t="s">
        <v>5892</v>
      </c>
      <c r="D2877" s="6">
        <v>20000</v>
      </c>
      <c r="E2877" s="11">
        <v>7</v>
      </c>
      <c r="F2877" t="s">
        <v>366</v>
      </c>
      <c r="G2877" t="s">
        <v>22</v>
      </c>
      <c r="H2877" t="s">
        <v>23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1098</v>
      </c>
      <c r="O2877" s="9">
        <f t="shared" si="179"/>
        <v>0</v>
      </c>
      <c r="P2877" s="9">
        <f t="shared" si="180"/>
        <v>2.33</v>
      </c>
      <c r="Q2877" t="s">
        <v>1099</v>
      </c>
      <c r="R2877" t="s">
        <v>1100</v>
      </c>
      <c r="S2877" s="15">
        <f t="shared" si="181"/>
        <v>42465.128391203703</v>
      </c>
      <c r="T2877" s="16">
        <f t="shared" si="182"/>
        <v>42495.128391203703</v>
      </c>
      <c r="U2877">
        <f t="shared" si="183"/>
        <v>2015</v>
      </c>
    </row>
    <row r="2878" spans="1:21" ht="60">
      <c r="A2878">
        <v>2876</v>
      </c>
      <c r="B2878" s="3" t="s">
        <v>5893</v>
      </c>
      <c r="C2878" s="3" t="s">
        <v>5894</v>
      </c>
      <c r="D2878" s="6">
        <v>150000</v>
      </c>
      <c r="E2878" s="11">
        <v>0</v>
      </c>
      <c r="F2878" t="s">
        <v>366</v>
      </c>
      <c r="G2878" t="s">
        <v>22</v>
      </c>
      <c r="H2878" t="s">
        <v>23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1098</v>
      </c>
      <c r="O2878" s="9">
        <f t="shared" si="179"/>
        <v>0</v>
      </c>
      <c r="P2878" s="9">
        <f t="shared" si="180"/>
        <v>0</v>
      </c>
      <c r="Q2878" t="s">
        <v>1099</v>
      </c>
      <c r="R2878" t="s">
        <v>1100</v>
      </c>
      <c r="S2878" s="15">
        <f t="shared" si="181"/>
        <v>42171.743969907402</v>
      </c>
      <c r="T2878" s="16">
        <f t="shared" si="182"/>
        <v>42201.743969907402</v>
      </c>
      <c r="U2878">
        <f t="shared" si="183"/>
        <v>2014</v>
      </c>
    </row>
    <row r="2879" spans="1:21" ht="60">
      <c r="A2879">
        <v>2877</v>
      </c>
      <c r="B2879" s="3" t="s">
        <v>5895</v>
      </c>
      <c r="C2879" s="3" t="s">
        <v>5896</v>
      </c>
      <c r="D2879" s="6">
        <v>6000</v>
      </c>
      <c r="E2879" s="11">
        <v>650</v>
      </c>
      <c r="F2879" t="s">
        <v>366</v>
      </c>
      <c r="G2879" t="s">
        <v>22</v>
      </c>
      <c r="H2879" t="s">
        <v>23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1098</v>
      </c>
      <c r="O2879" s="9">
        <f t="shared" si="179"/>
        <v>11</v>
      </c>
      <c r="P2879" s="9">
        <f t="shared" si="180"/>
        <v>108.33</v>
      </c>
      <c r="Q2879" t="s">
        <v>1099</v>
      </c>
      <c r="R2879" t="s">
        <v>1100</v>
      </c>
      <c r="S2879" s="15">
        <f t="shared" si="181"/>
        <v>42672.955138888887</v>
      </c>
      <c r="T2879" s="16">
        <f t="shared" si="182"/>
        <v>42704.708333333328</v>
      </c>
      <c r="U2879">
        <f t="shared" si="183"/>
        <v>2015</v>
      </c>
    </row>
    <row r="2880" spans="1:21" ht="45">
      <c r="A2880">
        <v>2878</v>
      </c>
      <c r="B2880" s="3" t="s">
        <v>5897</v>
      </c>
      <c r="C2880" s="3" t="s">
        <v>5898</v>
      </c>
      <c r="D2880" s="6">
        <v>3000</v>
      </c>
      <c r="E2880" s="11">
        <v>63</v>
      </c>
      <c r="F2880" t="s">
        <v>366</v>
      </c>
      <c r="G2880" t="s">
        <v>31</v>
      </c>
      <c r="H2880" t="s">
        <v>32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1098</v>
      </c>
      <c r="O2880" s="9">
        <f t="shared" si="179"/>
        <v>2</v>
      </c>
      <c r="P2880" s="9">
        <f t="shared" si="180"/>
        <v>15.75</v>
      </c>
      <c r="Q2880" t="s">
        <v>1099</v>
      </c>
      <c r="R2880" t="s">
        <v>1100</v>
      </c>
      <c r="S2880" s="15">
        <f t="shared" si="181"/>
        <v>42128.615682870368</v>
      </c>
      <c r="T2880" s="16">
        <f t="shared" si="182"/>
        <v>42188.615682870368</v>
      </c>
      <c r="U2880">
        <f t="shared" si="183"/>
        <v>2016</v>
      </c>
    </row>
    <row r="2881" spans="1:21" ht="45">
      <c r="A2881">
        <v>2879</v>
      </c>
      <c r="B2881" s="3" t="s">
        <v>5899</v>
      </c>
      <c r="C2881" s="3" t="s">
        <v>5900</v>
      </c>
      <c r="D2881" s="6">
        <v>11200</v>
      </c>
      <c r="E2881" s="11">
        <v>29</v>
      </c>
      <c r="F2881" t="s">
        <v>366</v>
      </c>
      <c r="G2881" t="s">
        <v>22</v>
      </c>
      <c r="H2881" t="s">
        <v>23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1098</v>
      </c>
      <c r="O2881" s="9">
        <f t="shared" si="179"/>
        <v>0</v>
      </c>
      <c r="P2881" s="9">
        <f t="shared" si="180"/>
        <v>29</v>
      </c>
      <c r="Q2881" t="s">
        <v>1099</v>
      </c>
      <c r="R2881" t="s">
        <v>1100</v>
      </c>
      <c r="S2881" s="15">
        <f t="shared" si="181"/>
        <v>42359.725243055553</v>
      </c>
      <c r="T2881" s="16">
        <f t="shared" si="182"/>
        <v>42389.725243055553</v>
      </c>
      <c r="U2881">
        <f t="shared" si="183"/>
        <v>2016</v>
      </c>
    </row>
    <row r="2882" spans="1:21" ht="60">
      <c r="A2882">
        <v>2880</v>
      </c>
      <c r="B2882" s="3" t="s">
        <v>5901</v>
      </c>
      <c r="C2882" s="3" t="s">
        <v>5902</v>
      </c>
      <c r="D2882" s="6">
        <v>12000</v>
      </c>
      <c r="E2882" s="11">
        <v>2800</v>
      </c>
      <c r="F2882" t="s">
        <v>366</v>
      </c>
      <c r="G2882" t="s">
        <v>22</v>
      </c>
      <c r="H2882" t="s">
        <v>23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1098</v>
      </c>
      <c r="O2882" s="9">
        <f t="shared" si="179"/>
        <v>23</v>
      </c>
      <c r="P2882" s="9">
        <f t="shared" si="180"/>
        <v>96.55</v>
      </c>
      <c r="Q2882" t="s">
        <v>1099</v>
      </c>
      <c r="R2882" t="s">
        <v>1100</v>
      </c>
      <c r="S2882" s="15">
        <f t="shared" si="181"/>
        <v>42192.905694444446</v>
      </c>
      <c r="T2882" s="16">
        <f t="shared" si="182"/>
        <v>42236.711805555555</v>
      </c>
      <c r="U2882">
        <f t="shared" si="183"/>
        <v>2014</v>
      </c>
    </row>
    <row r="2883" spans="1:21" ht="60">
      <c r="A2883">
        <v>2881</v>
      </c>
      <c r="B2883" s="3" t="s">
        <v>5903</v>
      </c>
      <c r="C2883" s="3" t="s">
        <v>5904</v>
      </c>
      <c r="D2883" s="6">
        <v>5500</v>
      </c>
      <c r="E2883" s="11">
        <v>0</v>
      </c>
      <c r="F2883" t="s">
        <v>366</v>
      </c>
      <c r="G2883" t="s">
        <v>22</v>
      </c>
      <c r="H2883" t="s">
        <v>23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1098</v>
      </c>
      <c r="O2883" s="9">
        <f t="shared" ref="O2883:O2946" si="184">ROUND(E2883/D2883*100,0)</f>
        <v>0</v>
      </c>
      <c r="P2883" s="9">
        <f t="shared" ref="P2883:P2946" si="185">IFERROR(ROUND(E2883/L2883,2),0)</f>
        <v>0</v>
      </c>
      <c r="Q2883" t="s">
        <v>1099</v>
      </c>
      <c r="R2883" t="s">
        <v>1100</v>
      </c>
      <c r="S2883" s="15">
        <f t="shared" ref="S2883:S2946" si="186">(((J2883/60)/60)/24)+DATE(1970,1,1)</f>
        <v>41916.597638888888</v>
      </c>
      <c r="T2883" s="16">
        <f t="shared" ref="T2883:T2946" si="187">(((I2883/60)/60)/24)+DATE(1970,1,1)</f>
        <v>41976.639305555553</v>
      </c>
      <c r="U2883">
        <f t="shared" si="183"/>
        <v>2015</v>
      </c>
    </row>
    <row r="2884" spans="1:21" ht="60">
      <c r="A2884">
        <v>2882</v>
      </c>
      <c r="B2884" s="3" t="s">
        <v>5905</v>
      </c>
      <c r="C2884" s="3" t="s">
        <v>5906</v>
      </c>
      <c r="D2884" s="6">
        <v>750</v>
      </c>
      <c r="E2884" s="11">
        <v>252</v>
      </c>
      <c r="F2884" t="s">
        <v>366</v>
      </c>
      <c r="G2884" t="s">
        <v>22</v>
      </c>
      <c r="H2884" t="s">
        <v>23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1098</v>
      </c>
      <c r="O2884" s="9">
        <f t="shared" si="184"/>
        <v>34</v>
      </c>
      <c r="P2884" s="9">
        <f t="shared" si="185"/>
        <v>63</v>
      </c>
      <c r="Q2884" t="s">
        <v>1099</v>
      </c>
      <c r="R2884" t="s">
        <v>1100</v>
      </c>
      <c r="S2884" s="15">
        <f t="shared" si="186"/>
        <v>42461.596273148149</v>
      </c>
      <c r="T2884" s="16">
        <f t="shared" si="187"/>
        <v>42491.596273148149</v>
      </c>
      <c r="U2884">
        <f t="shared" si="183"/>
        <v>2015</v>
      </c>
    </row>
    <row r="2885" spans="1:21" ht="60">
      <c r="A2885">
        <v>2883</v>
      </c>
      <c r="B2885" s="3" t="s">
        <v>5907</v>
      </c>
      <c r="C2885" s="3" t="s">
        <v>5908</v>
      </c>
      <c r="D2885" s="6">
        <v>10000</v>
      </c>
      <c r="E2885" s="11">
        <v>1908</v>
      </c>
      <c r="F2885" t="s">
        <v>366</v>
      </c>
      <c r="G2885" t="s">
        <v>22</v>
      </c>
      <c r="H2885" t="s">
        <v>23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1098</v>
      </c>
      <c r="O2885" s="9">
        <f t="shared" si="184"/>
        <v>19</v>
      </c>
      <c r="P2885" s="9">
        <f t="shared" si="185"/>
        <v>381.6</v>
      </c>
      <c r="Q2885" t="s">
        <v>1099</v>
      </c>
      <c r="R2885" t="s">
        <v>1100</v>
      </c>
      <c r="S2885" s="15">
        <f t="shared" si="186"/>
        <v>42370.90320601852</v>
      </c>
      <c r="T2885" s="16">
        <f t="shared" si="187"/>
        <v>42406.207638888889</v>
      </c>
      <c r="U2885">
        <f t="shared" si="183"/>
        <v>2015</v>
      </c>
    </row>
    <row r="2886" spans="1:21" ht="45">
      <c r="A2886">
        <v>2884</v>
      </c>
      <c r="B2886" s="3" t="s">
        <v>5909</v>
      </c>
      <c r="C2886" s="3" t="s">
        <v>5910</v>
      </c>
      <c r="D2886" s="6">
        <v>45000</v>
      </c>
      <c r="E2886" s="11">
        <v>185</v>
      </c>
      <c r="F2886" t="s">
        <v>366</v>
      </c>
      <c r="G2886" t="s">
        <v>22</v>
      </c>
      <c r="H2886" t="s">
        <v>23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1098</v>
      </c>
      <c r="O2886" s="9">
        <f t="shared" si="184"/>
        <v>0</v>
      </c>
      <c r="P2886" s="9">
        <f t="shared" si="185"/>
        <v>46.25</v>
      </c>
      <c r="Q2886" t="s">
        <v>1099</v>
      </c>
      <c r="R2886" t="s">
        <v>1100</v>
      </c>
      <c r="S2886" s="15">
        <f t="shared" si="186"/>
        <v>41948.727256944447</v>
      </c>
      <c r="T2886" s="16">
        <f t="shared" si="187"/>
        <v>41978.727256944447</v>
      </c>
      <c r="U2886">
        <f t="shared" si="183"/>
        <v>2015</v>
      </c>
    </row>
    <row r="2887" spans="1:21" ht="30">
      <c r="A2887">
        <v>2885</v>
      </c>
      <c r="B2887" s="3" t="s">
        <v>5911</v>
      </c>
      <c r="C2887" s="3" t="s">
        <v>5912</v>
      </c>
      <c r="D2887" s="6">
        <v>400</v>
      </c>
      <c r="E2887" s="11">
        <v>130</v>
      </c>
      <c r="F2887" t="s">
        <v>366</v>
      </c>
      <c r="G2887" t="s">
        <v>22</v>
      </c>
      <c r="H2887" t="s">
        <v>23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1098</v>
      </c>
      <c r="O2887" s="9">
        <f t="shared" si="184"/>
        <v>33</v>
      </c>
      <c r="P2887" s="9">
        <f t="shared" si="185"/>
        <v>26</v>
      </c>
      <c r="Q2887" t="s">
        <v>1099</v>
      </c>
      <c r="R2887" t="s">
        <v>1100</v>
      </c>
      <c r="S2887" s="15">
        <f t="shared" si="186"/>
        <v>42047.07640046296</v>
      </c>
      <c r="T2887" s="16">
        <f t="shared" si="187"/>
        <v>42077.034733796296</v>
      </c>
      <c r="U2887">
        <f t="shared" si="183"/>
        <v>2016</v>
      </c>
    </row>
    <row r="2888" spans="1:21" ht="60">
      <c r="A2888">
        <v>2886</v>
      </c>
      <c r="B2888" s="3" t="s">
        <v>5913</v>
      </c>
      <c r="C2888" s="3" t="s">
        <v>5914</v>
      </c>
      <c r="D2888" s="6">
        <v>200</v>
      </c>
      <c r="E2888" s="11">
        <v>10</v>
      </c>
      <c r="F2888" t="s">
        <v>366</v>
      </c>
      <c r="G2888" t="s">
        <v>22</v>
      </c>
      <c r="H2888" t="s">
        <v>23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1098</v>
      </c>
      <c r="O2888" s="9">
        <f t="shared" si="184"/>
        <v>5</v>
      </c>
      <c r="P2888" s="9">
        <f t="shared" si="185"/>
        <v>10</v>
      </c>
      <c r="Q2888" t="s">
        <v>1099</v>
      </c>
      <c r="R2888" t="s">
        <v>1100</v>
      </c>
      <c r="S2888" s="15">
        <f t="shared" si="186"/>
        <v>42261.632916666669</v>
      </c>
      <c r="T2888" s="16">
        <f t="shared" si="187"/>
        <v>42266.165972222225</v>
      </c>
      <c r="U2888">
        <f t="shared" si="183"/>
        <v>2015</v>
      </c>
    </row>
    <row r="2889" spans="1:21" ht="60">
      <c r="A2889">
        <v>2887</v>
      </c>
      <c r="B2889" s="3" t="s">
        <v>5915</v>
      </c>
      <c r="C2889" s="3" t="s">
        <v>5916</v>
      </c>
      <c r="D2889" s="6">
        <v>3000</v>
      </c>
      <c r="E2889" s="11">
        <v>5</v>
      </c>
      <c r="F2889" t="s">
        <v>366</v>
      </c>
      <c r="G2889" t="s">
        <v>22</v>
      </c>
      <c r="H2889" t="s">
        <v>23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1098</v>
      </c>
      <c r="O2889" s="9">
        <f t="shared" si="184"/>
        <v>0</v>
      </c>
      <c r="P2889" s="9">
        <f t="shared" si="185"/>
        <v>5</v>
      </c>
      <c r="Q2889" t="s">
        <v>1099</v>
      </c>
      <c r="R2889" t="s">
        <v>1100</v>
      </c>
      <c r="S2889" s="15">
        <f t="shared" si="186"/>
        <v>41985.427361111113</v>
      </c>
      <c r="T2889" s="16">
        <f t="shared" si="187"/>
        <v>42015.427361111113</v>
      </c>
      <c r="U2889">
        <f t="shared" si="183"/>
        <v>2016</v>
      </c>
    </row>
    <row r="2890" spans="1:21" ht="60">
      <c r="A2890">
        <v>2888</v>
      </c>
      <c r="B2890" s="3" t="s">
        <v>5917</v>
      </c>
      <c r="C2890" s="3" t="s">
        <v>5918</v>
      </c>
      <c r="D2890" s="6">
        <v>30000</v>
      </c>
      <c r="E2890" s="11">
        <v>0</v>
      </c>
      <c r="F2890" t="s">
        <v>366</v>
      </c>
      <c r="G2890" t="s">
        <v>22</v>
      </c>
      <c r="H2890" t="s">
        <v>23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1098</v>
      </c>
      <c r="O2890" s="9">
        <f t="shared" si="184"/>
        <v>0</v>
      </c>
      <c r="P2890" s="9">
        <f t="shared" si="185"/>
        <v>0</v>
      </c>
      <c r="Q2890" t="s">
        <v>1099</v>
      </c>
      <c r="R2890" t="s">
        <v>1100</v>
      </c>
      <c r="S2890" s="15">
        <f t="shared" si="186"/>
        <v>41922.535185185188</v>
      </c>
      <c r="T2890" s="16">
        <f t="shared" si="187"/>
        <v>41930.207638888889</v>
      </c>
      <c r="U2890">
        <f t="shared" si="183"/>
        <v>2014</v>
      </c>
    </row>
    <row r="2891" spans="1:21" ht="45">
      <c r="A2891">
        <v>2889</v>
      </c>
      <c r="B2891" s="3" t="s">
        <v>5919</v>
      </c>
      <c r="C2891" s="3" t="s">
        <v>5920</v>
      </c>
      <c r="D2891" s="6">
        <v>3000</v>
      </c>
      <c r="E2891" s="11">
        <v>1142</v>
      </c>
      <c r="F2891" t="s">
        <v>366</v>
      </c>
      <c r="G2891" t="s">
        <v>22</v>
      </c>
      <c r="H2891" t="s">
        <v>23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1098</v>
      </c>
      <c r="O2891" s="9">
        <f t="shared" si="184"/>
        <v>38</v>
      </c>
      <c r="P2891" s="9">
        <f t="shared" si="185"/>
        <v>81.569999999999993</v>
      </c>
      <c r="Q2891" t="s">
        <v>1099</v>
      </c>
      <c r="R2891" t="s">
        <v>1100</v>
      </c>
      <c r="S2891" s="15">
        <f t="shared" si="186"/>
        <v>41850.863252314812</v>
      </c>
      <c r="T2891" s="16">
        <f t="shared" si="187"/>
        <v>41880.863252314812</v>
      </c>
      <c r="U2891">
        <f t="shared" si="183"/>
        <v>2015</v>
      </c>
    </row>
    <row r="2892" spans="1:21" ht="60">
      <c r="A2892">
        <v>2890</v>
      </c>
      <c r="B2892" s="3" t="s">
        <v>5921</v>
      </c>
      <c r="C2892" s="3" t="s">
        <v>5922</v>
      </c>
      <c r="D2892" s="6">
        <v>2000</v>
      </c>
      <c r="E2892" s="11">
        <v>21</v>
      </c>
      <c r="F2892" t="s">
        <v>366</v>
      </c>
      <c r="G2892" t="s">
        <v>22</v>
      </c>
      <c r="H2892" t="s">
        <v>23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1098</v>
      </c>
      <c r="O2892" s="9">
        <f t="shared" si="184"/>
        <v>1</v>
      </c>
      <c r="P2892" s="9">
        <f t="shared" si="185"/>
        <v>7</v>
      </c>
      <c r="Q2892" t="s">
        <v>1099</v>
      </c>
      <c r="R2892" t="s">
        <v>1100</v>
      </c>
      <c r="S2892" s="15">
        <f t="shared" si="186"/>
        <v>41831.742962962962</v>
      </c>
      <c r="T2892" s="16">
        <f t="shared" si="187"/>
        <v>41860.125</v>
      </c>
      <c r="U2892">
        <f t="shared" si="183"/>
        <v>2015</v>
      </c>
    </row>
    <row r="2893" spans="1:21" ht="60">
      <c r="A2893">
        <v>2891</v>
      </c>
      <c r="B2893" s="3" t="s">
        <v>5923</v>
      </c>
      <c r="C2893" s="3" t="s">
        <v>5924</v>
      </c>
      <c r="D2893" s="6">
        <v>10000</v>
      </c>
      <c r="E2893" s="11">
        <v>273</v>
      </c>
      <c r="F2893" t="s">
        <v>366</v>
      </c>
      <c r="G2893" t="s">
        <v>22</v>
      </c>
      <c r="H2893" t="s">
        <v>23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1098</v>
      </c>
      <c r="O2893" s="9">
        <f t="shared" si="184"/>
        <v>3</v>
      </c>
      <c r="P2893" s="9">
        <f t="shared" si="185"/>
        <v>27.3</v>
      </c>
      <c r="Q2893" t="s">
        <v>1099</v>
      </c>
      <c r="R2893" t="s">
        <v>1100</v>
      </c>
      <c r="S2893" s="15">
        <f t="shared" si="186"/>
        <v>42415.883425925931</v>
      </c>
      <c r="T2893" s="16">
        <f t="shared" si="187"/>
        <v>42475.84175925926</v>
      </c>
      <c r="U2893">
        <f t="shared" si="183"/>
        <v>2015</v>
      </c>
    </row>
    <row r="2894" spans="1:21" ht="45">
      <c r="A2894">
        <v>2892</v>
      </c>
      <c r="B2894" s="3" t="s">
        <v>5925</v>
      </c>
      <c r="C2894" s="3" t="s">
        <v>5926</v>
      </c>
      <c r="D2894" s="6">
        <v>5500</v>
      </c>
      <c r="E2894" s="11">
        <v>500</v>
      </c>
      <c r="F2894" t="s">
        <v>366</v>
      </c>
      <c r="G2894" t="s">
        <v>22</v>
      </c>
      <c r="H2894" t="s">
        <v>23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1098</v>
      </c>
      <c r="O2894" s="9">
        <f t="shared" si="184"/>
        <v>9</v>
      </c>
      <c r="P2894" s="9">
        <f t="shared" si="185"/>
        <v>29.41</v>
      </c>
      <c r="Q2894" t="s">
        <v>1099</v>
      </c>
      <c r="R2894" t="s">
        <v>1100</v>
      </c>
      <c r="S2894" s="15">
        <f t="shared" si="186"/>
        <v>41869.714166666665</v>
      </c>
      <c r="T2894" s="16">
        <f t="shared" si="187"/>
        <v>41876.875</v>
      </c>
      <c r="U2894">
        <f t="shared" si="183"/>
        <v>2015</v>
      </c>
    </row>
    <row r="2895" spans="1:21" ht="30">
      <c r="A2895">
        <v>2893</v>
      </c>
      <c r="B2895" s="3" t="s">
        <v>5927</v>
      </c>
      <c r="C2895" s="3" t="s">
        <v>5928</v>
      </c>
      <c r="D2895" s="6">
        <v>5000</v>
      </c>
      <c r="E2895" s="11">
        <v>25</v>
      </c>
      <c r="F2895" t="s">
        <v>366</v>
      </c>
      <c r="G2895" t="s">
        <v>22</v>
      </c>
      <c r="H2895" t="s">
        <v>23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1098</v>
      </c>
      <c r="O2895" s="9">
        <f t="shared" si="184"/>
        <v>1</v>
      </c>
      <c r="P2895" s="9">
        <f t="shared" si="185"/>
        <v>12.5</v>
      </c>
      <c r="Q2895" t="s">
        <v>1099</v>
      </c>
      <c r="R2895" t="s">
        <v>1100</v>
      </c>
      <c r="S2895" s="15">
        <f t="shared" si="186"/>
        <v>41953.773090277777</v>
      </c>
      <c r="T2895" s="16">
        <f t="shared" si="187"/>
        <v>42013.083333333328</v>
      </c>
      <c r="U2895">
        <f t="shared" si="183"/>
        <v>2016</v>
      </c>
    </row>
    <row r="2896" spans="1:21" ht="30">
      <c r="A2896">
        <v>2894</v>
      </c>
      <c r="B2896" s="3" t="s">
        <v>5929</v>
      </c>
      <c r="C2896" s="3" t="s">
        <v>5930</v>
      </c>
      <c r="D2896" s="6">
        <v>50000</v>
      </c>
      <c r="E2896" s="11">
        <v>0</v>
      </c>
      <c r="F2896" t="s">
        <v>366</v>
      </c>
      <c r="G2896" t="s">
        <v>22</v>
      </c>
      <c r="H2896" t="s">
        <v>23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1098</v>
      </c>
      <c r="O2896" s="9">
        <f t="shared" si="184"/>
        <v>0</v>
      </c>
      <c r="P2896" s="9">
        <f t="shared" si="185"/>
        <v>0</v>
      </c>
      <c r="Q2896" t="s">
        <v>1099</v>
      </c>
      <c r="R2896" t="s">
        <v>1100</v>
      </c>
      <c r="S2896" s="15">
        <f t="shared" si="186"/>
        <v>42037.986284722225</v>
      </c>
      <c r="T2896" s="16">
        <f t="shared" si="187"/>
        <v>42097.944618055553</v>
      </c>
      <c r="U2896">
        <f t="shared" si="183"/>
        <v>2015</v>
      </c>
    </row>
    <row r="2897" spans="1:21" ht="60">
      <c r="A2897">
        <v>2895</v>
      </c>
      <c r="B2897" s="3" t="s">
        <v>5931</v>
      </c>
      <c r="C2897" s="3" t="s">
        <v>5932</v>
      </c>
      <c r="D2897" s="6">
        <v>500</v>
      </c>
      <c r="E2897" s="11">
        <v>23</v>
      </c>
      <c r="F2897" t="s">
        <v>366</v>
      </c>
      <c r="G2897" t="s">
        <v>22</v>
      </c>
      <c r="H2897" t="s">
        <v>23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1098</v>
      </c>
      <c r="O2897" s="9">
        <f t="shared" si="184"/>
        <v>5</v>
      </c>
      <c r="P2897" s="9">
        <f t="shared" si="185"/>
        <v>5.75</v>
      </c>
      <c r="Q2897" t="s">
        <v>1099</v>
      </c>
      <c r="R2897" t="s">
        <v>1100</v>
      </c>
      <c r="S2897" s="15">
        <f t="shared" si="186"/>
        <v>41811.555462962962</v>
      </c>
      <c r="T2897" s="16">
        <f t="shared" si="187"/>
        <v>41812.875</v>
      </c>
      <c r="U2897">
        <f t="shared" si="183"/>
        <v>2016</v>
      </c>
    </row>
    <row r="2898" spans="1:21" ht="45">
      <c r="A2898">
        <v>2896</v>
      </c>
      <c r="B2898" s="3" t="s">
        <v>5933</v>
      </c>
      <c r="C2898" s="3" t="s">
        <v>5934</v>
      </c>
      <c r="D2898" s="6">
        <v>3000</v>
      </c>
      <c r="E2898" s="11">
        <v>625</v>
      </c>
      <c r="F2898" t="s">
        <v>366</v>
      </c>
      <c r="G2898" t="s">
        <v>22</v>
      </c>
      <c r="H2898" t="s">
        <v>23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1098</v>
      </c>
      <c r="O2898" s="9">
        <f t="shared" si="184"/>
        <v>21</v>
      </c>
      <c r="P2898" s="9">
        <f t="shared" si="185"/>
        <v>52.08</v>
      </c>
      <c r="Q2898" t="s">
        <v>1099</v>
      </c>
      <c r="R2898" t="s">
        <v>1100</v>
      </c>
      <c r="S2898" s="15">
        <f t="shared" si="186"/>
        <v>42701.908807870372</v>
      </c>
      <c r="T2898" s="16">
        <f t="shared" si="187"/>
        <v>42716.25</v>
      </c>
      <c r="U2898">
        <f t="shared" si="183"/>
        <v>2015</v>
      </c>
    </row>
    <row r="2899" spans="1:21" ht="60">
      <c r="A2899">
        <v>2897</v>
      </c>
      <c r="B2899" s="3" t="s">
        <v>5935</v>
      </c>
      <c r="C2899" s="3" t="s">
        <v>5936</v>
      </c>
      <c r="D2899" s="6">
        <v>12000</v>
      </c>
      <c r="E2899" s="11">
        <v>550</v>
      </c>
      <c r="F2899" t="s">
        <v>366</v>
      </c>
      <c r="G2899" t="s">
        <v>22</v>
      </c>
      <c r="H2899" t="s">
        <v>23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1098</v>
      </c>
      <c r="O2899" s="9">
        <f t="shared" si="184"/>
        <v>5</v>
      </c>
      <c r="P2899" s="9">
        <f t="shared" si="185"/>
        <v>183.33</v>
      </c>
      <c r="Q2899" t="s">
        <v>1099</v>
      </c>
      <c r="R2899" t="s">
        <v>1100</v>
      </c>
      <c r="S2899" s="15">
        <f t="shared" si="186"/>
        <v>42258.646504629629</v>
      </c>
      <c r="T2899" s="16">
        <f t="shared" si="187"/>
        <v>42288.645196759258</v>
      </c>
      <c r="U2899">
        <f t="shared" si="183"/>
        <v>2015</v>
      </c>
    </row>
    <row r="2900" spans="1:21" ht="60">
      <c r="A2900">
        <v>2898</v>
      </c>
      <c r="B2900" s="3" t="s">
        <v>5937</v>
      </c>
      <c r="C2900" s="3" t="s">
        <v>5938</v>
      </c>
      <c r="D2900" s="6">
        <v>7500</v>
      </c>
      <c r="E2900" s="11">
        <v>316</v>
      </c>
      <c r="F2900" t="s">
        <v>366</v>
      </c>
      <c r="G2900" t="s">
        <v>22</v>
      </c>
      <c r="H2900" t="s">
        <v>23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1098</v>
      </c>
      <c r="O2900" s="9">
        <f t="shared" si="184"/>
        <v>4</v>
      </c>
      <c r="P2900" s="9">
        <f t="shared" si="185"/>
        <v>26.33</v>
      </c>
      <c r="Q2900" t="s">
        <v>1099</v>
      </c>
      <c r="R2900" t="s">
        <v>1100</v>
      </c>
      <c r="S2900" s="15">
        <f t="shared" si="186"/>
        <v>42278.664965277778</v>
      </c>
      <c r="T2900" s="16">
        <f t="shared" si="187"/>
        <v>42308.664965277778</v>
      </c>
      <c r="U2900">
        <f t="shared" si="183"/>
        <v>2015</v>
      </c>
    </row>
    <row r="2901" spans="1:21" ht="60">
      <c r="A2901">
        <v>2899</v>
      </c>
      <c r="B2901" s="3" t="s">
        <v>5939</v>
      </c>
      <c r="C2901" s="3" t="s">
        <v>5940</v>
      </c>
      <c r="D2901" s="6">
        <v>10000</v>
      </c>
      <c r="E2901" s="11">
        <v>0</v>
      </c>
      <c r="F2901" t="s">
        <v>366</v>
      </c>
      <c r="G2901" t="s">
        <v>22</v>
      </c>
      <c r="H2901" t="s">
        <v>23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1098</v>
      </c>
      <c r="O2901" s="9">
        <f t="shared" si="184"/>
        <v>0</v>
      </c>
      <c r="P2901" s="9">
        <f t="shared" si="185"/>
        <v>0</v>
      </c>
      <c r="Q2901" t="s">
        <v>1099</v>
      </c>
      <c r="R2901" t="s">
        <v>1100</v>
      </c>
      <c r="S2901" s="15">
        <f t="shared" si="186"/>
        <v>42515.078217592592</v>
      </c>
      <c r="T2901" s="16">
        <f t="shared" si="187"/>
        <v>42575.078217592592</v>
      </c>
      <c r="U2901">
        <f t="shared" si="183"/>
        <v>2015</v>
      </c>
    </row>
    <row r="2902" spans="1:21" ht="60">
      <c r="A2902">
        <v>2900</v>
      </c>
      <c r="B2902" s="3" t="s">
        <v>5941</v>
      </c>
      <c r="C2902" s="3" t="s">
        <v>5942</v>
      </c>
      <c r="D2902" s="6">
        <v>5500</v>
      </c>
      <c r="E2902" s="11">
        <v>3405</v>
      </c>
      <c r="F2902" t="s">
        <v>366</v>
      </c>
      <c r="G2902" t="s">
        <v>22</v>
      </c>
      <c r="H2902" t="s">
        <v>23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1098</v>
      </c>
      <c r="O2902" s="9">
        <f t="shared" si="184"/>
        <v>62</v>
      </c>
      <c r="P2902" s="9">
        <f t="shared" si="185"/>
        <v>486.43</v>
      </c>
      <c r="Q2902" t="s">
        <v>1099</v>
      </c>
      <c r="R2902" t="s">
        <v>1100</v>
      </c>
      <c r="S2902" s="15">
        <f t="shared" si="186"/>
        <v>41830.234166666669</v>
      </c>
      <c r="T2902" s="16">
        <f t="shared" si="187"/>
        <v>41860.234166666669</v>
      </c>
      <c r="U2902">
        <f t="shared" si="183"/>
        <v>2015</v>
      </c>
    </row>
    <row r="2903" spans="1:21" ht="60">
      <c r="A2903">
        <v>2901</v>
      </c>
      <c r="B2903" s="3" t="s">
        <v>5943</v>
      </c>
      <c r="C2903" s="3" t="s">
        <v>5944</v>
      </c>
      <c r="D2903" s="6">
        <v>750</v>
      </c>
      <c r="E2903" s="11">
        <v>6</v>
      </c>
      <c r="F2903" t="s">
        <v>366</v>
      </c>
      <c r="G2903" t="s">
        <v>22</v>
      </c>
      <c r="H2903" t="s">
        <v>23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1098</v>
      </c>
      <c r="O2903" s="9">
        <f t="shared" si="184"/>
        <v>1</v>
      </c>
      <c r="P2903" s="9">
        <f t="shared" si="185"/>
        <v>3</v>
      </c>
      <c r="Q2903" t="s">
        <v>1099</v>
      </c>
      <c r="R2903" t="s">
        <v>1100</v>
      </c>
      <c r="S2903" s="15">
        <f t="shared" si="186"/>
        <v>41982.904386574075</v>
      </c>
      <c r="T2903" s="16">
        <f t="shared" si="187"/>
        <v>42042.904386574075</v>
      </c>
      <c r="U2903">
        <f t="shared" si="183"/>
        <v>2015</v>
      </c>
    </row>
    <row r="2904" spans="1:21" ht="45">
      <c r="A2904">
        <v>2902</v>
      </c>
      <c r="B2904" s="3" t="s">
        <v>5945</v>
      </c>
      <c r="C2904" s="3" t="s">
        <v>5946</v>
      </c>
      <c r="D2904" s="6">
        <v>150000</v>
      </c>
      <c r="E2904" s="11">
        <v>25</v>
      </c>
      <c r="F2904" t="s">
        <v>366</v>
      </c>
      <c r="G2904" t="s">
        <v>22</v>
      </c>
      <c r="H2904" t="s">
        <v>23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1098</v>
      </c>
      <c r="O2904" s="9">
        <f t="shared" si="184"/>
        <v>0</v>
      </c>
      <c r="P2904" s="9">
        <f t="shared" si="185"/>
        <v>25</v>
      </c>
      <c r="Q2904" t="s">
        <v>1099</v>
      </c>
      <c r="R2904" t="s">
        <v>1100</v>
      </c>
      <c r="S2904" s="15">
        <f t="shared" si="186"/>
        <v>42210.439768518518</v>
      </c>
      <c r="T2904" s="16">
        <f t="shared" si="187"/>
        <v>42240.439768518518</v>
      </c>
      <c r="U2904">
        <f t="shared" si="183"/>
        <v>2014</v>
      </c>
    </row>
    <row r="2905" spans="1:21" ht="60">
      <c r="A2905">
        <v>2903</v>
      </c>
      <c r="B2905" s="3" t="s">
        <v>5947</v>
      </c>
      <c r="C2905" s="3" t="s">
        <v>5948</v>
      </c>
      <c r="D2905" s="6">
        <v>5000</v>
      </c>
      <c r="E2905" s="11">
        <v>39</v>
      </c>
      <c r="F2905" t="s">
        <v>366</v>
      </c>
      <c r="G2905" t="s">
        <v>22</v>
      </c>
      <c r="H2905" t="s">
        <v>23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1098</v>
      </c>
      <c r="O2905" s="9">
        <f t="shared" si="184"/>
        <v>1</v>
      </c>
      <c r="P2905" s="9">
        <f t="shared" si="185"/>
        <v>9.75</v>
      </c>
      <c r="Q2905" t="s">
        <v>1099</v>
      </c>
      <c r="R2905" t="s">
        <v>1100</v>
      </c>
      <c r="S2905" s="15">
        <f t="shared" si="186"/>
        <v>42196.166874999995</v>
      </c>
      <c r="T2905" s="16">
        <f t="shared" si="187"/>
        <v>42256.166874999995</v>
      </c>
      <c r="U2905">
        <f t="shared" si="183"/>
        <v>2015</v>
      </c>
    </row>
    <row r="2906" spans="1:21" ht="60">
      <c r="A2906">
        <v>2904</v>
      </c>
      <c r="B2906" s="3" t="s">
        <v>5949</v>
      </c>
      <c r="C2906" s="3" t="s">
        <v>5950</v>
      </c>
      <c r="D2906" s="6">
        <v>1500</v>
      </c>
      <c r="E2906" s="11">
        <v>75</v>
      </c>
      <c r="F2906" t="s">
        <v>366</v>
      </c>
      <c r="G2906" t="s">
        <v>31</v>
      </c>
      <c r="H2906" t="s">
        <v>32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1098</v>
      </c>
      <c r="O2906" s="9">
        <f t="shared" si="184"/>
        <v>5</v>
      </c>
      <c r="P2906" s="9">
        <f t="shared" si="185"/>
        <v>18.75</v>
      </c>
      <c r="Q2906" t="s">
        <v>1099</v>
      </c>
      <c r="R2906" t="s">
        <v>1100</v>
      </c>
      <c r="S2906" s="15">
        <f t="shared" si="186"/>
        <v>41940.967951388891</v>
      </c>
      <c r="T2906" s="16">
        <f t="shared" si="187"/>
        <v>41952.5</v>
      </c>
      <c r="U2906">
        <f t="shared" si="183"/>
        <v>2014</v>
      </c>
    </row>
    <row r="2907" spans="1:21" ht="45">
      <c r="A2907">
        <v>2905</v>
      </c>
      <c r="B2907" s="3" t="s">
        <v>5951</v>
      </c>
      <c r="C2907" s="3" t="s">
        <v>5952</v>
      </c>
      <c r="D2907" s="6">
        <v>3500</v>
      </c>
      <c r="E2907" s="11">
        <v>622</v>
      </c>
      <c r="F2907" t="s">
        <v>366</v>
      </c>
      <c r="G2907" t="s">
        <v>22</v>
      </c>
      <c r="H2907" t="s">
        <v>23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1098</v>
      </c>
      <c r="O2907" s="9">
        <f t="shared" si="184"/>
        <v>18</v>
      </c>
      <c r="P2907" s="9">
        <f t="shared" si="185"/>
        <v>36.590000000000003</v>
      </c>
      <c r="Q2907" t="s">
        <v>1099</v>
      </c>
      <c r="R2907" t="s">
        <v>1100</v>
      </c>
      <c r="S2907" s="15">
        <f t="shared" si="186"/>
        <v>42606.056863425925</v>
      </c>
      <c r="T2907" s="16">
        <f t="shared" si="187"/>
        <v>42620.056863425925</v>
      </c>
      <c r="U2907">
        <f t="shared" si="183"/>
        <v>2016</v>
      </c>
    </row>
    <row r="2908" spans="1:21" ht="60">
      <c r="A2908">
        <v>2906</v>
      </c>
      <c r="B2908" s="3" t="s">
        <v>5953</v>
      </c>
      <c r="C2908" s="3" t="s">
        <v>5954</v>
      </c>
      <c r="D2908" s="6">
        <v>6000</v>
      </c>
      <c r="E2908" s="11">
        <v>565</v>
      </c>
      <c r="F2908" t="s">
        <v>366</v>
      </c>
      <c r="G2908" t="s">
        <v>22</v>
      </c>
      <c r="H2908" t="s">
        <v>23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1098</v>
      </c>
      <c r="O2908" s="9">
        <f t="shared" si="184"/>
        <v>9</v>
      </c>
      <c r="P2908" s="9">
        <f t="shared" si="185"/>
        <v>80.709999999999994</v>
      </c>
      <c r="Q2908" t="s">
        <v>1099</v>
      </c>
      <c r="R2908" t="s">
        <v>1100</v>
      </c>
      <c r="S2908" s="15">
        <f t="shared" si="186"/>
        <v>42199.648912037039</v>
      </c>
      <c r="T2908" s="16">
        <f t="shared" si="187"/>
        <v>42217.041666666672</v>
      </c>
      <c r="U2908">
        <f t="shared" si="183"/>
        <v>2014</v>
      </c>
    </row>
    <row r="2909" spans="1:21" ht="60">
      <c r="A2909">
        <v>2907</v>
      </c>
      <c r="B2909" s="3" t="s">
        <v>5955</v>
      </c>
      <c r="C2909" s="3" t="s">
        <v>5956</v>
      </c>
      <c r="D2909" s="6">
        <v>2500</v>
      </c>
      <c r="E2909" s="11">
        <v>2</v>
      </c>
      <c r="F2909" t="s">
        <v>366</v>
      </c>
      <c r="G2909" t="s">
        <v>22</v>
      </c>
      <c r="H2909" t="s">
        <v>23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1098</v>
      </c>
      <c r="O2909" s="9">
        <f t="shared" si="184"/>
        <v>0</v>
      </c>
      <c r="P2909" s="9">
        <f t="shared" si="185"/>
        <v>1</v>
      </c>
      <c r="Q2909" t="s">
        <v>1099</v>
      </c>
      <c r="R2909" t="s">
        <v>1100</v>
      </c>
      <c r="S2909" s="15">
        <f t="shared" si="186"/>
        <v>42444.877743055549</v>
      </c>
      <c r="T2909" s="16">
        <f t="shared" si="187"/>
        <v>42504.877743055549</v>
      </c>
      <c r="U2909">
        <f t="shared" si="183"/>
        <v>2015</v>
      </c>
    </row>
    <row r="2910" spans="1:21" ht="60">
      <c r="A2910">
        <v>2908</v>
      </c>
      <c r="B2910" s="3" t="s">
        <v>5957</v>
      </c>
      <c r="C2910" s="3" t="s">
        <v>5958</v>
      </c>
      <c r="D2910" s="6">
        <v>9600</v>
      </c>
      <c r="E2910" s="11">
        <v>264</v>
      </c>
      <c r="F2910" t="s">
        <v>366</v>
      </c>
      <c r="G2910" t="s">
        <v>22</v>
      </c>
      <c r="H2910" t="s">
        <v>23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1098</v>
      </c>
      <c r="O2910" s="9">
        <f t="shared" si="184"/>
        <v>3</v>
      </c>
      <c r="P2910" s="9">
        <f t="shared" si="185"/>
        <v>52.8</v>
      </c>
      <c r="Q2910" t="s">
        <v>1099</v>
      </c>
      <c r="R2910" t="s">
        <v>1100</v>
      </c>
      <c r="S2910" s="15">
        <f t="shared" si="186"/>
        <v>42499.731701388882</v>
      </c>
      <c r="T2910" s="16">
        <f t="shared" si="187"/>
        <v>42529.731701388882</v>
      </c>
      <c r="U2910">
        <f t="shared" si="183"/>
        <v>2014</v>
      </c>
    </row>
    <row r="2911" spans="1:21" ht="60">
      <c r="A2911">
        <v>2909</v>
      </c>
      <c r="B2911" s="3" t="s">
        <v>5959</v>
      </c>
      <c r="C2911" s="3" t="s">
        <v>5960</v>
      </c>
      <c r="D2911" s="6">
        <v>180000</v>
      </c>
      <c r="E2911" s="11">
        <v>20</v>
      </c>
      <c r="F2911" t="s">
        <v>366</v>
      </c>
      <c r="G2911" t="s">
        <v>22</v>
      </c>
      <c r="H2911" t="s">
        <v>23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1098</v>
      </c>
      <c r="O2911" s="9">
        <f t="shared" si="184"/>
        <v>0</v>
      </c>
      <c r="P2911" s="9">
        <f t="shared" si="185"/>
        <v>20</v>
      </c>
      <c r="Q2911" t="s">
        <v>1099</v>
      </c>
      <c r="R2911" t="s">
        <v>1100</v>
      </c>
      <c r="S2911" s="15">
        <f t="shared" si="186"/>
        <v>41929.266215277778</v>
      </c>
      <c r="T2911" s="16">
        <f t="shared" si="187"/>
        <v>41968.823611111111</v>
      </c>
      <c r="U2911">
        <f t="shared" ref="U2911:U2922" si="188">YEAR(S2393)</f>
        <v>2015</v>
      </c>
    </row>
    <row r="2912" spans="1:21" ht="45">
      <c r="A2912">
        <v>2910</v>
      </c>
      <c r="B2912" s="3" t="s">
        <v>5961</v>
      </c>
      <c r="C2912" s="3" t="s">
        <v>5962</v>
      </c>
      <c r="D2912" s="6">
        <v>30000</v>
      </c>
      <c r="E2912" s="11">
        <v>1</v>
      </c>
      <c r="F2912" t="s">
        <v>366</v>
      </c>
      <c r="G2912" t="s">
        <v>31</v>
      </c>
      <c r="H2912" t="s">
        <v>32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1098</v>
      </c>
      <c r="O2912" s="9">
        <f t="shared" si="184"/>
        <v>0</v>
      </c>
      <c r="P2912" s="9">
        <f t="shared" si="185"/>
        <v>1</v>
      </c>
      <c r="Q2912" t="s">
        <v>1099</v>
      </c>
      <c r="R2912" t="s">
        <v>1100</v>
      </c>
      <c r="S2912" s="15">
        <f t="shared" si="186"/>
        <v>42107.841284722221</v>
      </c>
      <c r="T2912" s="16">
        <f t="shared" si="187"/>
        <v>42167.841284722221</v>
      </c>
      <c r="U2912">
        <f t="shared" si="188"/>
        <v>2015</v>
      </c>
    </row>
    <row r="2913" spans="1:21" ht="60">
      <c r="A2913">
        <v>2911</v>
      </c>
      <c r="B2913" s="3" t="s">
        <v>5963</v>
      </c>
      <c r="C2913" s="3" t="s">
        <v>5964</v>
      </c>
      <c r="D2913" s="6">
        <v>1800</v>
      </c>
      <c r="E2913" s="11">
        <v>657</v>
      </c>
      <c r="F2913" t="s">
        <v>366</v>
      </c>
      <c r="G2913" t="s">
        <v>22</v>
      </c>
      <c r="H2913" t="s">
        <v>23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1098</v>
      </c>
      <c r="O2913" s="9">
        <f t="shared" si="184"/>
        <v>37</v>
      </c>
      <c r="P2913" s="9">
        <f t="shared" si="185"/>
        <v>46.93</v>
      </c>
      <c r="Q2913" t="s">
        <v>1099</v>
      </c>
      <c r="R2913" t="s">
        <v>1100</v>
      </c>
      <c r="S2913" s="15">
        <f t="shared" si="186"/>
        <v>42142.768819444449</v>
      </c>
      <c r="T2913" s="16">
        <f t="shared" si="187"/>
        <v>42182.768819444449</v>
      </c>
      <c r="U2913">
        <f t="shared" si="188"/>
        <v>2015</v>
      </c>
    </row>
    <row r="2914" spans="1:21" ht="60">
      <c r="A2914">
        <v>2912</v>
      </c>
      <c r="B2914" s="3" t="s">
        <v>5965</v>
      </c>
      <c r="C2914" s="3" t="s">
        <v>5966</v>
      </c>
      <c r="D2914" s="6">
        <v>14440</v>
      </c>
      <c r="E2914" s="11">
        <v>2030</v>
      </c>
      <c r="F2914" t="s">
        <v>366</v>
      </c>
      <c r="G2914" t="s">
        <v>22</v>
      </c>
      <c r="H2914" t="s">
        <v>23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1098</v>
      </c>
      <c r="O2914" s="9">
        <f t="shared" si="184"/>
        <v>14</v>
      </c>
      <c r="P2914" s="9">
        <f t="shared" si="185"/>
        <v>78.08</v>
      </c>
      <c r="Q2914" t="s">
        <v>1099</v>
      </c>
      <c r="R2914" t="s">
        <v>1100</v>
      </c>
      <c r="S2914" s="15">
        <f t="shared" si="186"/>
        <v>42354.131643518514</v>
      </c>
      <c r="T2914" s="16">
        <f t="shared" si="187"/>
        <v>42384.131643518514</v>
      </c>
      <c r="U2914">
        <f t="shared" si="188"/>
        <v>2015</v>
      </c>
    </row>
    <row r="2915" spans="1:21" ht="60">
      <c r="A2915">
        <v>2913</v>
      </c>
      <c r="B2915" s="3" t="s">
        <v>5967</v>
      </c>
      <c r="C2915" s="3" t="s">
        <v>5968</v>
      </c>
      <c r="D2915" s="6">
        <v>10000</v>
      </c>
      <c r="E2915" s="11">
        <v>2</v>
      </c>
      <c r="F2915" t="s">
        <v>366</v>
      </c>
      <c r="G2915" t="s">
        <v>22</v>
      </c>
      <c r="H2915" t="s">
        <v>23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1098</v>
      </c>
      <c r="O2915" s="9">
        <f t="shared" si="184"/>
        <v>0</v>
      </c>
      <c r="P2915" s="9">
        <f t="shared" si="185"/>
        <v>1</v>
      </c>
      <c r="Q2915" t="s">
        <v>1099</v>
      </c>
      <c r="R2915" t="s">
        <v>1100</v>
      </c>
      <c r="S2915" s="15">
        <f t="shared" si="186"/>
        <v>41828.922905092593</v>
      </c>
      <c r="T2915" s="16">
        <f t="shared" si="187"/>
        <v>41888.922905092593</v>
      </c>
      <c r="U2915">
        <f t="shared" si="188"/>
        <v>2016</v>
      </c>
    </row>
    <row r="2916" spans="1:21" ht="30">
      <c r="A2916">
        <v>2914</v>
      </c>
      <c r="B2916" s="3" t="s">
        <v>5969</v>
      </c>
      <c r="C2916" s="3" t="s">
        <v>5970</v>
      </c>
      <c r="D2916" s="6">
        <v>25000</v>
      </c>
      <c r="E2916" s="11">
        <v>1</v>
      </c>
      <c r="F2916" t="s">
        <v>366</v>
      </c>
      <c r="G2916" t="s">
        <v>31</v>
      </c>
      <c r="H2916" t="s">
        <v>32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1098</v>
      </c>
      <c r="O2916" s="9">
        <f t="shared" si="184"/>
        <v>0</v>
      </c>
      <c r="P2916" s="9">
        <f t="shared" si="185"/>
        <v>1</v>
      </c>
      <c r="Q2916" t="s">
        <v>1099</v>
      </c>
      <c r="R2916" t="s">
        <v>1100</v>
      </c>
      <c r="S2916" s="15">
        <f t="shared" si="186"/>
        <v>42017.907337962963</v>
      </c>
      <c r="T2916" s="16">
        <f t="shared" si="187"/>
        <v>42077.865671296298</v>
      </c>
      <c r="U2916">
        <f t="shared" si="188"/>
        <v>2015</v>
      </c>
    </row>
    <row r="2917" spans="1:21" ht="45">
      <c r="A2917">
        <v>2915</v>
      </c>
      <c r="B2917" s="3" t="s">
        <v>5971</v>
      </c>
      <c r="C2917" s="3" t="s">
        <v>5972</v>
      </c>
      <c r="D2917" s="6">
        <v>1000</v>
      </c>
      <c r="E2917" s="11">
        <v>611</v>
      </c>
      <c r="F2917" t="s">
        <v>366</v>
      </c>
      <c r="G2917" t="s">
        <v>31</v>
      </c>
      <c r="H2917" t="s">
        <v>32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1098</v>
      </c>
      <c r="O2917" s="9">
        <f t="shared" si="184"/>
        <v>61</v>
      </c>
      <c r="P2917" s="9">
        <f t="shared" si="185"/>
        <v>203.67</v>
      </c>
      <c r="Q2917" t="s">
        <v>1099</v>
      </c>
      <c r="R2917" t="s">
        <v>1100</v>
      </c>
      <c r="S2917" s="15">
        <f t="shared" si="186"/>
        <v>42415.398032407407</v>
      </c>
      <c r="T2917" s="16">
        <f t="shared" si="187"/>
        <v>42445.356365740736</v>
      </c>
      <c r="U2917">
        <f t="shared" si="188"/>
        <v>2014</v>
      </c>
    </row>
    <row r="2918" spans="1:21" ht="45">
      <c r="A2918">
        <v>2916</v>
      </c>
      <c r="B2918" s="3" t="s">
        <v>5973</v>
      </c>
      <c r="C2918" s="3" t="s">
        <v>5974</v>
      </c>
      <c r="D2918" s="6">
        <v>1850</v>
      </c>
      <c r="E2918" s="11">
        <v>145</v>
      </c>
      <c r="F2918" t="s">
        <v>366</v>
      </c>
      <c r="G2918" t="s">
        <v>31</v>
      </c>
      <c r="H2918" t="s">
        <v>32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1098</v>
      </c>
      <c r="O2918" s="9">
        <f t="shared" si="184"/>
        <v>8</v>
      </c>
      <c r="P2918" s="9">
        <f t="shared" si="185"/>
        <v>20.71</v>
      </c>
      <c r="Q2918" t="s">
        <v>1099</v>
      </c>
      <c r="R2918" t="s">
        <v>1100</v>
      </c>
      <c r="S2918" s="15">
        <f t="shared" si="186"/>
        <v>41755.476724537039</v>
      </c>
      <c r="T2918" s="16">
        <f t="shared" si="187"/>
        <v>41778.476724537039</v>
      </c>
      <c r="U2918">
        <f t="shared" si="188"/>
        <v>2015</v>
      </c>
    </row>
    <row r="2919" spans="1:21" ht="45">
      <c r="A2919">
        <v>2917</v>
      </c>
      <c r="B2919" s="3" t="s">
        <v>5975</v>
      </c>
      <c r="C2919" s="3" t="s">
        <v>5976</v>
      </c>
      <c r="D2919" s="6">
        <v>2000</v>
      </c>
      <c r="E2919" s="11">
        <v>437</v>
      </c>
      <c r="F2919" t="s">
        <v>366</v>
      </c>
      <c r="G2919" t="s">
        <v>22</v>
      </c>
      <c r="H2919" t="s">
        <v>23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1098</v>
      </c>
      <c r="O2919" s="9">
        <f t="shared" si="184"/>
        <v>22</v>
      </c>
      <c r="P2919" s="9">
        <f t="shared" si="185"/>
        <v>48.56</v>
      </c>
      <c r="Q2919" t="s">
        <v>1099</v>
      </c>
      <c r="R2919" t="s">
        <v>1100</v>
      </c>
      <c r="S2919" s="15">
        <f t="shared" si="186"/>
        <v>42245.234340277777</v>
      </c>
      <c r="T2919" s="16">
        <f t="shared" si="187"/>
        <v>42263.234340277777</v>
      </c>
      <c r="U2919">
        <f t="shared" si="188"/>
        <v>2014</v>
      </c>
    </row>
    <row r="2920" spans="1:21" ht="45">
      <c r="A2920">
        <v>2918</v>
      </c>
      <c r="B2920" s="3" t="s">
        <v>5977</v>
      </c>
      <c r="C2920" s="3" t="s">
        <v>5978</v>
      </c>
      <c r="D2920" s="6">
        <v>5000</v>
      </c>
      <c r="E2920" s="11">
        <v>1362</v>
      </c>
      <c r="F2920" t="s">
        <v>366</v>
      </c>
      <c r="G2920" t="s">
        <v>22</v>
      </c>
      <c r="H2920" t="s">
        <v>23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1098</v>
      </c>
      <c r="O2920" s="9">
        <f t="shared" si="184"/>
        <v>27</v>
      </c>
      <c r="P2920" s="9">
        <f t="shared" si="185"/>
        <v>68.099999999999994</v>
      </c>
      <c r="Q2920" t="s">
        <v>1099</v>
      </c>
      <c r="R2920" t="s">
        <v>1100</v>
      </c>
      <c r="S2920" s="15">
        <f t="shared" si="186"/>
        <v>42278.629710648151</v>
      </c>
      <c r="T2920" s="16">
        <f t="shared" si="187"/>
        <v>42306.629710648151</v>
      </c>
      <c r="U2920">
        <f t="shared" si="188"/>
        <v>2016</v>
      </c>
    </row>
    <row r="2921" spans="1:21" ht="45">
      <c r="A2921">
        <v>2919</v>
      </c>
      <c r="B2921" s="3" t="s">
        <v>5979</v>
      </c>
      <c r="C2921" s="3" t="s">
        <v>5980</v>
      </c>
      <c r="D2921" s="6">
        <v>600</v>
      </c>
      <c r="E2921" s="11">
        <v>51</v>
      </c>
      <c r="F2921" t="s">
        <v>366</v>
      </c>
      <c r="G2921" t="s">
        <v>22</v>
      </c>
      <c r="H2921" t="s">
        <v>23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1098</v>
      </c>
      <c r="O2921" s="9">
        <f t="shared" si="184"/>
        <v>9</v>
      </c>
      <c r="P2921" s="9">
        <f t="shared" si="185"/>
        <v>8.5</v>
      </c>
      <c r="Q2921" t="s">
        <v>1099</v>
      </c>
      <c r="R2921" t="s">
        <v>1100</v>
      </c>
      <c r="S2921" s="15">
        <f t="shared" si="186"/>
        <v>41826.61954861111</v>
      </c>
      <c r="T2921" s="16">
        <f t="shared" si="187"/>
        <v>41856.61954861111</v>
      </c>
      <c r="U2921">
        <f t="shared" si="188"/>
        <v>2016</v>
      </c>
    </row>
    <row r="2922" spans="1:21" ht="60">
      <c r="A2922">
        <v>2920</v>
      </c>
      <c r="B2922" s="3" t="s">
        <v>5981</v>
      </c>
      <c r="C2922" s="3" t="s">
        <v>5982</v>
      </c>
      <c r="D2922" s="6">
        <v>2500</v>
      </c>
      <c r="E2922" s="11">
        <v>671</v>
      </c>
      <c r="F2922" t="s">
        <v>366</v>
      </c>
      <c r="G2922" t="s">
        <v>167</v>
      </c>
      <c r="H2922" t="s">
        <v>168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1098</v>
      </c>
      <c r="O2922" s="9">
        <f t="shared" si="184"/>
        <v>27</v>
      </c>
      <c r="P2922" s="9">
        <f t="shared" si="185"/>
        <v>51.62</v>
      </c>
      <c r="Q2922" t="s">
        <v>1099</v>
      </c>
      <c r="R2922" t="s">
        <v>1100</v>
      </c>
      <c r="S2922" s="15">
        <f t="shared" si="186"/>
        <v>42058.792476851857</v>
      </c>
      <c r="T2922" s="16">
        <f t="shared" si="187"/>
        <v>42088.750810185185</v>
      </c>
      <c r="U2922">
        <f t="shared" si="188"/>
        <v>2015</v>
      </c>
    </row>
    <row r="2923" spans="1:21" ht="45" hidden="1">
      <c r="A2923">
        <v>2921</v>
      </c>
      <c r="B2923" s="3" t="s">
        <v>5983</v>
      </c>
      <c r="C2923" s="3" t="s">
        <v>5984</v>
      </c>
      <c r="D2923" s="6">
        <v>100</v>
      </c>
      <c r="E2923" s="11">
        <v>129</v>
      </c>
      <c r="F2923" t="s">
        <v>21</v>
      </c>
      <c r="G2923" t="s">
        <v>22</v>
      </c>
      <c r="H2923" t="s">
        <v>23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5985</v>
      </c>
      <c r="O2923" s="9">
        <f t="shared" si="184"/>
        <v>129</v>
      </c>
      <c r="P2923" s="9">
        <f t="shared" si="185"/>
        <v>43</v>
      </c>
      <c r="Q2923" t="s">
        <v>1099</v>
      </c>
      <c r="R2923" t="s">
        <v>5986</v>
      </c>
      <c r="S2923" s="15">
        <f t="shared" si="186"/>
        <v>41877.886620370373</v>
      </c>
      <c r="T2923" s="16">
        <f t="shared" si="187"/>
        <v>41907.886620370373</v>
      </c>
    </row>
    <row r="2924" spans="1:21" ht="60" hidden="1">
      <c r="A2924">
        <v>2922</v>
      </c>
      <c r="B2924" s="3" t="s">
        <v>5987</v>
      </c>
      <c r="C2924" s="3" t="s">
        <v>5988</v>
      </c>
      <c r="D2924" s="6">
        <v>500</v>
      </c>
      <c r="E2924" s="11">
        <v>500</v>
      </c>
      <c r="F2924" t="s">
        <v>21</v>
      </c>
      <c r="G2924" t="s">
        <v>31</v>
      </c>
      <c r="H2924" t="s">
        <v>32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5985</v>
      </c>
      <c r="O2924" s="9">
        <f t="shared" si="184"/>
        <v>100</v>
      </c>
      <c r="P2924" s="9">
        <f t="shared" si="185"/>
        <v>83.33</v>
      </c>
      <c r="Q2924" t="s">
        <v>1099</v>
      </c>
      <c r="R2924" t="s">
        <v>5986</v>
      </c>
      <c r="S2924" s="15">
        <f t="shared" si="186"/>
        <v>42097.874155092592</v>
      </c>
      <c r="T2924" s="16">
        <f t="shared" si="187"/>
        <v>42142.874155092592</v>
      </c>
    </row>
    <row r="2925" spans="1:21" ht="45" hidden="1">
      <c r="A2925">
        <v>2923</v>
      </c>
      <c r="B2925" s="3" t="s">
        <v>5989</v>
      </c>
      <c r="C2925" s="3" t="s">
        <v>5990</v>
      </c>
      <c r="D2925" s="6">
        <v>300</v>
      </c>
      <c r="E2925" s="11">
        <v>300</v>
      </c>
      <c r="F2925" t="s">
        <v>21</v>
      </c>
      <c r="G2925" t="s">
        <v>22</v>
      </c>
      <c r="H2925" t="s">
        <v>23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5985</v>
      </c>
      <c r="O2925" s="9">
        <f t="shared" si="184"/>
        <v>100</v>
      </c>
      <c r="P2925" s="9">
        <f t="shared" si="185"/>
        <v>30</v>
      </c>
      <c r="Q2925" t="s">
        <v>1099</v>
      </c>
      <c r="R2925" t="s">
        <v>5986</v>
      </c>
      <c r="S2925" s="15">
        <f t="shared" si="186"/>
        <v>42013.15253472222</v>
      </c>
      <c r="T2925" s="16">
        <f t="shared" si="187"/>
        <v>42028.125</v>
      </c>
    </row>
    <row r="2926" spans="1:21" ht="60" hidden="1">
      <c r="A2926">
        <v>2924</v>
      </c>
      <c r="B2926" s="3" t="s">
        <v>5991</v>
      </c>
      <c r="C2926" s="3" t="s">
        <v>5992</v>
      </c>
      <c r="D2926" s="6">
        <v>25000</v>
      </c>
      <c r="E2926" s="11">
        <v>25800</v>
      </c>
      <c r="F2926" t="s">
        <v>21</v>
      </c>
      <c r="G2926" t="s">
        <v>22</v>
      </c>
      <c r="H2926" t="s">
        <v>23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5985</v>
      </c>
      <c r="O2926" s="9">
        <f t="shared" si="184"/>
        <v>103</v>
      </c>
      <c r="P2926" s="9">
        <f t="shared" si="185"/>
        <v>175.51</v>
      </c>
      <c r="Q2926" t="s">
        <v>1099</v>
      </c>
      <c r="R2926" t="s">
        <v>5986</v>
      </c>
      <c r="S2926" s="15">
        <f t="shared" si="186"/>
        <v>42103.556828703702</v>
      </c>
      <c r="T2926" s="16">
        <f t="shared" si="187"/>
        <v>42133.165972222225</v>
      </c>
    </row>
    <row r="2927" spans="1:21" ht="45" hidden="1">
      <c r="A2927">
        <v>2925</v>
      </c>
      <c r="B2927" s="3" t="s">
        <v>5993</v>
      </c>
      <c r="C2927" s="3" t="s">
        <v>5994</v>
      </c>
      <c r="D2927" s="6">
        <v>45000</v>
      </c>
      <c r="E2927" s="11">
        <v>46100.69</v>
      </c>
      <c r="F2927" t="s">
        <v>21</v>
      </c>
      <c r="G2927" t="s">
        <v>22</v>
      </c>
      <c r="H2927" t="s">
        <v>23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5985</v>
      </c>
      <c r="O2927" s="9">
        <f t="shared" si="184"/>
        <v>102</v>
      </c>
      <c r="P2927" s="9">
        <f t="shared" si="185"/>
        <v>231.66</v>
      </c>
      <c r="Q2927" t="s">
        <v>1099</v>
      </c>
      <c r="R2927" t="s">
        <v>5986</v>
      </c>
      <c r="S2927" s="15">
        <f t="shared" si="186"/>
        <v>41863.584120370368</v>
      </c>
      <c r="T2927" s="16">
        <f t="shared" si="187"/>
        <v>41893.584120370368</v>
      </c>
    </row>
    <row r="2928" spans="1:21" ht="60" hidden="1">
      <c r="A2928">
        <v>2926</v>
      </c>
      <c r="B2928" s="3" t="s">
        <v>5995</v>
      </c>
      <c r="C2928" s="3" t="s">
        <v>5996</v>
      </c>
      <c r="D2928" s="6">
        <v>3000</v>
      </c>
      <c r="E2928" s="11">
        <v>3750</v>
      </c>
      <c r="F2928" t="s">
        <v>21</v>
      </c>
      <c r="G2928" t="s">
        <v>22</v>
      </c>
      <c r="H2928" t="s">
        <v>23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5985</v>
      </c>
      <c r="O2928" s="9">
        <f t="shared" si="184"/>
        <v>125</v>
      </c>
      <c r="P2928" s="9">
        <f t="shared" si="185"/>
        <v>75</v>
      </c>
      <c r="Q2928" t="s">
        <v>1099</v>
      </c>
      <c r="R2928" t="s">
        <v>5986</v>
      </c>
      <c r="S2928" s="15">
        <f t="shared" si="186"/>
        <v>42044.765960648147</v>
      </c>
      <c r="T2928" s="16">
        <f t="shared" si="187"/>
        <v>42058.765960648147</v>
      </c>
    </row>
    <row r="2929" spans="1:20" ht="60" hidden="1">
      <c r="A2929">
        <v>2927</v>
      </c>
      <c r="B2929" s="3" t="s">
        <v>5997</v>
      </c>
      <c r="C2929" s="3" t="s">
        <v>5998</v>
      </c>
      <c r="D2929" s="6">
        <v>1800</v>
      </c>
      <c r="E2929" s="11">
        <v>2355</v>
      </c>
      <c r="F2929" t="s">
        <v>21</v>
      </c>
      <c r="G2929" t="s">
        <v>22</v>
      </c>
      <c r="H2929" t="s">
        <v>23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5985</v>
      </c>
      <c r="O2929" s="9">
        <f t="shared" si="184"/>
        <v>131</v>
      </c>
      <c r="P2929" s="9">
        <f t="shared" si="185"/>
        <v>112.14</v>
      </c>
      <c r="Q2929" t="s">
        <v>1099</v>
      </c>
      <c r="R2929" t="s">
        <v>5986</v>
      </c>
      <c r="S2929" s="15">
        <f t="shared" si="186"/>
        <v>41806.669317129628</v>
      </c>
      <c r="T2929" s="16">
        <f t="shared" si="187"/>
        <v>41835.208333333336</v>
      </c>
    </row>
    <row r="2930" spans="1:20" ht="30" hidden="1">
      <c r="A2930">
        <v>2928</v>
      </c>
      <c r="B2930" s="3" t="s">
        <v>5999</v>
      </c>
      <c r="C2930" s="3" t="s">
        <v>6000</v>
      </c>
      <c r="D2930" s="6">
        <v>1000</v>
      </c>
      <c r="E2930" s="11">
        <v>1000</v>
      </c>
      <c r="F2930" t="s">
        <v>21</v>
      </c>
      <c r="G2930" t="s">
        <v>22</v>
      </c>
      <c r="H2930" t="s">
        <v>23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5985</v>
      </c>
      <c r="O2930" s="9">
        <f t="shared" si="184"/>
        <v>100</v>
      </c>
      <c r="P2930" s="9">
        <f t="shared" si="185"/>
        <v>41.67</v>
      </c>
      <c r="Q2930" t="s">
        <v>1099</v>
      </c>
      <c r="R2930" t="s">
        <v>5986</v>
      </c>
      <c r="S2930" s="15">
        <f t="shared" si="186"/>
        <v>42403.998217592598</v>
      </c>
      <c r="T2930" s="16">
        <f t="shared" si="187"/>
        <v>42433.998217592598</v>
      </c>
    </row>
    <row r="2931" spans="1:20" ht="60" hidden="1">
      <c r="A2931">
        <v>2929</v>
      </c>
      <c r="B2931" s="3" t="s">
        <v>6001</v>
      </c>
      <c r="C2931" s="3" t="s">
        <v>6002</v>
      </c>
      <c r="D2931" s="6">
        <v>8000</v>
      </c>
      <c r="E2931" s="11">
        <v>8165.55</v>
      </c>
      <c r="F2931" t="s">
        <v>21</v>
      </c>
      <c r="G2931" t="s">
        <v>22</v>
      </c>
      <c r="H2931" t="s">
        <v>23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5985</v>
      </c>
      <c r="O2931" s="9">
        <f t="shared" si="184"/>
        <v>102</v>
      </c>
      <c r="P2931" s="9">
        <f t="shared" si="185"/>
        <v>255.17</v>
      </c>
      <c r="Q2931" t="s">
        <v>1099</v>
      </c>
      <c r="R2931" t="s">
        <v>5986</v>
      </c>
      <c r="S2931" s="15">
        <f t="shared" si="186"/>
        <v>41754.564328703702</v>
      </c>
      <c r="T2931" s="16">
        <f t="shared" si="187"/>
        <v>41784.564328703702</v>
      </c>
    </row>
    <row r="2932" spans="1:20" ht="60" hidden="1">
      <c r="A2932">
        <v>2930</v>
      </c>
      <c r="B2932" s="3" t="s">
        <v>6003</v>
      </c>
      <c r="C2932" s="3" t="s">
        <v>6004</v>
      </c>
      <c r="D2932" s="6">
        <v>10000</v>
      </c>
      <c r="E2932" s="11">
        <v>10092</v>
      </c>
      <c r="F2932" t="s">
        <v>21</v>
      </c>
      <c r="G2932" t="s">
        <v>31</v>
      </c>
      <c r="H2932" t="s">
        <v>32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5985</v>
      </c>
      <c r="O2932" s="9">
        <f t="shared" si="184"/>
        <v>101</v>
      </c>
      <c r="P2932" s="9">
        <f t="shared" si="185"/>
        <v>162.77000000000001</v>
      </c>
      <c r="Q2932" t="s">
        <v>1099</v>
      </c>
      <c r="R2932" t="s">
        <v>5986</v>
      </c>
      <c r="S2932" s="15">
        <f t="shared" si="186"/>
        <v>42101.584074074075</v>
      </c>
      <c r="T2932" s="16">
        <f t="shared" si="187"/>
        <v>42131.584074074075</v>
      </c>
    </row>
    <row r="2933" spans="1:20" ht="60" hidden="1">
      <c r="A2933">
        <v>2931</v>
      </c>
      <c r="B2933" s="3" t="s">
        <v>6005</v>
      </c>
      <c r="C2933" s="3" t="s">
        <v>6006</v>
      </c>
      <c r="D2933" s="6">
        <v>750</v>
      </c>
      <c r="E2933" s="11">
        <v>795</v>
      </c>
      <c r="F2933" t="s">
        <v>21</v>
      </c>
      <c r="G2933" t="s">
        <v>167</v>
      </c>
      <c r="H2933" t="s">
        <v>168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5985</v>
      </c>
      <c r="O2933" s="9">
        <f t="shared" si="184"/>
        <v>106</v>
      </c>
      <c r="P2933" s="9">
        <f t="shared" si="185"/>
        <v>88.33</v>
      </c>
      <c r="Q2933" t="s">
        <v>1099</v>
      </c>
      <c r="R2933" t="s">
        <v>5986</v>
      </c>
      <c r="S2933" s="15">
        <f t="shared" si="186"/>
        <v>41872.291238425925</v>
      </c>
      <c r="T2933" s="16">
        <f t="shared" si="187"/>
        <v>41897.255555555559</v>
      </c>
    </row>
    <row r="2934" spans="1:20" ht="60" hidden="1">
      <c r="A2934">
        <v>2932</v>
      </c>
      <c r="B2934" s="3" t="s">
        <v>6007</v>
      </c>
      <c r="C2934" s="3" t="s">
        <v>6008</v>
      </c>
      <c r="D2934" s="6">
        <v>3100</v>
      </c>
      <c r="E2934" s="11">
        <v>3258</v>
      </c>
      <c r="F2934" t="s">
        <v>21</v>
      </c>
      <c r="G2934" t="s">
        <v>57</v>
      </c>
      <c r="H2934" t="s">
        <v>58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5985</v>
      </c>
      <c r="O2934" s="9">
        <f t="shared" si="184"/>
        <v>105</v>
      </c>
      <c r="P2934" s="9">
        <f t="shared" si="185"/>
        <v>85.74</v>
      </c>
      <c r="Q2934" t="s">
        <v>1099</v>
      </c>
      <c r="R2934" t="s">
        <v>5986</v>
      </c>
      <c r="S2934" s="15">
        <f t="shared" si="186"/>
        <v>42025.164780092593</v>
      </c>
      <c r="T2934" s="16">
        <f t="shared" si="187"/>
        <v>42056.458333333328</v>
      </c>
    </row>
    <row r="2935" spans="1:20" ht="60" hidden="1">
      <c r="A2935">
        <v>2933</v>
      </c>
      <c r="B2935" s="3" t="s">
        <v>6009</v>
      </c>
      <c r="C2935" s="3" t="s">
        <v>6010</v>
      </c>
      <c r="D2935" s="6">
        <v>2500</v>
      </c>
      <c r="E2935" s="11">
        <v>2569</v>
      </c>
      <c r="F2935" t="s">
        <v>21</v>
      </c>
      <c r="G2935" t="s">
        <v>22</v>
      </c>
      <c r="H2935" t="s">
        <v>23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5985</v>
      </c>
      <c r="O2935" s="9">
        <f t="shared" si="184"/>
        <v>103</v>
      </c>
      <c r="P2935" s="9">
        <f t="shared" si="185"/>
        <v>47.57</v>
      </c>
      <c r="Q2935" t="s">
        <v>1099</v>
      </c>
      <c r="R2935" t="s">
        <v>5986</v>
      </c>
      <c r="S2935" s="15">
        <f t="shared" si="186"/>
        <v>42495.956631944442</v>
      </c>
      <c r="T2935" s="16">
        <f t="shared" si="187"/>
        <v>42525.956631944442</v>
      </c>
    </row>
    <row r="2936" spans="1:20" ht="45" hidden="1">
      <c r="A2936">
        <v>2934</v>
      </c>
      <c r="B2936" s="3" t="s">
        <v>6011</v>
      </c>
      <c r="C2936" s="3" t="s">
        <v>6012</v>
      </c>
      <c r="D2936" s="6">
        <v>2500</v>
      </c>
      <c r="E2936" s="11">
        <v>2700</v>
      </c>
      <c r="F2936" t="s">
        <v>21</v>
      </c>
      <c r="G2936" t="s">
        <v>167</v>
      </c>
      <c r="H2936" t="s">
        <v>168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5985</v>
      </c>
      <c r="O2936" s="9">
        <f t="shared" si="184"/>
        <v>108</v>
      </c>
      <c r="P2936" s="9">
        <f t="shared" si="185"/>
        <v>72.97</v>
      </c>
      <c r="Q2936" t="s">
        <v>1099</v>
      </c>
      <c r="R2936" t="s">
        <v>5986</v>
      </c>
      <c r="S2936" s="15">
        <f t="shared" si="186"/>
        <v>41775.636157407411</v>
      </c>
      <c r="T2936" s="16">
        <f t="shared" si="187"/>
        <v>41805.636157407411</v>
      </c>
    </row>
    <row r="2937" spans="1:20" ht="45" hidden="1">
      <c r="A2937">
        <v>2935</v>
      </c>
      <c r="B2937" s="3" t="s">
        <v>6013</v>
      </c>
      <c r="C2937" s="3" t="s">
        <v>6014</v>
      </c>
      <c r="D2937" s="6">
        <v>3500</v>
      </c>
      <c r="E2937" s="11">
        <v>3531</v>
      </c>
      <c r="F2937" t="s">
        <v>21</v>
      </c>
      <c r="G2937" t="s">
        <v>22</v>
      </c>
      <c r="H2937" t="s">
        <v>23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5985</v>
      </c>
      <c r="O2937" s="9">
        <f t="shared" si="184"/>
        <v>101</v>
      </c>
      <c r="P2937" s="9">
        <f t="shared" si="185"/>
        <v>90.54</v>
      </c>
      <c r="Q2937" t="s">
        <v>1099</v>
      </c>
      <c r="R2937" t="s">
        <v>5986</v>
      </c>
      <c r="S2937" s="15">
        <f t="shared" si="186"/>
        <v>42553.583425925928</v>
      </c>
      <c r="T2937" s="16">
        <f t="shared" si="187"/>
        <v>42611.708333333328</v>
      </c>
    </row>
    <row r="2938" spans="1:20" ht="60" hidden="1">
      <c r="A2938">
        <v>2936</v>
      </c>
      <c r="B2938" s="3" t="s">
        <v>6015</v>
      </c>
      <c r="C2938" s="3" t="s">
        <v>6016</v>
      </c>
      <c r="D2938" s="6">
        <v>1000</v>
      </c>
      <c r="E2938" s="11">
        <v>1280</v>
      </c>
      <c r="F2938" t="s">
        <v>21</v>
      </c>
      <c r="G2938" t="s">
        <v>22</v>
      </c>
      <c r="H2938" t="s">
        <v>23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5985</v>
      </c>
      <c r="O2938" s="9">
        <f t="shared" si="184"/>
        <v>128</v>
      </c>
      <c r="P2938" s="9">
        <f t="shared" si="185"/>
        <v>37.65</v>
      </c>
      <c r="Q2938" t="s">
        <v>1099</v>
      </c>
      <c r="R2938" t="s">
        <v>5986</v>
      </c>
      <c r="S2938" s="15">
        <f t="shared" si="186"/>
        <v>41912.650729166664</v>
      </c>
      <c r="T2938" s="16">
        <f t="shared" si="187"/>
        <v>41925.207638888889</v>
      </c>
    </row>
    <row r="2939" spans="1:20" ht="30" hidden="1">
      <c r="A2939">
        <v>2937</v>
      </c>
      <c r="B2939" s="3" t="s">
        <v>6017</v>
      </c>
      <c r="C2939" s="3" t="s">
        <v>6018</v>
      </c>
      <c r="D2939" s="6">
        <v>1500</v>
      </c>
      <c r="E2939" s="11">
        <v>2000</v>
      </c>
      <c r="F2939" t="s">
        <v>21</v>
      </c>
      <c r="G2939" t="s">
        <v>31</v>
      </c>
      <c r="H2939" t="s">
        <v>32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5985</v>
      </c>
      <c r="O2939" s="9">
        <f t="shared" si="184"/>
        <v>133</v>
      </c>
      <c r="P2939" s="9">
        <f t="shared" si="185"/>
        <v>36.36</v>
      </c>
      <c r="Q2939" t="s">
        <v>1099</v>
      </c>
      <c r="R2939" t="s">
        <v>5986</v>
      </c>
      <c r="S2939" s="15">
        <f t="shared" si="186"/>
        <v>41803.457326388889</v>
      </c>
      <c r="T2939" s="16">
        <f t="shared" si="187"/>
        <v>41833.457326388889</v>
      </c>
    </row>
    <row r="2940" spans="1:20" ht="60" hidden="1">
      <c r="A2940">
        <v>2938</v>
      </c>
      <c r="B2940" s="3" t="s">
        <v>6019</v>
      </c>
      <c r="C2940" s="3" t="s">
        <v>6020</v>
      </c>
      <c r="D2940" s="6">
        <v>4000</v>
      </c>
      <c r="E2940" s="11">
        <v>4055</v>
      </c>
      <c r="F2940" t="s">
        <v>21</v>
      </c>
      <c r="G2940" t="s">
        <v>22</v>
      </c>
      <c r="H2940" t="s">
        <v>23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5985</v>
      </c>
      <c r="O2940" s="9">
        <f t="shared" si="184"/>
        <v>101</v>
      </c>
      <c r="P2940" s="9">
        <f t="shared" si="185"/>
        <v>126.72</v>
      </c>
      <c r="Q2940" t="s">
        <v>1099</v>
      </c>
      <c r="R2940" t="s">
        <v>5986</v>
      </c>
      <c r="S2940" s="15">
        <f t="shared" si="186"/>
        <v>42004.703865740739</v>
      </c>
      <c r="T2940" s="16">
        <f t="shared" si="187"/>
        <v>42034.703865740739</v>
      </c>
    </row>
    <row r="2941" spans="1:20" ht="60" hidden="1">
      <c r="A2941">
        <v>2939</v>
      </c>
      <c r="B2941" s="3" t="s">
        <v>6021</v>
      </c>
      <c r="C2941" s="3" t="s">
        <v>6022</v>
      </c>
      <c r="D2941" s="6">
        <v>8000</v>
      </c>
      <c r="E2941" s="11">
        <v>8230</v>
      </c>
      <c r="F2941" t="s">
        <v>21</v>
      </c>
      <c r="G2941" t="s">
        <v>22</v>
      </c>
      <c r="H2941" t="s">
        <v>23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5985</v>
      </c>
      <c r="O2941" s="9">
        <f t="shared" si="184"/>
        <v>103</v>
      </c>
      <c r="P2941" s="9">
        <f t="shared" si="185"/>
        <v>329.2</v>
      </c>
      <c r="Q2941" t="s">
        <v>1099</v>
      </c>
      <c r="R2941" t="s">
        <v>5986</v>
      </c>
      <c r="S2941" s="15">
        <f t="shared" si="186"/>
        <v>41845.809166666666</v>
      </c>
      <c r="T2941" s="16">
        <f t="shared" si="187"/>
        <v>41879.041666666664</v>
      </c>
    </row>
    <row r="2942" spans="1:20" ht="45" hidden="1">
      <c r="A2942">
        <v>2940</v>
      </c>
      <c r="B2942" s="3" t="s">
        <v>6023</v>
      </c>
      <c r="C2942" s="3" t="s">
        <v>6024</v>
      </c>
      <c r="D2942" s="6">
        <v>2500</v>
      </c>
      <c r="E2942" s="11">
        <v>2681</v>
      </c>
      <c r="F2942" t="s">
        <v>21</v>
      </c>
      <c r="G2942" t="s">
        <v>22</v>
      </c>
      <c r="H2942" t="s">
        <v>23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5985</v>
      </c>
      <c r="O2942" s="9">
        <f t="shared" si="184"/>
        <v>107</v>
      </c>
      <c r="P2942" s="9">
        <f t="shared" si="185"/>
        <v>81.239999999999995</v>
      </c>
      <c r="Q2942" t="s">
        <v>1099</v>
      </c>
      <c r="R2942" t="s">
        <v>5986</v>
      </c>
      <c r="S2942" s="15">
        <f t="shared" si="186"/>
        <v>41982.773356481484</v>
      </c>
      <c r="T2942" s="16">
        <f t="shared" si="187"/>
        <v>42022.773356481484</v>
      </c>
    </row>
    <row r="2943" spans="1:20" ht="60" hidden="1">
      <c r="A2943">
        <v>2941</v>
      </c>
      <c r="B2943" s="3" t="s">
        <v>6025</v>
      </c>
      <c r="C2943" s="3" t="s">
        <v>6026</v>
      </c>
      <c r="D2943" s="6">
        <v>25000</v>
      </c>
      <c r="E2943" s="11">
        <v>1</v>
      </c>
      <c r="F2943" t="s">
        <v>366</v>
      </c>
      <c r="G2943" t="s">
        <v>22</v>
      </c>
      <c r="H2943" t="s">
        <v>23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5541</v>
      </c>
      <c r="O2943" s="9">
        <f t="shared" si="184"/>
        <v>0</v>
      </c>
      <c r="P2943" s="9">
        <f t="shared" si="185"/>
        <v>1</v>
      </c>
      <c r="Q2943" t="s">
        <v>1099</v>
      </c>
      <c r="R2943" t="s">
        <v>5542</v>
      </c>
      <c r="S2943" s="15">
        <f t="shared" si="186"/>
        <v>42034.960127314815</v>
      </c>
      <c r="T2943" s="16">
        <f t="shared" si="187"/>
        <v>42064.960127314815</v>
      </c>
    </row>
    <row r="2944" spans="1:20" ht="60" hidden="1">
      <c r="A2944">
        <v>2942</v>
      </c>
      <c r="B2944" s="3" t="s">
        <v>6027</v>
      </c>
      <c r="C2944" s="3" t="s">
        <v>6028</v>
      </c>
      <c r="D2944" s="6">
        <v>200000</v>
      </c>
      <c r="E2944" s="11">
        <v>40850</v>
      </c>
      <c r="F2944" t="s">
        <v>366</v>
      </c>
      <c r="G2944" t="s">
        <v>167</v>
      </c>
      <c r="H2944" t="s">
        <v>168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5541</v>
      </c>
      <c r="O2944" s="9">
        <f t="shared" si="184"/>
        <v>20</v>
      </c>
      <c r="P2944" s="9">
        <f t="shared" si="185"/>
        <v>202.23</v>
      </c>
      <c r="Q2944" t="s">
        <v>1099</v>
      </c>
      <c r="R2944" t="s">
        <v>5542</v>
      </c>
      <c r="S2944" s="15">
        <f t="shared" si="186"/>
        <v>42334.803923611107</v>
      </c>
      <c r="T2944" s="16">
        <f t="shared" si="187"/>
        <v>42354.845833333333</v>
      </c>
    </row>
    <row r="2945" spans="1:20" ht="60" hidden="1">
      <c r="A2945">
        <v>2943</v>
      </c>
      <c r="B2945" s="3" t="s">
        <v>6029</v>
      </c>
      <c r="C2945" s="3" t="s">
        <v>6030</v>
      </c>
      <c r="D2945" s="6">
        <v>3000</v>
      </c>
      <c r="E2945" s="11">
        <v>0</v>
      </c>
      <c r="F2945" t="s">
        <v>366</v>
      </c>
      <c r="G2945" t="s">
        <v>22</v>
      </c>
      <c r="H2945" t="s">
        <v>23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5541</v>
      </c>
      <c r="O2945" s="9">
        <f t="shared" si="184"/>
        <v>0</v>
      </c>
      <c r="P2945" s="9">
        <f t="shared" si="185"/>
        <v>0</v>
      </c>
      <c r="Q2945" t="s">
        <v>1099</v>
      </c>
      <c r="R2945" t="s">
        <v>5542</v>
      </c>
      <c r="S2945" s="15">
        <f t="shared" si="186"/>
        <v>42077.129398148143</v>
      </c>
      <c r="T2945" s="16">
        <f t="shared" si="187"/>
        <v>42107.129398148143</v>
      </c>
    </row>
    <row r="2946" spans="1:20" ht="45" hidden="1">
      <c r="A2946">
        <v>2944</v>
      </c>
      <c r="B2946" s="3" t="s">
        <v>6031</v>
      </c>
      <c r="C2946" s="3" t="s">
        <v>6032</v>
      </c>
      <c r="D2946" s="6">
        <v>10000</v>
      </c>
      <c r="E2946" s="11">
        <v>100</v>
      </c>
      <c r="F2946" t="s">
        <v>366</v>
      </c>
      <c r="G2946" t="s">
        <v>22</v>
      </c>
      <c r="H2946" t="s">
        <v>23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5541</v>
      </c>
      <c r="O2946" s="9">
        <f t="shared" si="184"/>
        <v>1</v>
      </c>
      <c r="P2946" s="9">
        <f t="shared" si="185"/>
        <v>100</v>
      </c>
      <c r="Q2946" t="s">
        <v>1099</v>
      </c>
      <c r="R2946" t="s">
        <v>5542</v>
      </c>
      <c r="S2946" s="15">
        <f t="shared" si="186"/>
        <v>42132.9143287037</v>
      </c>
      <c r="T2946" s="16">
        <f t="shared" si="187"/>
        <v>42162.9143287037</v>
      </c>
    </row>
    <row r="2947" spans="1:20" ht="60" hidden="1">
      <c r="A2947">
        <v>2945</v>
      </c>
      <c r="B2947" s="3" t="s">
        <v>6033</v>
      </c>
      <c r="C2947" s="3" t="s">
        <v>6034</v>
      </c>
      <c r="D2947" s="6">
        <v>50000</v>
      </c>
      <c r="E2947" s="11">
        <v>0</v>
      </c>
      <c r="F2947" t="s">
        <v>366</v>
      </c>
      <c r="G2947" t="s">
        <v>22</v>
      </c>
      <c r="H2947" t="s">
        <v>23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5541</v>
      </c>
      <c r="O2947" s="9">
        <f t="shared" ref="O2947:O3010" si="189">ROUND(E2947/D2947*100,0)</f>
        <v>0</v>
      </c>
      <c r="P2947" s="9">
        <f t="shared" ref="P2947:P3010" si="190">IFERROR(ROUND(E2947/L2947,2),0)</f>
        <v>0</v>
      </c>
      <c r="Q2947" t="s">
        <v>1099</v>
      </c>
      <c r="R2947" t="s">
        <v>5542</v>
      </c>
      <c r="S2947" s="15">
        <f t="shared" ref="S2947:S3010" si="191">(((J2947/60)/60)/24)+DATE(1970,1,1)</f>
        <v>42118.139583333337</v>
      </c>
      <c r="T2947" s="16">
        <f t="shared" ref="T2947:T3010" si="192">(((I2947/60)/60)/24)+DATE(1970,1,1)</f>
        <v>42148.139583333337</v>
      </c>
    </row>
    <row r="2948" spans="1:20" ht="60" hidden="1">
      <c r="A2948">
        <v>2946</v>
      </c>
      <c r="B2948" s="3" t="s">
        <v>6035</v>
      </c>
      <c r="C2948" s="3" t="s">
        <v>6036</v>
      </c>
      <c r="D2948" s="6">
        <v>2000</v>
      </c>
      <c r="E2948" s="11">
        <v>2</v>
      </c>
      <c r="F2948" t="s">
        <v>366</v>
      </c>
      <c r="G2948" t="s">
        <v>31</v>
      </c>
      <c r="H2948" t="s">
        <v>32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5541</v>
      </c>
      <c r="O2948" s="9">
        <f t="shared" si="189"/>
        <v>0</v>
      </c>
      <c r="P2948" s="9">
        <f t="shared" si="190"/>
        <v>1</v>
      </c>
      <c r="Q2948" t="s">
        <v>1099</v>
      </c>
      <c r="R2948" t="s">
        <v>5542</v>
      </c>
      <c r="S2948" s="15">
        <f t="shared" si="191"/>
        <v>42567.531157407408</v>
      </c>
      <c r="T2948" s="16">
        <f t="shared" si="192"/>
        <v>42597.531157407408</v>
      </c>
    </row>
    <row r="2949" spans="1:20" ht="60" hidden="1">
      <c r="A2949">
        <v>2947</v>
      </c>
      <c r="B2949" s="3" t="s">
        <v>6037</v>
      </c>
      <c r="C2949" s="3" t="s">
        <v>6038</v>
      </c>
      <c r="D2949" s="6">
        <v>25000</v>
      </c>
      <c r="E2949" s="11">
        <v>1072</v>
      </c>
      <c r="F2949" t="s">
        <v>366</v>
      </c>
      <c r="G2949" t="s">
        <v>22</v>
      </c>
      <c r="H2949" t="s">
        <v>23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5541</v>
      </c>
      <c r="O2949" s="9">
        <f t="shared" si="189"/>
        <v>4</v>
      </c>
      <c r="P2949" s="9">
        <f t="shared" si="190"/>
        <v>82.46</v>
      </c>
      <c r="Q2949" t="s">
        <v>1099</v>
      </c>
      <c r="R2949" t="s">
        <v>5542</v>
      </c>
      <c r="S2949" s="15">
        <f t="shared" si="191"/>
        <v>42649.562118055561</v>
      </c>
      <c r="T2949" s="16">
        <f t="shared" si="192"/>
        <v>42698.715972222228</v>
      </c>
    </row>
    <row r="2950" spans="1:20" ht="60" hidden="1">
      <c r="A2950">
        <v>2948</v>
      </c>
      <c r="B2950" s="3" t="s">
        <v>6039</v>
      </c>
      <c r="C2950" s="3" t="s">
        <v>6040</v>
      </c>
      <c r="D2950" s="6">
        <v>500000</v>
      </c>
      <c r="E2950" s="11">
        <v>24</v>
      </c>
      <c r="F2950" t="s">
        <v>366</v>
      </c>
      <c r="G2950" t="s">
        <v>22</v>
      </c>
      <c r="H2950" t="s">
        <v>23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5541</v>
      </c>
      <c r="O2950" s="9">
        <f t="shared" si="189"/>
        <v>0</v>
      </c>
      <c r="P2950" s="9">
        <f t="shared" si="190"/>
        <v>2.67</v>
      </c>
      <c r="Q2950" t="s">
        <v>1099</v>
      </c>
      <c r="R2950" t="s">
        <v>5542</v>
      </c>
      <c r="S2950" s="15">
        <f t="shared" si="191"/>
        <v>42097.649224537032</v>
      </c>
      <c r="T2950" s="16">
        <f t="shared" si="192"/>
        <v>42157.649224537032</v>
      </c>
    </row>
    <row r="2951" spans="1:20" ht="60" hidden="1">
      <c r="A2951">
        <v>2949</v>
      </c>
      <c r="B2951" s="3" t="s">
        <v>6041</v>
      </c>
      <c r="C2951" s="3" t="s">
        <v>6042</v>
      </c>
      <c r="D2951" s="6">
        <v>1000</v>
      </c>
      <c r="E2951" s="11">
        <v>25</v>
      </c>
      <c r="F2951" t="s">
        <v>366</v>
      </c>
      <c r="G2951" t="s">
        <v>22</v>
      </c>
      <c r="H2951" t="s">
        <v>23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5541</v>
      </c>
      <c r="O2951" s="9">
        <f t="shared" si="189"/>
        <v>3</v>
      </c>
      <c r="P2951" s="9">
        <f t="shared" si="190"/>
        <v>12.5</v>
      </c>
      <c r="Q2951" t="s">
        <v>1099</v>
      </c>
      <c r="R2951" t="s">
        <v>5542</v>
      </c>
      <c r="S2951" s="15">
        <f t="shared" si="191"/>
        <v>42297.823113425926</v>
      </c>
      <c r="T2951" s="16">
        <f t="shared" si="192"/>
        <v>42327.864780092597</v>
      </c>
    </row>
    <row r="2952" spans="1:20" ht="60" hidden="1">
      <c r="A2952">
        <v>2950</v>
      </c>
      <c r="B2952" s="3" t="s">
        <v>6043</v>
      </c>
      <c r="C2952" s="3" t="s">
        <v>6044</v>
      </c>
      <c r="D2952" s="6">
        <v>5000000</v>
      </c>
      <c r="E2952" s="11">
        <v>0</v>
      </c>
      <c r="F2952" t="s">
        <v>366</v>
      </c>
      <c r="G2952" t="s">
        <v>22</v>
      </c>
      <c r="H2952" t="s">
        <v>23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5541</v>
      </c>
      <c r="O2952" s="9">
        <f t="shared" si="189"/>
        <v>0</v>
      </c>
      <c r="P2952" s="9">
        <f t="shared" si="190"/>
        <v>0</v>
      </c>
      <c r="Q2952" t="s">
        <v>1099</v>
      </c>
      <c r="R2952" t="s">
        <v>5542</v>
      </c>
      <c r="S2952" s="15">
        <f t="shared" si="191"/>
        <v>42362.36518518519</v>
      </c>
      <c r="T2952" s="16">
        <f t="shared" si="192"/>
        <v>42392.36518518519</v>
      </c>
    </row>
    <row r="2953" spans="1:20" ht="60" hidden="1">
      <c r="A2953">
        <v>2951</v>
      </c>
      <c r="B2953" s="3" t="s">
        <v>6045</v>
      </c>
      <c r="C2953" s="3" t="s">
        <v>6046</v>
      </c>
      <c r="D2953" s="6">
        <v>50000</v>
      </c>
      <c r="E2953" s="11">
        <v>1096</v>
      </c>
      <c r="F2953" t="s">
        <v>280</v>
      </c>
      <c r="G2953" t="s">
        <v>22</v>
      </c>
      <c r="H2953" t="s">
        <v>23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5541</v>
      </c>
      <c r="O2953" s="9">
        <f t="shared" si="189"/>
        <v>2</v>
      </c>
      <c r="P2953" s="9">
        <f t="shared" si="190"/>
        <v>18.899999999999999</v>
      </c>
      <c r="Q2953" t="s">
        <v>1099</v>
      </c>
      <c r="R2953" t="s">
        <v>5542</v>
      </c>
      <c r="S2953" s="15">
        <f t="shared" si="191"/>
        <v>41872.802928240737</v>
      </c>
      <c r="T2953" s="16">
        <f t="shared" si="192"/>
        <v>41917.802928240737</v>
      </c>
    </row>
    <row r="2954" spans="1:20" ht="60" hidden="1">
      <c r="A2954">
        <v>2952</v>
      </c>
      <c r="B2954" s="3" t="s">
        <v>6047</v>
      </c>
      <c r="C2954" s="3" t="s">
        <v>6048</v>
      </c>
      <c r="D2954" s="6">
        <v>20000</v>
      </c>
      <c r="E2954" s="11">
        <v>1605</v>
      </c>
      <c r="F2954" t="s">
        <v>280</v>
      </c>
      <c r="G2954" t="s">
        <v>22</v>
      </c>
      <c r="H2954" t="s">
        <v>23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5541</v>
      </c>
      <c r="O2954" s="9">
        <f t="shared" si="189"/>
        <v>8</v>
      </c>
      <c r="P2954" s="9">
        <f t="shared" si="190"/>
        <v>200.63</v>
      </c>
      <c r="Q2954" t="s">
        <v>1099</v>
      </c>
      <c r="R2954" t="s">
        <v>5542</v>
      </c>
      <c r="S2954" s="15">
        <f t="shared" si="191"/>
        <v>42628.690266203703</v>
      </c>
      <c r="T2954" s="16">
        <f t="shared" si="192"/>
        <v>42660.166666666672</v>
      </c>
    </row>
    <row r="2955" spans="1:20" ht="45" hidden="1">
      <c r="A2955">
        <v>2953</v>
      </c>
      <c r="B2955" s="3" t="s">
        <v>6049</v>
      </c>
      <c r="C2955" s="3" t="s">
        <v>6050</v>
      </c>
      <c r="D2955" s="6">
        <v>400000</v>
      </c>
      <c r="E2955" s="11">
        <v>605</v>
      </c>
      <c r="F2955" t="s">
        <v>280</v>
      </c>
      <c r="G2955" t="s">
        <v>22</v>
      </c>
      <c r="H2955" t="s">
        <v>23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5541</v>
      </c>
      <c r="O2955" s="9">
        <f t="shared" si="189"/>
        <v>0</v>
      </c>
      <c r="P2955" s="9">
        <f t="shared" si="190"/>
        <v>201.67</v>
      </c>
      <c r="Q2955" t="s">
        <v>1099</v>
      </c>
      <c r="R2955" t="s">
        <v>5542</v>
      </c>
      <c r="S2955" s="15">
        <f t="shared" si="191"/>
        <v>42255.791909722218</v>
      </c>
      <c r="T2955" s="16">
        <f t="shared" si="192"/>
        <v>42285.791909722218</v>
      </c>
    </row>
    <row r="2956" spans="1:20" ht="45" hidden="1">
      <c r="A2956">
        <v>2954</v>
      </c>
      <c r="B2956" s="3" t="s">
        <v>6051</v>
      </c>
      <c r="C2956" s="3" t="s">
        <v>6052</v>
      </c>
      <c r="D2956" s="6">
        <v>15000</v>
      </c>
      <c r="E2956" s="11">
        <v>0</v>
      </c>
      <c r="F2956" t="s">
        <v>280</v>
      </c>
      <c r="G2956" t="s">
        <v>22</v>
      </c>
      <c r="H2956" t="s">
        <v>23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5541</v>
      </c>
      <c r="O2956" s="9">
        <f t="shared" si="189"/>
        <v>0</v>
      </c>
      <c r="P2956" s="9">
        <f t="shared" si="190"/>
        <v>0</v>
      </c>
      <c r="Q2956" t="s">
        <v>1099</v>
      </c>
      <c r="R2956" t="s">
        <v>5542</v>
      </c>
      <c r="S2956" s="15">
        <f t="shared" si="191"/>
        <v>42790.583368055552</v>
      </c>
      <c r="T2956" s="16">
        <f t="shared" si="192"/>
        <v>42810.541701388895</v>
      </c>
    </row>
    <row r="2957" spans="1:20" ht="45" hidden="1">
      <c r="A2957">
        <v>2955</v>
      </c>
      <c r="B2957" s="3" t="s">
        <v>6053</v>
      </c>
      <c r="C2957" s="3" t="s">
        <v>6054</v>
      </c>
      <c r="D2957" s="6">
        <v>1200</v>
      </c>
      <c r="E2957" s="11">
        <v>715</v>
      </c>
      <c r="F2957" t="s">
        <v>280</v>
      </c>
      <c r="G2957" t="s">
        <v>22</v>
      </c>
      <c r="H2957" t="s">
        <v>23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5541</v>
      </c>
      <c r="O2957" s="9">
        <f t="shared" si="189"/>
        <v>60</v>
      </c>
      <c r="P2957" s="9">
        <f t="shared" si="190"/>
        <v>65</v>
      </c>
      <c r="Q2957" t="s">
        <v>1099</v>
      </c>
      <c r="R2957" t="s">
        <v>5542</v>
      </c>
      <c r="S2957" s="15">
        <f t="shared" si="191"/>
        <v>42141.741307870368</v>
      </c>
      <c r="T2957" s="16">
        <f t="shared" si="192"/>
        <v>42171.741307870368</v>
      </c>
    </row>
    <row r="2958" spans="1:20" ht="60" hidden="1">
      <c r="A2958">
        <v>2956</v>
      </c>
      <c r="B2958" s="3" t="s">
        <v>6055</v>
      </c>
      <c r="C2958" s="3" t="s">
        <v>6056</v>
      </c>
      <c r="D2958" s="6">
        <v>7900</v>
      </c>
      <c r="E2958" s="11">
        <v>1322</v>
      </c>
      <c r="F2958" t="s">
        <v>280</v>
      </c>
      <c r="G2958" t="s">
        <v>22</v>
      </c>
      <c r="H2958" t="s">
        <v>23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5541</v>
      </c>
      <c r="O2958" s="9">
        <f t="shared" si="189"/>
        <v>17</v>
      </c>
      <c r="P2958" s="9">
        <f t="shared" si="190"/>
        <v>66.099999999999994</v>
      </c>
      <c r="Q2958" t="s">
        <v>1099</v>
      </c>
      <c r="R2958" t="s">
        <v>5542</v>
      </c>
      <c r="S2958" s="15">
        <f t="shared" si="191"/>
        <v>42464.958912037036</v>
      </c>
      <c r="T2958" s="16">
        <f t="shared" si="192"/>
        <v>42494.958912037036</v>
      </c>
    </row>
    <row r="2959" spans="1:20" ht="45" hidden="1">
      <c r="A2959">
        <v>2957</v>
      </c>
      <c r="B2959" s="3" t="s">
        <v>6057</v>
      </c>
      <c r="C2959" s="3" t="s">
        <v>6058</v>
      </c>
      <c r="D2959" s="6">
        <v>15000</v>
      </c>
      <c r="E2959" s="11">
        <v>280</v>
      </c>
      <c r="F2959" t="s">
        <v>280</v>
      </c>
      <c r="G2959" t="s">
        <v>22</v>
      </c>
      <c r="H2959" t="s">
        <v>23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5541</v>
      </c>
      <c r="O2959" s="9">
        <f t="shared" si="189"/>
        <v>2</v>
      </c>
      <c r="P2959" s="9">
        <f t="shared" si="190"/>
        <v>93.33</v>
      </c>
      <c r="Q2959" t="s">
        <v>1099</v>
      </c>
      <c r="R2959" t="s">
        <v>5542</v>
      </c>
      <c r="S2959" s="15">
        <f t="shared" si="191"/>
        <v>42031.011249999996</v>
      </c>
      <c r="T2959" s="16">
        <f t="shared" si="192"/>
        <v>42090.969583333332</v>
      </c>
    </row>
    <row r="2960" spans="1:20" ht="45" hidden="1">
      <c r="A2960">
        <v>2958</v>
      </c>
      <c r="B2960" s="3" t="s">
        <v>6059</v>
      </c>
      <c r="C2960" s="3" t="s">
        <v>6060</v>
      </c>
      <c r="D2960" s="6">
        <v>80000</v>
      </c>
      <c r="E2960" s="11">
        <v>0</v>
      </c>
      <c r="F2960" t="s">
        <v>280</v>
      </c>
      <c r="G2960" t="s">
        <v>22</v>
      </c>
      <c r="H2960" t="s">
        <v>23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5541</v>
      </c>
      <c r="O2960" s="9">
        <f t="shared" si="189"/>
        <v>0</v>
      </c>
      <c r="P2960" s="9">
        <f t="shared" si="190"/>
        <v>0</v>
      </c>
      <c r="Q2960" t="s">
        <v>1099</v>
      </c>
      <c r="R2960" t="s">
        <v>5542</v>
      </c>
      <c r="S2960" s="15">
        <f t="shared" si="191"/>
        <v>42438.779131944444</v>
      </c>
      <c r="T2960" s="16">
        <f t="shared" si="192"/>
        <v>42498.73746527778</v>
      </c>
    </row>
    <row r="2961" spans="1:21" ht="60" hidden="1">
      <c r="A2961">
        <v>2959</v>
      </c>
      <c r="B2961" s="3" t="s">
        <v>6061</v>
      </c>
      <c r="C2961" s="3" t="s">
        <v>6062</v>
      </c>
      <c r="D2961" s="6">
        <v>10000</v>
      </c>
      <c r="E2961" s="11">
        <v>0</v>
      </c>
      <c r="F2961" t="s">
        <v>280</v>
      </c>
      <c r="G2961" t="s">
        <v>31</v>
      </c>
      <c r="H2961" t="s">
        <v>32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5541</v>
      </c>
      <c r="O2961" s="9">
        <f t="shared" si="189"/>
        <v>0</v>
      </c>
      <c r="P2961" s="9">
        <f t="shared" si="190"/>
        <v>0</v>
      </c>
      <c r="Q2961" t="s">
        <v>1099</v>
      </c>
      <c r="R2961" t="s">
        <v>5542</v>
      </c>
      <c r="S2961" s="15">
        <f t="shared" si="191"/>
        <v>42498.008391203708</v>
      </c>
      <c r="T2961" s="16">
        <f t="shared" si="192"/>
        <v>42528.008391203708</v>
      </c>
    </row>
    <row r="2962" spans="1:21" ht="45" hidden="1">
      <c r="A2962">
        <v>2960</v>
      </c>
      <c r="B2962" s="3" t="s">
        <v>6063</v>
      </c>
      <c r="C2962" s="3" t="s">
        <v>6064</v>
      </c>
      <c r="D2962" s="6">
        <v>30000000</v>
      </c>
      <c r="E2962" s="11">
        <v>0</v>
      </c>
      <c r="F2962" t="s">
        <v>280</v>
      </c>
      <c r="G2962" t="s">
        <v>22</v>
      </c>
      <c r="H2962" t="s">
        <v>23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5541</v>
      </c>
      <c r="O2962" s="9">
        <f t="shared" si="189"/>
        <v>0</v>
      </c>
      <c r="P2962" s="9">
        <f t="shared" si="190"/>
        <v>0</v>
      </c>
      <c r="Q2962" t="s">
        <v>1099</v>
      </c>
      <c r="R2962" t="s">
        <v>5542</v>
      </c>
      <c r="S2962" s="15">
        <f t="shared" si="191"/>
        <v>41863.757210648146</v>
      </c>
      <c r="T2962" s="16">
        <f t="shared" si="192"/>
        <v>41893.757210648146</v>
      </c>
    </row>
    <row r="2963" spans="1:21" ht="60">
      <c r="A2963">
        <v>2961</v>
      </c>
      <c r="B2963" s="3" t="s">
        <v>6065</v>
      </c>
      <c r="C2963" s="3" t="s">
        <v>6066</v>
      </c>
      <c r="D2963" s="6">
        <v>5000</v>
      </c>
      <c r="E2963" s="11">
        <v>5481</v>
      </c>
      <c r="F2963" t="s">
        <v>21</v>
      </c>
      <c r="G2963" t="s">
        <v>22</v>
      </c>
      <c r="H2963" t="s">
        <v>23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1098</v>
      </c>
      <c r="O2963" s="9">
        <f t="shared" si="189"/>
        <v>110</v>
      </c>
      <c r="P2963" s="9">
        <f t="shared" si="190"/>
        <v>50.75</v>
      </c>
      <c r="Q2963" t="s">
        <v>1099</v>
      </c>
      <c r="R2963" t="s">
        <v>1100</v>
      </c>
      <c r="S2963" s="15">
        <f t="shared" si="191"/>
        <v>42061.212488425925</v>
      </c>
      <c r="T2963" s="16">
        <f t="shared" si="192"/>
        <v>42089.166666666672</v>
      </c>
      <c r="U2963">
        <f t="shared" ref="U2963:U2982" si="193">YEAR(S2445)</f>
        <v>2014</v>
      </c>
    </row>
    <row r="2964" spans="1:21" ht="60">
      <c r="A2964">
        <v>2962</v>
      </c>
      <c r="B2964" s="3" t="s">
        <v>6067</v>
      </c>
      <c r="C2964" s="3" t="s">
        <v>6068</v>
      </c>
      <c r="D2964" s="6">
        <v>1000</v>
      </c>
      <c r="E2964" s="11">
        <v>1218</v>
      </c>
      <c r="F2964" t="s">
        <v>21</v>
      </c>
      <c r="G2964" t="s">
        <v>22</v>
      </c>
      <c r="H2964" t="s">
        <v>23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1098</v>
      </c>
      <c r="O2964" s="9">
        <f t="shared" si="189"/>
        <v>122</v>
      </c>
      <c r="P2964" s="9">
        <f t="shared" si="190"/>
        <v>60.9</v>
      </c>
      <c r="Q2964" t="s">
        <v>1099</v>
      </c>
      <c r="R2964" t="s">
        <v>1100</v>
      </c>
      <c r="S2964" s="15">
        <f t="shared" si="191"/>
        <v>42036.24428240741</v>
      </c>
      <c r="T2964" s="16">
        <f t="shared" si="192"/>
        <v>42064.290972222225</v>
      </c>
      <c r="U2964">
        <f t="shared" si="193"/>
        <v>2016</v>
      </c>
    </row>
    <row r="2965" spans="1:21" ht="60">
      <c r="A2965">
        <v>2963</v>
      </c>
      <c r="B2965" s="3" t="s">
        <v>6069</v>
      </c>
      <c r="C2965" s="3" t="s">
        <v>6070</v>
      </c>
      <c r="D2965" s="6">
        <v>10000</v>
      </c>
      <c r="E2965" s="11">
        <v>10685</v>
      </c>
      <c r="F2965" t="s">
        <v>21</v>
      </c>
      <c r="G2965" t="s">
        <v>22</v>
      </c>
      <c r="H2965" t="s">
        <v>23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1098</v>
      </c>
      <c r="O2965" s="9">
        <f t="shared" si="189"/>
        <v>107</v>
      </c>
      <c r="P2965" s="9">
        <f t="shared" si="190"/>
        <v>109.03</v>
      </c>
      <c r="Q2965" t="s">
        <v>1099</v>
      </c>
      <c r="R2965" t="s">
        <v>1100</v>
      </c>
      <c r="S2965" s="15">
        <f t="shared" si="191"/>
        <v>42157.470185185186</v>
      </c>
      <c r="T2965" s="16">
        <f t="shared" si="192"/>
        <v>42187.470185185186</v>
      </c>
      <c r="U2965">
        <f t="shared" si="193"/>
        <v>2015</v>
      </c>
    </row>
    <row r="2966" spans="1:21" ht="60">
      <c r="A2966">
        <v>2964</v>
      </c>
      <c r="B2966" s="3" t="s">
        <v>6071</v>
      </c>
      <c r="C2966" s="3" t="s">
        <v>6072</v>
      </c>
      <c r="D2966" s="6">
        <v>5000</v>
      </c>
      <c r="E2966" s="11">
        <v>5035.6899999999996</v>
      </c>
      <c r="F2966" t="s">
        <v>21</v>
      </c>
      <c r="G2966" t="s">
        <v>22</v>
      </c>
      <c r="H2966" t="s">
        <v>23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1098</v>
      </c>
      <c r="O2966" s="9">
        <f t="shared" si="189"/>
        <v>101</v>
      </c>
      <c r="P2966" s="9">
        <f t="shared" si="190"/>
        <v>25.69</v>
      </c>
      <c r="Q2966" t="s">
        <v>1099</v>
      </c>
      <c r="R2966" t="s">
        <v>1100</v>
      </c>
      <c r="S2966" s="15">
        <f t="shared" si="191"/>
        <v>41827.909942129627</v>
      </c>
      <c r="T2966" s="16">
        <f t="shared" si="192"/>
        <v>41857.897222222222</v>
      </c>
      <c r="U2966">
        <f t="shared" si="193"/>
        <v>2016</v>
      </c>
    </row>
    <row r="2967" spans="1:21" ht="60">
      <c r="A2967">
        <v>2965</v>
      </c>
      <c r="B2967" s="3" t="s">
        <v>6073</v>
      </c>
      <c r="C2967" s="3" t="s">
        <v>6074</v>
      </c>
      <c r="D2967" s="6">
        <v>1500</v>
      </c>
      <c r="E2967" s="11">
        <v>1635</v>
      </c>
      <c r="F2967" t="s">
        <v>21</v>
      </c>
      <c r="G2967" t="s">
        <v>22</v>
      </c>
      <c r="H2967" t="s">
        <v>23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1098</v>
      </c>
      <c r="O2967" s="9">
        <f t="shared" si="189"/>
        <v>109</v>
      </c>
      <c r="P2967" s="9">
        <f t="shared" si="190"/>
        <v>41.92</v>
      </c>
      <c r="Q2967" t="s">
        <v>1099</v>
      </c>
      <c r="R2967" t="s">
        <v>1100</v>
      </c>
      <c r="S2967" s="15">
        <f t="shared" si="191"/>
        <v>42162.729548611111</v>
      </c>
      <c r="T2967" s="16">
        <f t="shared" si="192"/>
        <v>42192.729548611111</v>
      </c>
      <c r="U2967">
        <f t="shared" si="193"/>
        <v>2016</v>
      </c>
    </row>
    <row r="2968" spans="1:21" ht="60">
      <c r="A2968">
        <v>2966</v>
      </c>
      <c r="B2968" s="3" t="s">
        <v>6075</v>
      </c>
      <c r="C2968" s="3" t="s">
        <v>6076</v>
      </c>
      <c r="D2968" s="6">
        <v>10000</v>
      </c>
      <c r="E2968" s="11">
        <v>11363</v>
      </c>
      <c r="F2968" t="s">
        <v>21</v>
      </c>
      <c r="G2968" t="s">
        <v>22</v>
      </c>
      <c r="H2968" t="s">
        <v>23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1098</v>
      </c>
      <c r="O2968" s="9">
        <f t="shared" si="189"/>
        <v>114</v>
      </c>
      <c r="P2968" s="9">
        <f t="shared" si="190"/>
        <v>88.77</v>
      </c>
      <c r="Q2968" t="s">
        <v>1099</v>
      </c>
      <c r="R2968" t="s">
        <v>1100</v>
      </c>
      <c r="S2968" s="15">
        <f t="shared" si="191"/>
        <v>42233.738564814819</v>
      </c>
      <c r="T2968" s="16">
        <f t="shared" si="192"/>
        <v>42263.738564814819</v>
      </c>
      <c r="U2968">
        <f t="shared" si="193"/>
        <v>2016</v>
      </c>
    </row>
    <row r="2969" spans="1:21" ht="45">
      <c r="A2969">
        <v>2967</v>
      </c>
      <c r="B2969" s="3" t="s">
        <v>6077</v>
      </c>
      <c r="C2969" s="3" t="s">
        <v>6078</v>
      </c>
      <c r="D2969" s="6">
        <v>5000</v>
      </c>
      <c r="E2969" s="11">
        <v>5696</v>
      </c>
      <c r="F2969" t="s">
        <v>21</v>
      </c>
      <c r="G2969" t="s">
        <v>22</v>
      </c>
      <c r="H2969" t="s">
        <v>23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1098</v>
      </c>
      <c r="O2969" s="9">
        <f t="shared" si="189"/>
        <v>114</v>
      </c>
      <c r="P2969" s="9">
        <f t="shared" si="190"/>
        <v>80.23</v>
      </c>
      <c r="Q2969" t="s">
        <v>1099</v>
      </c>
      <c r="R2969" t="s">
        <v>1100</v>
      </c>
      <c r="S2969" s="15">
        <f t="shared" si="191"/>
        <v>42042.197824074072</v>
      </c>
      <c r="T2969" s="16">
        <f t="shared" si="192"/>
        <v>42072.156157407408</v>
      </c>
      <c r="U2969">
        <f t="shared" si="193"/>
        <v>2014</v>
      </c>
    </row>
    <row r="2970" spans="1:21" ht="30">
      <c r="A2970">
        <v>2968</v>
      </c>
      <c r="B2970" s="3" t="s">
        <v>6079</v>
      </c>
      <c r="C2970" s="3" t="s">
        <v>6080</v>
      </c>
      <c r="D2970" s="6">
        <v>3500</v>
      </c>
      <c r="E2970" s="11">
        <v>3710</v>
      </c>
      <c r="F2970" t="s">
        <v>21</v>
      </c>
      <c r="G2970" t="s">
        <v>22</v>
      </c>
      <c r="H2970" t="s">
        <v>23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1098</v>
      </c>
      <c r="O2970" s="9">
        <f t="shared" si="189"/>
        <v>106</v>
      </c>
      <c r="P2970" s="9">
        <f t="shared" si="190"/>
        <v>78.94</v>
      </c>
      <c r="Q2970" t="s">
        <v>1099</v>
      </c>
      <c r="R2970" t="s">
        <v>1100</v>
      </c>
      <c r="S2970" s="15">
        <f t="shared" si="191"/>
        <v>42585.523842592593</v>
      </c>
      <c r="T2970" s="16">
        <f t="shared" si="192"/>
        <v>42599.165972222225</v>
      </c>
      <c r="U2970">
        <f t="shared" si="193"/>
        <v>2014</v>
      </c>
    </row>
    <row r="2971" spans="1:21" ht="60">
      <c r="A2971">
        <v>2969</v>
      </c>
      <c r="B2971" s="3" t="s">
        <v>6081</v>
      </c>
      <c r="C2971" s="3" t="s">
        <v>6082</v>
      </c>
      <c r="D2971" s="6">
        <v>1000</v>
      </c>
      <c r="E2971" s="11">
        <v>1625</v>
      </c>
      <c r="F2971" t="s">
        <v>21</v>
      </c>
      <c r="G2971" t="s">
        <v>167</v>
      </c>
      <c r="H2971" t="s">
        <v>168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1098</v>
      </c>
      <c r="O2971" s="9">
        <f t="shared" si="189"/>
        <v>163</v>
      </c>
      <c r="P2971" s="9">
        <f t="shared" si="190"/>
        <v>95.59</v>
      </c>
      <c r="Q2971" t="s">
        <v>1099</v>
      </c>
      <c r="R2971" t="s">
        <v>1100</v>
      </c>
      <c r="S2971" s="15">
        <f t="shared" si="191"/>
        <v>42097.786493055552</v>
      </c>
      <c r="T2971" s="16">
        <f t="shared" si="192"/>
        <v>42127.952083333337</v>
      </c>
      <c r="U2971">
        <f t="shared" si="193"/>
        <v>2017</v>
      </c>
    </row>
    <row r="2972" spans="1:21" ht="45">
      <c r="A2972">
        <v>2970</v>
      </c>
      <c r="B2972" s="3" t="s">
        <v>6083</v>
      </c>
      <c r="C2972" s="3" t="s">
        <v>6084</v>
      </c>
      <c r="D2972" s="6">
        <v>6000</v>
      </c>
      <c r="E2972" s="11">
        <v>6360</v>
      </c>
      <c r="F2972" t="s">
        <v>21</v>
      </c>
      <c r="G2972" t="s">
        <v>22</v>
      </c>
      <c r="H2972" t="s">
        <v>23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1098</v>
      </c>
      <c r="O2972" s="9">
        <f t="shared" si="189"/>
        <v>106</v>
      </c>
      <c r="P2972" s="9">
        <f t="shared" si="190"/>
        <v>69.89</v>
      </c>
      <c r="Q2972" t="s">
        <v>1099</v>
      </c>
      <c r="R2972" t="s">
        <v>1100</v>
      </c>
      <c r="S2972" s="15">
        <f t="shared" si="191"/>
        <v>41808.669571759259</v>
      </c>
      <c r="T2972" s="16">
        <f t="shared" si="192"/>
        <v>41838.669571759259</v>
      </c>
      <c r="U2972">
        <f t="shared" si="193"/>
        <v>2015</v>
      </c>
    </row>
    <row r="2973" spans="1:21" ht="60">
      <c r="A2973">
        <v>2971</v>
      </c>
      <c r="B2973" s="3" t="s">
        <v>6085</v>
      </c>
      <c r="C2973" s="3" t="s">
        <v>6086</v>
      </c>
      <c r="D2973" s="6">
        <v>3200</v>
      </c>
      <c r="E2973" s="11">
        <v>3205</v>
      </c>
      <c r="F2973" t="s">
        <v>21</v>
      </c>
      <c r="G2973" t="s">
        <v>22</v>
      </c>
      <c r="H2973" t="s">
        <v>23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1098</v>
      </c>
      <c r="O2973" s="9">
        <f t="shared" si="189"/>
        <v>100</v>
      </c>
      <c r="P2973" s="9">
        <f t="shared" si="190"/>
        <v>74.53</v>
      </c>
      <c r="Q2973" t="s">
        <v>1099</v>
      </c>
      <c r="R2973" t="s">
        <v>1100</v>
      </c>
      <c r="S2973" s="15">
        <f t="shared" si="191"/>
        <v>41852.658310185187</v>
      </c>
      <c r="T2973" s="16">
        <f t="shared" si="192"/>
        <v>41882.658310185187</v>
      </c>
      <c r="U2973">
        <f t="shared" si="193"/>
        <v>2017</v>
      </c>
    </row>
    <row r="2974" spans="1:21" ht="30">
      <c r="A2974">
        <v>2972</v>
      </c>
      <c r="B2974" s="3" t="s">
        <v>6087</v>
      </c>
      <c r="C2974" s="3" t="s">
        <v>6088</v>
      </c>
      <c r="D2974" s="6">
        <v>2000</v>
      </c>
      <c r="E2974" s="11">
        <v>2107</v>
      </c>
      <c r="F2974" t="s">
        <v>21</v>
      </c>
      <c r="G2974" t="s">
        <v>22</v>
      </c>
      <c r="H2974" t="s">
        <v>23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1098</v>
      </c>
      <c r="O2974" s="9">
        <f t="shared" si="189"/>
        <v>105</v>
      </c>
      <c r="P2974" s="9">
        <f t="shared" si="190"/>
        <v>123.94</v>
      </c>
      <c r="Q2974" t="s">
        <v>1099</v>
      </c>
      <c r="R2974" t="s">
        <v>1100</v>
      </c>
      <c r="S2974" s="15">
        <f t="shared" si="191"/>
        <v>42694.110185185185</v>
      </c>
      <c r="T2974" s="16">
        <f t="shared" si="192"/>
        <v>42709.041666666672</v>
      </c>
      <c r="U2974">
        <f t="shared" si="193"/>
        <v>2017</v>
      </c>
    </row>
    <row r="2975" spans="1:21" ht="60">
      <c r="A2975">
        <v>2973</v>
      </c>
      <c r="B2975" s="3" t="s">
        <v>6089</v>
      </c>
      <c r="C2975" s="3" t="s">
        <v>6090</v>
      </c>
      <c r="D2975" s="6">
        <v>5000</v>
      </c>
      <c r="E2975" s="11">
        <v>8740</v>
      </c>
      <c r="F2975" t="s">
        <v>21</v>
      </c>
      <c r="G2975" t="s">
        <v>22</v>
      </c>
      <c r="H2975" t="s">
        <v>23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1098</v>
      </c>
      <c r="O2975" s="9">
        <f t="shared" si="189"/>
        <v>175</v>
      </c>
      <c r="P2975" s="9">
        <f t="shared" si="190"/>
        <v>264.85000000000002</v>
      </c>
      <c r="Q2975" t="s">
        <v>1099</v>
      </c>
      <c r="R2975" t="s">
        <v>1100</v>
      </c>
      <c r="S2975" s="15">
        <f t="shared" si="191"/>
        <v>42341.818379629629</v>
      </c>
      <c r="T2975" s="16">
        <f t="shared" si="192"/>
        <v>42370.166666666672</v>
      </c>
      <c r="U2975">
        <f t="shared" si="193"/>
        <v>2016</v>
      </c>
    </row>
    <row r="2976" spans="1:21" ht="60">
      <c r="A2976">
        <v>2974</v>
      </c>
      <c r="B2976" s="3" t="s">
        <v>6091</v>
      </c>
      <c r="C2976" s="3" t="s">
        <v>6092</v>
      </c>
      <c r="D2976" s="6">
        <v>5000</v>
      </c>
      <c r="E2976" s="11">
        <v>5100</v>
      </c>
      <c r="F2976" t="s">
        <v>21</v>
      </c>
      <c r="G2976" t="s">
        <v>22</v>
      </c>
      <c r="H2976" t="s">
        <v>23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1098</v>
      </c>
      <c r="O2976" s="9">
        <f t="shared" si="189"/>
        <v>102</v>
      </c>
      <c r="P2976" s="9">
        <f t="shared" si="190"/>
        <v>58.62</v>
      </c>
      <c r="Q2976" t="s">
        <v>1099</v>
      </c>
      <c r="R2976" t="s">
        <v>1100</v>
      </c>
      <c r="S2976" s="15">
        <f t="shared" si="191"/>
        <v>41880.061006944445</v>
      </c>
      <c r="T2976" s="16">
        <f t="shared" si="192"/>
        <v>41908.065972222219</v>
      </c>
      <c r="U2976">
        <f t="shared" si="193"/>
        <v>2017</v>
      </c>
    </row>
    <row r="2977" spans="1:21" ht="60">
      <c r="A2977">
        <v>2975</v>
      </c>
      <c r="B2977" s="3" t="s">
        <v>6093</v>
      </c>
      <c r="C2977" s="3" t="s">
        <v>6094</v>
      </c>
      <c r="D2977" s="6">
        <v>8000</v>
      </c>
      <c r="E2977" s="11">
        <v>8010</v>
      </c>
      <c r="F2977" t="s">
        <v>21</v>
      </c>
      <c r="G2977" t="s">
        <v>22</v>
      </c>
      <c r="H2977" t="s">
        <v>23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1098</v>
      </c>
      <c r="O2977" s="9">
        <f t="shared" si="189"/>
        <v>100</v>
      </c>
      <c r="P2977" s="9">
        <f t="shared" si="190"/>
        <v>70.88</v>
      </c>
      <c r="Q2977" t="s">
        <v>1099</v>
      </c>
      <c r="R2977" t="s">
        <v>1100</v>
      </c>
      <c r="S2977" s="15">
        <f t="shared" si="191"/>
        <v>41941.683865740742</v>
      </c>
      <c r="T2977" s="16">
        <f t="shared" si="192"/>
        <v>41970.125</v>
      </c>
      <c r="U2977">
        <f t="shared" si="193"/>
        <v>2016</v>
      </c>
    </row>
    <row r="2978" spans="1:21" ht="45">
      <c r="A2978">
        <v>2976</v>
      </c>
      <c r="B2978" s="3" t="s">
        <v>6095</v>
      </c>
      <c r="C2978" s="3" t="s">
        <v>6096</v>
      </c>
      <c r="D2978" s="6">
        <v>70</v>
      </c>
      <c r="E2978" s="11">
        <v>120</v>
      </c>
      <c r="F2978" t="s">
        <v>21</v>
      </c>
      <c r="G2978" t="s">
        <v>31</v>
      </c>
      <c r="H2978" t="s">
        <v>32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1098</v>
      </c>
      <c r="O2978" s="9">
        <f t="shared" si="189"/>
        <v>171</v>
      </c>
      <c r="P2978" s="9">
        <f t="shared" si="190"/>
        <v>8.57</v>
      </c>
      <c r="Q2978" t="s">
        <v>1099</v>
      </c>
      <c r="R2978" t="s">
        <v>1100</v>
      </c>
      <c r="S2978" s="15">
        <f t="shared" si="191"/>
        <v>42425.730671296296</v>
      </c>
      <c r="T2978" s="16">
        <f t="shared" si="192"/>
        <v>42442.5</v>
      </c>
      <c r="U2978">
        <f t="shared" si="193"/>
        <v>2016</v>
      </c>
    </row>
    <row r="2979" spans="1:21" ht="60">
      <c r="A2979">
        <v>2977</v>
      </c>
      <c r="B2979" s="3" t="s">
        <v>6097</v>
      </c>
      <c r="C2979" s="3" t="s">
        <v>6098</v>
      </c>
      <c r="D2979" s="6">
        <v>3000</v>
      </c>
      <c r="E2979" s="11">
        <v>3407</v>
      </c>
      <c r="F2979" t="s">
        <v>21</v>
      </c>
      <c r="G2979" t="s">
        <v>22</v>
      </c>
      <c r="H2979" t="s">
        <v>23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1098</v>
      </c>
      <c r="O2979" s="9">
        <f t="shared" si="189"/>
        <v>114</v>
      </c>
      <c r="P2979" s="9">
        <f t="shared" si="190"/>
        <v>113.57</v>
      </c>
      <c r="Q2979" t="s">
        <v>1099</v>
      </c>
      <c r="R2979" t="s">
        <v>1100</v>
      </c>
      <c r="S2979" s="15">
        <f t="shared" si="191"/>
        <v>42026.88118055556</v>
      </c>
      <c r="T2979" s="16">
        <f t="shared" si="192"/>
        <v>42086.093055555553</v>
      </c>
      <c r="U2979">
        <f t="shared" si="193"/>
        <v>2016</v>
      </c>
    </row>
    <row r="2980" spans="1:21" ht="60">
      <c r="A2980">
        <v>2978</v>
      </c>
      <c r="B2980" s="3" t="s">
        <v>6099</v>
      </c>
      <c r="C2980" s="3" t="s">
        <v>6100</v>
      </c>
      <c r="D2980" s="6">
        <v>750</v>
      </c>
      <c r="E2980" s="11">
        <v>971</v>
      </c>
      <c r="F2980" t="s">
        <v>21</v>
      </c>
      <c r="G2980" t="s">
        <v>22</v>
      </c>
      <c r="H2980" t="s">
        <v>23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1098</v>
      </c>
      <c r="O2980" s="9">
        <f t="shared" si="189"/>
        <v>129</v>
      </c>
      <c r="P2980" s="9">
        <f t="shared" si="190"/>
        <v>60.69</v>
      </c>
      <c r="Q2980" t="s">
        <v>1099</v>
      </c>
      <c r="R2980" t="s">
        <v>1100</v>
      </c>
      <c r="S2980" s="15">
        <f t="shared" si="191"/>
        <v>41922.640590277777</v>
      </c>
      <c r="T2980" s="16">
        <f t="shared" si="192"/>
        <v>41932.249305555553</v>
      </c>
      <c r="U2980">
        <f t="shared" si="193"/>
        <v>2016</v>
      </c>
    </row>
    <row r="2981" spans="1:21" ht="60">
      <c r="A2981">
        <v>2979</v>
      </c>
      <c r="B2981" s="3" t="s">
        <v>6101</v>
      </c>
      <c r="C2981" s="3" t="s">
        <v>6102</v>
      </c>
      <c r="D2981" s="6">
        <v>5000</v>
      </c>
      <c r="E2981" s="11">
        <v>5070</v>
      </c>
      <c r="F2981" t="s">
        <v>21</v>
      </c>
      <c r="G2981" t="s">
        <v>22</v>
      </c>
      <c r="H2981" t="s">
        <v>23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1098</v>
      </c>
      <c r="O2981" s="9">
        <f t="shared" si="189"/>
        <v>101</v>
      </c>
      <c r="P2981" s="9">
        <f t="shared" si="190"/>
        <v>110.22</v>
      </c>
      <c r="Q2981" t="s">
        <v>1099</v>
      </c>
      <c r="R2981" t="s">
        <v>1100</v>
      </c>
      <c r="S2981" s="15">
        <f t="shared" si="191"/>
        <v>41993.824340277773</v>
      </c>
      <c r="T2981" s="16">
        <f t="shared" si="192"/>
        <v>42010.25</v>
      </c>
      <c r="U2981">
        <f t="shared" si="193"/>
        <v>2011</v>
      </c>
    </row>
    <row r="2982" spans="1:21" ht="45">
      <c r="A2982">
        <v>2980</v>
      </c>
      <c r="B2982" s="3" t="s">
        <v>6103</v>
      </c>
      <c r="C2982" s="3" t="s">
        <v>6104</v>
      </c>
      <c r="D2982" s="6">
        <v>3000</v>
      </c>
      <c r="E2982" s="11">
        <v>3275</v>
      </c>
      <c r="F2982" t="s">
        <v>21</v>
      </c>
      <c r="G2982" t="s">
        <v>22</v>
      </c>
      <c r="H2982" t="s">
        <v>23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1098</v>
      </c>
      <c r="O2982" s="9">
        <f t="shared" si="189"/>
        <v>109</v>
      </c>
      <c r="P2982" s="9">
        <f t="shared" si="190"/>
        <v>136.46</v>
      </c>
      <c r="Q2982" t="s">
        <v>1099</v>
      </c>
      <c r="R2982" t="s">
        <v>1100</v>
      </c>
      <c r="S2982" s="15">
        <f t="shared" si="191"/>
        <v>42219.915856481486</v>
      </c>
      <c r="T2982" s="16">
        <f t="shared" si="192"/>
        <v>42240.083333333328</v>
      </c>
      <c r="U2982">
        <f t="shared" si="193"/>
        <v>2012</v>
      </c>
    </row>
    <row r="2983" spans="1:21" ht="60" hidden="1">
      <c r="A2983">
        <v>2981</v>
      </c>
      <c r="B2983" s="3" t="s">
        <v>6105</v>
      </c>
      <c r="C2983" s="3" t="s">
        <v>6106</v>
      </c>
      <c r="D2983" s="6">
        <v>4000</v>
      </c>
      <c r="E2983" s="11">
        <v>5157</v>
      </c>
      <c r="F2983" t="s">
        <v>21</v>
      </c>
      <c r="G2983" t="s">
        <v>2490</v>
      </c>
      <c r="H2983" t="s">
        <v>62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5541</v>
      </c>
      <c r="O2983" s="9">
        <f t="shared" si="189"/>
        <v>129</v>
      </c>
      <c r="P2983" s="9">
        <f t="shared" si="190"/>
        <v>53.16</v>
      </c>
      <c r="Q2983" t="s">
        <v>1099</v>
      </c>
      <c r="R2983" t="s">
        <v>5542</v>
      </c>
      <c r="S2983" s="15">
        <f t="shared" si="191"/>
        <v>42225.559675925921</v>
      </c>
      <c r="T2983" s="16">
        <f t="shared" si="192"/>
        <v>42270.559675925921</v>
      </c>
    </row>
    <row r="2984" spans="1:21" ht="45" hidden="1">
      <c r="A2984">
        <v>2982</v>
      </c>
      <c r="B2984" s="3" t="s">
        <v>6107</v>
      </c>
      <c r="C2984" s="3" t="s">
        <v>6108</v>
      </c>
      <c r="D2984" s="6">
        <v>5000</v>
      </c>
      <c r="E2984" s="11">
        <v>5103</v>
      </c>
      <c r="F2984" t="s">
        <v>21</v>
      </c>
      <c r="G2984" t="s">
        <v>31</v>
      </c>
      <c r="H2984" t="s">
        <v>32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5541</v>
      </c>
      <c r="O2984" s="9">
        <f t="shared" si="189"/>
        <v>102</v>
      </c>
      <c r="P2984" s="9">
        <f t="shared" si="190"/>
        <v>86.49</v>
      </c>
      <c r="Q2984" t="s">
        <v>1099</v>
      </c>
      <c r="R2984" t="s">
        <v>5542</v>
      </c>
      <c r="S2984" s="15">
        <f t="shared" si="191"/>
        <v>42381.686840277776</v>
      </c>
      <c r="T2984" s="16">
        <f t="shared" si="192"/>
        <v>42411.686840277776</v>
      </c>
    </row>
    <row r="2985" spans="1:21" ht="45" hidden="1">
      <c r="A2985">
        <v>2983</v>
      </c>
      <c r="B2985" s="3" t="s">
        <v>6109</v>
      </c>
      <c r="C2985" s="3" t="s">
        <v>6110</v>
      </c>
      <c r="D2985" s="6">
        <v>116000</v>
      </c>
      <c r="E2985" s="11">
        <v>169985.91</v>
      </c>
      <c r="F2985" t="s">
        <v>21</v>
      </c>
      <c r="G2985" t="s">
        <v>22</v>
      </c>
      <c r="H2985" t="s">
        <v>23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5541</v>
      </c>
      <c r="O2985" s="9">
        <f t="shared" si="189"/>
        <v>147</v>
      </c>
      <c r="P2985" s="9">
        <f t="shared" si="190"/>
        <v>155.24</v>
      </c>
      <c r="Q2985" t="s">
        <v>1099</v>
      </c>
      <c r="R2985" t="s">
        <v>5542</v>
      </c>
      <c r="S2985" s="15">
        <f t="shared" si="191"/>
        <v>41894.632361111115</v>
      </c>
      <c r="T2985" s="16">
        <f t="shared" si="192"/>
        <v>41954.674027777779</v>
      </c>
    </row>
    <row r="2986" spans="1:21" ht="60" hidden="1">
      <c r="A2986">
        <v>2984</v>
      </c>
      <c r="B2986" s="3" t="s">
        <v>6111</v>
      </c>
      <c r="C2986" s="3" t="s">
        <v>6112</v>
      </c>
      <c r="D2986" s="6">
        <v>25000</v>
      </c>
      <c r="E2986" s="11">
        <v>25088</v>
      </c>
      <c r="F2986" t="s">
        <v>21</v>
      </c>
      <c r="G2986" t="s">
        <v>22</v>
      </c>
      <c r="H2986" t="s">
        <v>23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5541</v>
      </c>
      <c r="O2986" s="9">
        <f t="shared" si="189"/>
        <v>100</v>
      </c>
      <c r="P2986" s="9">
        <f t="shared" si="190"/>
        <v>115.08</v>
      </c>
      <c r="Q2986" t="s">
        <v>1099</v>
      </c>
      <c r="R2986" t="s">
        <v>5542</v>
      </c>
      <c r="S2986" s="15">
        <f t="shared" si="191"/>
        <v>42576.278715277775</v>
      </c>
      <c r="T2986" s="16">
        <f t="shared" si="192"/>
        <v>42606.278715277775</v>
      </c>
    </row>
    <row r="2987" spans="1:21" ht="60" hidden="1">
      <c r="A2987">
        <v>2985</v>
      </c>
      <c r="B2987" s="3" t="s">
        <v>6113</v>
      </c>
      <c r="C2987" s="3" t="s">
        <v>6114</v>
      </c>
      <c r="D2987" s="6">
        <v>10000</v>
      </c>
      <c r="E2987" s="11">
        <v>12165</v>
      </c>
      <c r="F2987" t="s">
        <v>21</v>
      </c>
      <c r="G2987" t="s">
        <v>87</v>
      </c>
      <c r="H2987" t="s">
        <v>88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5541</v>
      </c>
      <c r="O2987" s="9">
        <f t="shared" si="189"/>
        <v>122</v>
      </c>
      <c r="P2987" s="9">
        <f t="shared" si="190"/>
        <v>109.59</v>
      </c>
      <c r="Q2987" t="s">
        <v>1099</v>
      </c>
      <c r="R2987" t="s">
        <v>5542</v>
      </c>
      <c r="S2987" s="15">
        <f t="shared" si="191"/>
        <v>42654.973703703698</v>
      </c>
      <c r="T2987" s="16">
        <f t="shared" si="192"/>
        <v>42674.166666666672</v>
      </c>
    </row>
    <row r="2988" spans="1:21" ht="45" hidden="1">
      <c r="A2988">
        <v>2986</v>
      </c>
      <c r="B2988" s="3" t="s">
        <v>6115</v>
      </c>
      <c r="C2988" s="3" t="s">
        <v>6116</v>
      </c>
      <c r="D2988" s="6">
        <v>2400</v>
      </c>
      <c r="E2988" s="11">
        <v>2532</v>
      </c>
      <c r="F2988" t="s">
        <v>21</v>
      </c>
      <c r="G2988" t="s">
        <v>31</v>
      </c>
      <c r="H2988" t="s">
        <v>32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5541</v>
      </c>
      <c r="O2988" s="9">
        <f t="shared" si="189"/>
        <v>106</v>
      </c>
      <c r="P2988" s="9">
        <f t="shared" si="190"/>
        <v>45.21</v>
      </c>
      <c r="Q2988" t="s">
        <v>1099</v>
      </c>
      <c r="R2988" t="s">
        <v>5542</v>
      </c>
      <c r="S2988" s="15">
        <f t="shared" si="191"/>
        <v>42431.500069444446</v>
      </c>
      <c r="T2988" s="16">
        <f t="shared" si="192"/>
        <v>42491.458402777775</v>
      </c>
    </row>
    <row r="2989" spans="1:21" ht="60" hidden="1">
      <c r="A2989">
        <v>2987</v>
      </c>
      <c r="B2989" s="3" t="s">
        <v>6117</v>
      </c>
      <c r="C2989" s="3" t="s">
        <v>6118</v>
      </c>
      <c r="D2989" s="6">
        <v>25000</v>
      </c>
      <c r="E2989" s="11">
        <v>27600.2</v>
      </c>
      <c r="F2989" t="s">
        <v>21</v>
      </c>
      <c r="G2989" t="s">
        <v>22</v>
      </c>
      <c r="H2989" t="s">
        <v>23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5541</v>
      </c>
      <c r="O2989" s="9">
        <f t="shared" si="189"/>
        <v>110</v>
      </c>
      <c r="P2989" s="9">
        <f t="shared" si="190"/>
        <v>104.15</v>
      </c>
      <c r="Q2989" t="s">
        <v>1099</v>
      </c>
      <c r="R2989" t="s">
        <v>5542</v>
      </c>
      <c r="S2989" s="15">
        <f t="shared" si="191"/>
        <v>42627.307303240741</v>
      </c>
      <c r="T2989" s="16">
        <f t="shared" si="192"/>
        <v>42656</v>
      </c>
    </row>
    <row r="2990" spans="1:21" ht="60" hidden="1">
      <c r="A2990">
        <v>2988</v>
      </c>
      <c r="B2990" s="3" t="s">
        <v>6119</v>
      </c>
      <c r="C2990" s="3" t="s">
        <v>6120</v>
      </c>
      <c r="D2990" s="6">
        <v>1000</v>
      </c>
      <c r="E2990" s="11">
        <v>1000</v>
      </c>
      <c r="F2990" t="s">
        <v>21</v>
      </c>
      <c r="G2990" t="s">
        <v>31</v>
      </c>
      <c r="H2990" t="s">
        <v>32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5541</v>
      </c>
      <c r="O2990" s="9">
        <f t="shared" si="189"/>
        <v>100</v>
      </c>
      <c r="P2990" s="9">
        <f t="shared" si="190"/>
        <v>35.71</v>
      </c>
      <c r="Q2990" t="s">
        <v>1099</v>
      </c>
      <c r="R2990" t="s">
        <v>5542</v>
      </c>
      <c r="S2990" s="15">
        <f t="shared" si="191"/>
        <v>42511.362048611118</v>
      </c>
      <c r="T2990" s="16">
        <f t="shared" si="192"/>
        <v>42541.362048611118</v>
      </c>
    </row>
    <row r="2991" spans="1:21" ht="18.75" hidden="1">
      <c r="A2991">
        <v>2989</v>
      </c>
      <c r="B2991" s="3" t="s">
        <v>6121</v>
      </c>
      <c r="C2991" s="3" t="s">
        <v>6122</v>
      </c>
      <c r="D2991" s="6">
        <v>20000</v>
      </c>
      <c r="E2991" s="11">
        <v>35307</v>
      </c>
      <c r="F2991" t="s">
        <v>21</v>
      </c>
      <c r="G2991" t="s">
        <v>22</v>
      </c>
      <c r="H2991" t="s">
        <v>23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5541</v>
      </c>
      <c r="O2991" s="9">
        <f t="shared" si="189"/>
        <v>177</v>
      </c>
      <c r="P2991" s="9">
        <f t="shared" si="190"/>
        <v>97</v>
      </c>
      <c r="Q2991" t="s">
        <v>1099</v>
      </c>
      <c r="R2991" t="s">
        <v>5542</v>
      </c>
      <c r="S2991" s="15">
        <f t="shared" si="191"/>
        <v>42337.02039351852</v>
      </c>
      <c r="T2991" s="16">
        <f t="shared" si="192"/>
        <v>42359.207638888889</v>
      </c>
    </row>
    <row r="2992" spans="1:21" ht="60" hidden="1">
      <c r="A2992">
        <v>2990</v>
      </c>
      <c r="B2992" s="3" t="s">
        <v>6123</v>
      </c>
      <c r="C2992" s="3" t="s">
        <v>6124</v>
      </c>
      <c r="D2992" s="6">
        <v>10000</v>
      </c>
      <c r="E2992" s="11">
        <v>10000</v>
      </c>
      <c r="F2992" t="s">
        <v>21</v>
      </c>
      <c r="G2992" t="s">
        <v>22</v>
      </c>
      <c r="H2992" t="s">
        <v>23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5541</v>
      </c>
      <c r="O2992" s="9">
        <f t="shared" si="189"/>
        <v>100</v>
      </c>
      <c r="P2992" s="9">
        <f t="shared" si="190"/>
        <v>370.37</v>
      </c>
      <c r="Q2992" t="s">
        <v>1099</v>
      </c>
      <c r="R2992" t="s">
        <v>5542</v>
      </c>
      <c r="S2992" s="15">
        <f t="shared" si="191"/>
        <v>42341.57430555555</v>
      </c>
      <c r="T2992" s="16">
        <f t="shared" si="192"/>
        <v>42376.57430555555</v>
      </c>
    </row>
    <row r="2993" spans="1:20" ht="60" hidden="1">
      <c r="A2993">
        <v>2991</v>
      </c>
      <c r="B2993" s="3" t="s">
        <v>6125</v>
      </c>
      <c r="C2993" s="3" t="s">
        <v>6126</v>
      </c>
      <c r="D2993" s="6">
        <v>8500</v>
      </c>
      <c r="E2993" s="11">
        <v>8780</v>
      </c>
      <c r="F2993" t="s">
        <v>21</v>
      </c>
      <c r="G2993" t="s">
        <v>22</v>
      </c>
      <c r="H2993" t="s">
        <v>23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5541</v>
      </c>
      <c r="O2993" s="9">
        <f t="shared" si="189"/>
        <v>103</v>
      </c>
      <c r="P2993" s="9">
        <f t="shared" si="190"/>
        <v>94.41</v>
      </c>
      <c r="Q2993" t="s">
        <v>1099</v>
      </c>
      <c r="R2993" t="s">
        <v>5542</v>
      </c>
      <c r="S2993" s="15">
        <f t="shared" si="191"/>
        <v>42740.837152777778</v>
      </c>
      <c r="T2993" s="16">
        <f t="shared" si="192"/>
        <v>42762.837152777778</v>
      </c>
    </row>
    <row r="2994" spans="1:20" ht="45" hidden="1">
      <c r="A2994">
        <v>2992</v>
      </c>
      <c r="B2994" s="3" t="s">
        <v>6127</v>
      </c>
      <c r="C2994" s="3" t="s">
        <v>6128</v>
      </c>
      <c r="D2994" s="6">
        <v>3000</v>
      </c>
      <c r="E2994" s="11">
        <v>3135</v>
      </c>
      <c r="F2994" t="s">
        <v>21</v>
      </c>
      <c r="G2994" t="s">
        <v>22</v>
      </c>
      <c r="H2994" t="s">
        <v>23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5541</v>
      </c>
      <c r="O2994" s="9">
        <f t="shared" si="189"/>
        <v>105</v>
      </c>
      <c r="P2994" s="9">
        <f t="shared" si="190"/>
        <v>48.98</v>
      </c>
      <c r="Q2994" t="s">
        <v>1099</v>
      </c>
      <c r="R2994" t="s">
        <v>5542</v>
      </c>
      <c r="S2994" s="15">
        <f t="shared" si="191"/>
        <v>42622.767476851848</v>
      </c>
      <c r="T2994" s="16">
        <f t="shared" si="192"/>
        <v>42652.767476851848</v>
      </c>
    </row>
    <row r="2995" spans="1:20" ht="18.75" hidden="1">
      <c r="A2995">
        <v>2993</v>
      </c>
      <c r="B2995" s="3" t="s">
        <v>6129</v>
      </c>
      <c r="C2995" s="3" t="s">
        <v>6130</v>
      </c>
      <c r="D2995" s="6">
        <v>1000</v>
      </c>
      <c r="E2995" s="11">
        <v>1003</v>
      </c>
      <c r="F2995" t="s">
        <v>21</v>
      </c>
      <c r="G2995" t="s">
        <v>22</v>
      </c>
      <c r="H2995" t="s">
        <v>23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5541</v>
      </c>
      <c r="O2995" s="9">
        <f t="shared" si="189"/>
        <v>100</v>
      </c>
      <c r="P2995" s="9">
        <f t="shared" si="190"/>
        <v>45.59</v>
      </c>
      <c r="Q2995" t="s">
        <v>1099</v>
      </c>
      <c r="R2995" t="s">
        <v>5542</v>
      </c>
      <c r="S2995" s="15">
        <f t="shared" si="191"/>
        <v>42390.838738425926</v>
      </c>
      <c r="T2995" s="16">
        <f t="shared" si="192"/>
        <v>42420.838738425926</v>
      </c>
    </row>
    <row r="2996" spans="1:20" ht="45" hidden="1">
      <c r="A2996">
        <v>2994</v>
      </c>
      <c r="B2996" s="3" t="s">
        <v>6131</v>
      </c>
      <c r="C2996" s="3" t="s">
        <v>6132</v>
      </c>
      <c r="D2996" s="6">
        <v>300</v>
      </c>
      <c r="E2996" s="11">
        <v>1373.24</v>
      </c>
      <c r="F2996" t="s">
        <v>21</v>
      </c>
      <c r="G2996" t="s">
        <v>31</v>
      </c>
      <c r="H2996" t="s">
        <v>32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5541</v>
      </c>
      <c r="O2996" s="9">
        <f t="shared" si="189"/>
        <v>458</v>
      </c>
      <c r="P2996" s="9">
        <f t="shared" si="190"/>
        <v>23.28</v>
      </c>
      <c r="Q2996" t="s">
        <v>1099</v>
      </c>
      <c r="R2996" t="s">
        <v>5542</v>
      </c>
      <c r="S2996" s="15">
        <f t="shared" si="191"/>
        <v>41885.478842592594</v>
      </c>
      <c r="T2996" s="16">
        <f t="shared" si="192"/>
        <v>41915.478842592594</v>
      </c>
    </row>
    <row r="2997" spans="1:20" ht="60" hidden="1">
      <c r="A2997">
        <v>2995</v>
      </c>
      <c r="B2997" s="3" t="s">
        <v>6133</v>
      </c>
      <c r="C2997" s="3" t="s">
        <v>6134</v>
      </c>
      <c r="D2997" s="6">
        <v>15000</v>
      </c>
      <c r="E2997" s="11">
        <v>15744</v>
      </c>
      <c r="F2997" t="s">
        <v>21</v>
      </c>
      <c r="G2997" t="s">
        <v>22</v>
      </c>
      <c r="H2997" t="s">
        <v>23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5541</v>
      </c>
      <c r="O2997" s="9">
        <f t="shared" si="189"/>
        <v>105</v>
      </c>
      <c r="P2997" s="9">
        <f t="shared" si="190"/>
        <v>63.23</v>
      </c>
      <c r="Q2997" t="s">
        <v>1099</v>
      </c>
      <c r="R2997" t="s">
        <v>5542</v>
      </c>
      <c r="S2997" s="15">
        <f t="shared" si="191"/>
        <v>42724.665173611109</v>
      </c>
      <c r="T2997" s="16">
        <f t="shared" si="192"/>
        <v>42754.665173611109</v>
      </c>
    </row>
    <row r="2998" spans="1:20" ht="45" hidden="1">
      <c r="A2998">
        <v>2996</v>
      </c>
      <c r="B2998" s="3" t="s">
        <v>6135</v>
      </c>
      <c r="C2998" s="3" t="s">
        <v>6136</v>
      </c>
      <c r="D2998" s="6">
        <v>35000</v>
      </c>
      <c r="E2998" s="11">
        <v>60180</v>
      </c>
      <c r="F2998" t="s">
        <v>21</v>
      </c>
      <c r="G2998" t="s">
        <v>22</v>
      </c>
      <c r="H2998" t="s">
        <v>23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5541</v>
      </c>
      <c r="O2998" s="9">
        <f t="shared" si="189"/>
        <v>172</v>
      </c>
      <c r="P2998" s="9">
        <f t="shared" si="190"/>
        <v>153.52000000000001</v>
      </c>
      <c r="Q2998" t="s">
        <v>1099</v>
      </c>
      <c r="R2998" t="s">
        <v>5542</v>
      </c>
      <c r="S2998" s="15">
        <f t="shared" si="191"/>
        <v>42090.912500000006</v>
      </c>
      <c r="T2998" s="16">
        <f t="shared" si="192"/>
        <v>42150.912500000006</v>
      </c>
    </row>
    <row r="2999" spans="1:20" ht="60" hidden="1">
      <c r="A2999">
        <v>2997</v>
      </c>
      <c r="B2999" s="3" t="s">
        <v>6137</v>
      </c>
      <c r="C2999" s="3" t="s">
        <v>6138</v>
      </c>
      <c r="D2999" s="6">
        <v>10000</v>
      </c>
      <c r="E2999" s="11">
        <v>10373</v>
      </c>
      <c r="F2999" t="s">
        <v>21</v>
      </c>
      <c r="G2999" t="s">
        <v>22</v>
      </c>
      <c r="H2999" t="s">
        <v>23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5541</v>
      </c>
      <c r="O2999" s="9">
        <f t="shared" si="189"/>
        <v>104</v>
      </c>
      <c r="P2999" s="9">
        <f t="shared" si="190"/>
        <v>90.2</v>
      </c>
      <c r="Q2999" t="s">
        <v>1099</v>
      </c>
      <c r="R2999" t="s">
        <v>5542</v>
      </c>
      <c r="S2999" s="15">
        <f t="shared" si="191"/>
        <v>42775.733715277776</v>
      </c>
      <c r="T2999" s="16">
        <f t="shared" si="192"/>
        <v>42793.207638888889</v>
      </c>
    </row>
    <row r="3000" spans="1:20" ht="60" hidden="1">
      <c r="A3000">
        <v>2998</v>
      </c>
      <c r="B3000" s="3" t="s">
        <v>6139</v>
      </c>
      <c r="C3000" s="3" t="s">
        <v>6140</v>
      </c>
      <c r="D3000" s="6">
        <v>50000</v>
      </c>
      <c r="E3000" s="11">
        <v>51514.5</v>
      </c>
      <c r="F3000" t="s">
        <v>21</v>
      </c>
      <c r="G3000" t="s">
        <v>22</v>
      </c>
      <c r="H3000" t="s">
        <v>23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5541</v>
      </c>
      <c r="O3000" s="9">
        <f t="shared" si="189"/>
        <v>103</v>
      </c>
      <c r="P3000" s="9">
        <f t="shared" si="190"/>
        <v>118.97</v>
      </c>
      <c r="Q3000" t="s">
        <v>1099</v>
      </c>
      <c r="R3000" t="s">
        <v>5542</v>
      </c>
      <c r="S3000" s="15">
        <f t="shared" si="191"/>
        <v>41778.193622685183</v>
      </c>
      <c r="T3000" s="16">
        <f t="shared" si="192"/>
        <v>41806.184027777781</v>
      </c>
    </row>
    <row r="3001" spans="1:20" ht="60" hidden="1">
      <c r="A3001">
        <v>2999</v>
      </c>
      <c r="B3001" s="3" t="s">
        <v>6141</v>
      </c>
      <c r="C3001" s="3" t="s">
        <v>6142</v>
      </c>
      <c r="D3001" s="6">
        <v>1350</v>
      </c>
      <c r="E3001" s="11">
        <v>1605</v>
      </c>
      <c r="F3001" t="s">
        <v>21</v>
      </c>
      <c r="G3001" t="s">
        <v>22</v>
      </c>
      <c r="H3001" t="s">
        <v>23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5541</v>
      </c>
      <c r="O3001" s="9">
        <f t="shared" si="189"/>
        <v>119</v>
      </c>
      <c r="P3001" s="9">
        <f t="shared" si="190"/>
        <v>80.25</v>
      </c>
      <c r="Q3001" t="s">
        <v>1099</v>
      </c>
      <c r="R3001" t="s">
        <v>5542</v>
      </c>
      <c r="S3001" s="15">
        <f t="shared" si="191"/>
        <v>42780.740277777775</v>
      </c>
      <c r="T3001" s="16">
        <f t="shared" si="192"/>
        <v>42795.083333333328</v>
      </c>
    </row>
    <row r="3002" spans="1:20" ht="60" hidden="1">
      <c r="A3002">
        <v>3000</v>
      </c>
      <c r="B3002" s="3" t="s">
        <v>6143</v>
      </c>
      <c r="C3002" s="3" t="s">
        <v>6144</v>
      </c>
      <c r="D3002" s="6">
        <v>500</v>
      </c>
      <c r="E3002" s="11">
        <v>500</v>
      </c>
      <c r="F3002" t="s">
        <v>21</v>
      </c>
      <c r="G3002" t="s">
        <v>22</v>
      </c>
      <c r="H3002" t="s">
        <v>23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5541</v>
      </c>
      <c r="O3002" s="9">
        <f t="shared" si="189"/>
        <v>100</v>
      </c>
      <c r="P3002" s="9">
        <f t="shared" si="190"/>
        <v>62.5</v>
      </c>
      <c r="Q3002" t="s">
        <v>1099</v>
      </c>
      <c r="R3002" t="s">
        <v>5542</v>
      </c>
      <c r="S3002" s="15">
        <f t="shared" si="191"/>
        <v>42752.827199074076</v>
      </c>
      <c r="T3002" s="16">
        <f t="shared" si="192"/>
        <v>42766.75</v>
      </c>
    </row>
    <row r="3003" spans="1:20" ht="45" hidden="1">
      <c r="A3003">
        <v>3001</v>
      </c>
      <c r="B3003" s="3" t="s">
        <v>6145</v>
      </c>
      <c r="C3003" s="3" t="s">
        <v>6146</v>
      </c>
      <c r="D3003" s="6">
        <v>7214</v>
      </c>
      <c r="E3003" s="11">
        <v>22991.01</v>
      </c>
      <c r="F3003" t="s">
        <v>21</v>
      </c>
      <c r="G3003" t="s">
        <v>22</v>
      </c>
      <c r="H3003" t="s">
        <v>23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5541</v>
      </c>
      <c r="O3003" s="9">
        <f t="shared" si="189"/>
        <v>319</v>
      </c>
      <c r="P3003" s="9">
        <f t="shared" si="190"/>
        <v>131.38</v>
      </c>
      <c r="Q3003" t="s">
        <v>1099</v>
      </c>
      <c r="R3003" t="s">
        <v>5542</v>
      </c>
      <c r="S3003" s="15">
        <f t="shared" si="191"/>
        <v>42534.895625000005</v>
      </c>
      <c r="T3003" s="16">
        <f t="shared" si="192"/>
        <v>42564.895625000005</v>
      </c>
    </row>
    <row r="3004" spans="1:20" ht="30" hidden="1">
      <c r="A3004">
        <v>3002</v>
      </c>
      <c r="B3004" s="3" t="s">
        <v>6147</v>
      </c>
      <c r="C3004" s="3" t="s">
        <v>6148</v>
      </c>
      <c r="D3004" s="6">
        <v>7000</v>
      </c>
      <c r="E3004" s="11">
        <v>7595.43</v>
      </c>
      <c r="F3004" t="s">
        <v>21</v>
      </c>
      <c r="G3004" t="s">
        <v>22</v>
      </c>
      <c r="H3004" t="s">
        <v>23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5541</v>
      </c>
      <c r="O3004" s="9">
        <f t="shared" si="189"/>
        <v>109</v>
      </c>
      <c r="P3004" s="9">
        <f t="shared" si="190"/>
        <v>73.03</v>
      </c>
      <c r="Q3004" t="s">
        <v>1099</v>
      </c>
      <c r="R3004" t="s">
        <v>5542</v>
      </c>
      <c r="S3004" s="15">
        <f t="shared" si="191"/>
        <v>41239.83625</v>
      </c>
      <c r="T3004" s="16">
        <f t="shared" si="192"/>
        <v>41269.83625</v>
      </c>
    </row>
    <row r="3005" spans="1:20" ht="60" hidden="1">
      <c r="A3005">
        <v>3003</v>
      </c>
      <c r="B3005" s="3" t="s">
        <v>6149</v>
      </c>
      <c r="C3005" s="3" t="s">
        <v>6150</v>
      </c>
      <c r="D3005" s="6">
        <v>3000</v>
      </c>
      <c r="E3005" s="11">
        <v>3035</v>
      </c>
      <c r="F3005" t="s">
        <v>21</v>
      </c>
      <c r="G3005" t="s">
        <v>22</v>
      </c>
      <c r="H3005" t="s">
        <v>23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5541</v>
      </c>
      <c r="O3005" s="9">
        <f t="shared" si="189"/>
        <v>101</v>
      </c>
      <c r="P3005" s="9">
        <f t="shared" si="190"/>
        <v>178.53</v>
      </c>
      <c r="Q3005" t="s">
        <v>1099</v>
      </c>
      <c r="R3005" t="s">
        <v>5542</v>
      </c>
      <c r="S3005" s="15">
        <f t="shared" si="191"/>
        <v>42398.849259259259</v>
      </c>
      <c r="T3005" s="16">
        <f t="shared" si="192"/>
        <v>42430.249305555553</v>
      </c>
    </row>
    <row r="3006" spans="1:20" ht="60" hidden="1">
      <c r="A3006">
        <v>3004</v>
      </c>
      <c r="B3006" s="3" t="s">
        <v>6151</v>
      </c>
      <c r="C3006" s="3" t="s">
        <v>6152</v>
      </c>
      <c r="D3006" s="6">
        <v>40000</v>
      </c>
      <c r="E3006" s="11">
        <v>45126</v>
      </c>
      <c r="F3006" t="s">
        <v>21</v>
      </c>
      <c r="G3006" t="s">
        <v>22</v>
      </c>
      <c r="H3006" t="s">
        <v>23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5541</v>
      </c>
      <c r="O3006" s="9">
        <f t="shared" si="189"/>
        <v>113</v>
      </c>
      <c r="P3006" s="9">
        <f t="shared" si="190"/>
        <v>162.91</v>
      </c>
      <c r="Q3006" t="s">
        <v>1099</v>
      </c>
      <c r="R3006" t="s">
        <v>5542</v>
      </c>
      <c r="S3006" s="15">
        <f t="shared" si="191"/>
        <v>41928.881064814814</v>
      </c>
      <c r="T3006" s="16">
        <f t="shared" si="192"/>
        <v>41958.922731481478</v>
      </c>
    </row>
    <row r="3007" spans="1:20" ht="60" hidden="1">
      <c r="A3007">
        <v>3005</v>
      </c>
      <c r="B3007" s="3" t="s">
        <v>6153</v>
      </c>
      <c r="C3007" s="3" t="s">
        <v>6154</v>
      </c>
      <c r="D3007" s="6">
        <v>10600</v>
      </c>
      <c r="E3007" s="11">
        <v>12772.6</v>
      </c>
      <c r="F3007" t="s">
        <v>21</v>
      </c>
      <c r="G3007" t="s">
        <v>22</v>
      </c>
      <c r="H3007" t="s">
        <v>23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5541</v>
      </c>
      <c r="O3007" s="9">
        <f t="shared" si="189"/>
        <v>120</v>
      </c>
      <c r="P3007" s="9">
        <f t="shared" si="190"/>
        <v>108.24</v>
      </c>
      <c r="Q3007" t="s">
        <v>1099</v>
      </c>
      <c r="R3007" t="s">
        <v>5542</v>
      </c>
      <c r="S3007" s="15">
        <f t="shared" si="191"/>
        <v>41888.674826388888</v>
      </c>
      <c r="T3007" s="16">
        <f t="shared" si="192"/>
        <v>41918.674826388888</v>
      </c>
    </row>
    <row r="3008" spans="1:20" ht="45" hidden="1">
      <c r="A3008">
        <v>3006</v>
      </c>
      <c r="B3008" s="3" t="s">
        <v>6155</v>
      </c>
      <c r="C3008" s="3" t="s">
        <v>6156</v>
      </c>
      <c r="D3008" s="6">
        <v>8000</v>
      </c>
      <c r="E3008" s="11">
        <v>8620</v>
      </c>
      <c r="F3008" t="s">
        <v>21</v>
      </c>
      <c r="G3008" t="s">
        <v>167</v>
      </c>
      <c r="H3008" t="s">
        <v>168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5541</v>
      </c>
      <c r="O3008" s="9">
        <f t="shared" si="189"/>
        <v>108</v>
      </c>
      <c r="P3008" s="9">
        <f t="shared" si="190"/>
        <v>88.87</v>
      </c>
      <c r="Q3008" t="s">
        <v>1099</v>
      </c>
      <c r="R3008" t="s">
        <v>5542</v>
      </c>
      <c r="S3008" s="15">
        <f t="shared" si="191"/>
        <v>41957.756840277783</v>
      </c>
      <c r="T3008" s="16">
        <f t="shared" si="192"/>
        <v>41987.756840277783</v>
      </c>
    </row>
    <row r="3009" spans="1:20" ht="30" hidden="1">
      <c r="A3009">
        <v>3007</v>
      </c>
      <c r="B3009" s="3" t="s">
        <v>6157</v>
      </c>
      <c r="C3009" s="3" t="s">
        <v>6158</v>
      </c>
      <c r="D3009" s="6">
        <v>600</v>
      </c>
      <c r="E3009" s="11">
        <v>1080</v>
      </c>
      <c r="F3009" t="s">
        <v>21</v>
      </c>
      <c r="G3009" t="s">
        <v>22</v>
      </c>
      <c r="H3009" t="s">
        <v>23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5541</v>
      </c>
      <c r="O3009" s="9">
        <f t="shared" si="189"/>
        <v>180</v>
      </c>
      <c r="P3009" s="9">
        <f t="shared" si="190"/>
        <v>54</v>
      </c>
      <c r="Q3009" t="s">
        <v>1099</v>
      </c>
      <c r="R3009" t="s">
        <v>5542</v>
      </c>
      <c r="S3009" s="15">
        <f t="shared" si="191"/>
        <v>42098.216238425928</v>
      </c>
      <c r="T3009" s="16">
        <f t="shared" si="192"/>
        <v>42119.216238425928</v>
      </c>
    </row>
    <row r="3010" spans="1:20" ht="45" hidden="1">
      <c r="A3010">
        <v>3008</v>
      </c>
      <c r="B3010" s="3" t="s">
        <v>6159</v>
      </c>
      <c r="C3010" s="3" t="s">
        <v>6160</v>
      </c>
      <c r="D3010" s="6">
        <v>3000</v>
      </c>
      <c r="E3010" s="11">
        <v>3035</v>
      </c>
      <c r="F3010" t="s">
        <v>21</v>
      </c>
      <c r="G3010" t="s">
        <v>22</v>
      </c>
      <c r="H3010" t="s">
        <v>23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5541</v>
      </c>
      <c r="O3010" s="9">
        <f t="shared" si="189"/>
        <v>101</v>
      </c>
      <c r="P3010" s="9">
        <f t="shared" si="190"/>
        <v>116.73</v>
      </c>
      <c r="Q3010" t="s">
        <v>1099</v>
      </c>
      <c r="R3010" t="s">
        <v>5542</v>
      </c>
      <c r="S3010" s="15">
        <f t="shared" si="191"/>
        <v>42360.212025462963</v>
      </c>
      <c r="T3010" s="16">
        <f t="shared" si="192"/>
        <v>42390.212025462963</v>
      </c>
    </row>
    <row r="3011" spans="1:20" ht="60" hidden="1">
      <c r="A3011">
        <v>3009</v>
      </c>
      <c r="B3011" s="3" t="s">
        <v>6161</v>
      </c>
      <c r="C3011" s="3" t="s">
        <v>6162</v>
      </c>
      <c r="D3011" s="6">
        <v>25000</v>
      </c>
      <c r="E3011" s="11">
        <v>29939</v>
      </c>
      <c r="F3011" t="s">
        <v>21</v>
      </c>
      <c r="G3011" t="s">
        <v>22</v>
      </c>
      <c r="H3011" t="s">
        <v>23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5541</v>
      </c>
      <c r="O3011" s="9">
        <f t="shared" ref="O3011:O3074" si="194">ROUND(E3011/D3011*100,0)</f>
        <v>120</v>
      </c>
      <c r="P3011" s="9">
        <f t="shared" ref="P3011:P3074" si="195">IFERROR(ROUND(E3011/L3011,2),0)</f>
        <v>233.9</v>
      </c>
      <c r="Q3011" t="s">
        <v>1099</v>
      </c>
      <c r="R3011" t="s">
        <v>5542</v>
      </c>
      <c r="S3011" s="15">
        <f t="shared" ref="S3011:S3074" si="196">(((J3011/60)/60)/24)+DATE(1970,1,1)</f>
        <v>41939.569907407407</v>
      </c>
      <c r="T3011" s="16">
        <f t="shared" ref="T3011:T3074" si="197">(((I3011/60)/60)/24)+DATE(1970,1,1)</f>
        <v>41969.611574074079</v>
      </c>
    </row>
    <row r="3012" spans="1:20" ht="60" hidden="1">
      <c r="A3012">
        <v>3010</v>
      </c>
      <c r="B3012" s="3" t="s">
        <v>6163</v>
      </c>
      <c r="C3012" s="3" t="s">
        <v>6164</v>
      </c>
      <c r="D3012" s="6">
        <v>1500</v>
      </c>
      <c r="E3012" s="11">
        <v>2370</v>
      </c>
      <c r="F3012" t="s">
        <v>21</v>
      </c>
      <c r="G3012" t="s">
        <v>22</v>
      </c>
      <c r="H3012" t="s">
        <v>23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5541</v>
      </c>
      <c r="O3012" s="9">
        <f t="shared" si="194"/>
        <v>158</v>
      </c>
      <c r="P3012" s="9">
        <f t="shared" si="195"/>
        <v>158</v>
      </c>
      <c r="Q3012" t="s">
        <v>1099</v>
      </c>
      <c r="R3012" t="s">
        <v>5542</v>
      </c>
      <c r="S3012" s="15">
        <f t="shared" si="196"/>
        <v>41996.832395833335</v>
      </c>
      <c r="T3012" s="16">
        <f t="shared" si="197"/>
        <v>42056.832395833335</v>
      </c>
    </row>
    <row r="3013" spans="1:20" ht="45" hidden="1">
      <c r="A3013">
        <v>3011</v>
      </c>
      <c r="B3013" s="3" t="s">
        <v>6165</v>
      </c>
      <c r="C3013" s="3" t="s">
        <v>6166</v>
      </c>
      <c r="D3013" s="6">
        <v>300</v>
      </c>
      <c r="E3013" s="11">
        <v>371</v>
      </c>
      <c r="F3013" t="s">
        <v>21</v>
      </c>
      <c r="G3013" t="s">
        <v>61</v>
      </c>
      <c r="H3013" t="s">
        <v>62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5541</v>
      </c>
      <c r="O3013" s="9">
        <f t="shared" si="194"/>
        <v>124</v>
      </c>
      <c r="P3013" s="9">
        <f t="shared" si="195"/>
        <v>14.84</v>
      </c>
      <c r="Q3013" t="s">
        <v>1099</v>
      </c>
      <c r="R3013" t="s">
        <v>5542</v>
      </c>
      <c r="S3013" s="15">
        <f t="shared" si="196"/>
        <v>42334.468935185185</v>
      </c>
      <c r="T3013" s="16">
        <f t="shared" si="197"/>
        <v>42361.957638888889</v>
      </c>
    </row>
    <row r="3014" spans="1:20" ht="45" hidden="1">
      <c r="A3014">
        <v>3012</v>
      </c>
      <c r="B3014" s="3" t="s">
        <v>6167</v>
      </c>
      <c r="C3014" s="3" t="s">
        <v>6168</v>
      </c>
      <c r="D3014" s="6">
        <v>4000</v>
      </c>
      <c r="E3014" s="11">
        <v>4685</v>
      </c>
      <c r="F3014" t="s">
        <v>21</v>
      </c>
      <c r="G3014" t="s">
        <v>22</v>
      </c>
      <c r="H3014" t="s">
        <v>23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5541</v>
      </c>
      <c r="O3014" s="9">
        <f t="shared" si="194"/>
        <v>117</v>
      </c>
      <c r="P3014" s="9">
        <f t="shared" si="195"/>
        <v>85.18</v>
      </c>
      <c r="Q3014" t="s">
        <v>1099</v>
      </c>
      <c r="R3014" t="s">
        <v>5542</v>
      </c>
      <c r="S3014" s="15">
        <f t="shared" si="196"/>
        <v>42024.702893518523</v>
      </c>
      <c r="T3014" s="16">
        <f t="shared" si="197"/>
        <v>42045.702893518523</v>
      </c>
    </row>
    <row r="3015" spans="1:20" ht="45" hidden="1">
      <c r="A3015">
        <v>3013</v>
      </c>
      <c r="B3015" s="3" t="s">
        <v>6169</v>
      </c>
      <c r="C3015" s="3" t="s">
        <v>6170</v>
      </c>
      <c r="D3015" s="6">
        <v>10000</v>
      </c>
      <c r="E3015" s="11">
        <v>15696</v>
      </c>
      <c r="F3015" t="s">
        <v>21</v>
      </c>
      <c r="G3015" t="s">
        <v>22</v>
      </c>
      <c r="H3015" t="s">
        <v>23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5541</v>
      </c>
      <c r="O3015" s="9">
        <f t="shared" si="194"/>
        <v>157</v>
      </c>
      <c r="P3015" s="9">
        <f t="shared" si="195"/>
        <v>146.69</v>
      </c>
      <c r="Q3015" t="s">
        <v>1099</v>
      </c>
      <c r="R3015" t="s">
        <v>5542</v>
      </c>
      <c r="S3015" s="15">
        <f t="shared" si="196"/>
        <v>42146.836215277777</v>
      </c>
      <c r="T3015" s="16">
        <f t="shared" si="197"/>
        <v>42176.836215277777</v>
      </c>
    </row>
    <row r="3016" spans="1:20" ht="60" hidden="1">
      <c r="A3016">
        <v>3014</v>
      </c>
      <c r="B3016" s="3" t="s">
        <v>6171</v>
      </c>
      <c r="C3016" s="3" t="s">
        <v>6172</v>
      </c>
      <c r="D3016" s="6">
        <v>25000</v>
      </c>
      <c r="E3016" s="11">
        <v>28276</v>
      </c>
      <c r="F3016" t="s">
        <v>21</v>
      </c>
      <c r="G3016" t="s">
        <v>22</v>
      </c>
      <c r="H3016" t="s">
        <v>23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5541</v>
      </c>
      <c r="O3016" s="9">
        <f t="shared" si="194"/>
        <v>113</v>
      </c>
      <c r="P3016" s="9">
        <f t="shared" si="195"/>
        <v>50.76</v>
      </c>
      <c r="Q3016" t="s">
        <v>1099</v>
      </c>
      <c r="R3016" t="s">
        <v>5542</v>
      </c>
      <c r="S3016" s="15">
        <f t="shared" si="196"/>
        <v>41920.123611111114</v>
      </c>
      <c r="T3016" s="16">
        <f t="shared" si="197"/>
        <v>41948.208333333336</v>
      </c>
    </row>
    <row r="3017" spans="1:20" ht="45" hidden="1">
      <c r="A3017">
        <v>3015</v>
      </c>
      <c r="B3017" s="3" t="s">
        <v>6173</v>
      </c>
      <c r="C3017" s="3" t="s">
        <v>6174</v>
      </c>
      <c r="D3017" s="6">
        <v>3400</v>
      </c>
      <c r="E3017" s="11">
        <v>3508</v>
      </c>
      <c r="F3017" t="s">
        <v>21</v>
      </c>
      <c r="G3017" t="s">
        <v>22</v>
      </c>
      <c r="H3017" t="s">
        <v>23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5541</v>
      </c>
      <c r="O3017" s="9">
        <f t="shared" si="194"/>
        <v>103</v>
      </c>
      <c r="P3017" s="9">
        <f t="shared" si="195"/>
        <v>87.7</v>
      </c>
      <c r="Q3017" t="s">
        <v>1099</v>
      </c>
      <c r="R3017" t="s">
        <v>5542</v>
      </c>
      <c r="S3017" s="15">
        <f t="shared" si="196"/>
        <v>41785.72729166667</v>
      </c>
      <c r="T3017" s="16">
        <f t="shared" si="197"/>
        <v>41801.166666666664</v>
      </c>
    </row>
    <row r="3018" spans="1:20" ht="60" hidden="1">
      <c r="A3018">
        <v>3016</v>
      </c>
      <c r="B3018" s="3" t="s">
        <v>6175</v>
      </c>
      <c r="C3018" s="3" t="s">
        <v>6176</v>
      </c>
      <c r="D3018" s="6">
        <v>8500</v>
      </c>
      <c r="E3018" s="11">
        <v>8722</v>
      </c>
      <c r="F3018" t="s">
        <v>21</v>
      </c>
      <c r="G3018" t="s">
        <v>22</v>
      </c>
      <c r="H3018" t="s">
        <v>23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5541</v>
      </c>
      <c r="O3018" s="9">
        <f t="shared" si="194"/>
        <v>103</v>
      </c>
      <c r="P3018" s="9">
        <f t="shared" si="195"/>
        <v>242.28</v>
      </c>
      <c r="Q3018" t="s">
        <v>1099</v>
      </c>
      <c r="R3018" t="s">
        <v>5542</v>
      </c>
      <c r="S3018" s="15">
        <f t="shared" si="196"/>
        <v>41778.548055555555</v>
      </c>
      <c r="T3018" s="16">
        <f t="shared" si="197"/>
        <v>41838.548055555555</v>
      </c>
    </row>
    <row r="3019" spans="1:20" ht="60" hidden="1">
      <c r="A3019">
        <v>3017</v>
      </c>
      <c r="B3019" s="3" t="s">
        <v>6177</v>
      </c>
      <c r="C3019" s="3" t="s">
        <v>6178</v>
      </c>
      <c r="D3019" s="6">
        <v>22000</v>
      </c>
      <c r="E3019" s="11">
        <v>23285</v>
      </c>
      <c r="F3019" t="s">
        <v>21</v>
      </c>
      <c r="G3019" t="s">
        <v>22</v>
      </c>
      <c r="H3019" t="s">
        <v>23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5541</v>
      </c>
      <c r="O3019" s="9">
        <f t="shared" si="194"/>
        <v>106</v>
      </c>
      <c r="P3019" s="9">
        <f t="shared" si="195"/>
        <v>146.44999999999999</v>
      </c>
      <c r="Q3019" t="s">
        <v>1099</v>
      </c>
      <c r="R3019" t="s">
        <v>5542</v>
      </c>
      <c r="S3019" s="15">
        <f t="shared" si="196"/>
        <v>41841.850034722222</v>
      </c>
      <c r="T3019" s="16">
        <f t="shared" si="197"/>
        <v>41871.850034722222</v>
      </c>
    </row>
    <row r="3020" spans="1:20" ht="60" hidden="1">
      <c r="A3020">
        <v>3018</v>
      </c>
      <c r="B3020" s="3" t="s">
        <v>6179</v>
      </c>
      <c r="C3020" s="3" t="s">
        <v>6180</v>
      </c>
      <c r="D3020" s="6">
        <v>4200</v>
      </c>
      <c r="E3020" s="11">
        <v>4230</v>
      </c>
      <c r="F3020" t="s">
        <v>21</v>
      </c>
      <c r="G3020" t="s">
        <v>187</v>
      </c>
      <c r="H3020" t="s">
        <v>62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5541</v>
      </c>
      <c r="O3020" s="9">
        <f t="shared" si="194"/>
        <v>101</v>
      </c>
      <c r="P3020" s="9">
        <f t="shared" si="195"/>
        <v>103.17</v>
      </c>
      <c r="Q3020" t="s">
        <v>1099</v>
      </c>
      <c r="R3020" t="s">
        <v>5542</v>
      </c>
      <c r="S3020" s="15">
        <f t="shared" si="196"/>
        <v>42163.29833333334</v>
      </c>
      <c r="T3020" s="16">
        <f t="shared" si="197"/>
        <v>42205.916666666672</v>
      </c>
    </row>
    <row r="3021" spans="1:20" ht="60" hidden="1">
      <c r="A3021">
        <v>3019</v>
      </c>
      <c r="B3021" s="3" t="s">
        <v>6181</v>
      </c>
      <c r="C3021" s="3" t="s">
        <v>6182</v>
      </c>
      <c r="D3021" s="6">
        <v>15000</v>
      </c>
      <c r="E3021" s="11">
        <v>18185</v>
      </c>
      <c r="F3021" t="s">
        <v>21</v>
      </c>
      <c r="G3021" t="s">
        <v>22</v>
      </c>
      <c r="H3021" t="s">
        <v>23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5541</v>
      </c>
      <c r="O3021" s="9">
        <f t="shared" si="194"/>
        <v>121</v>
      </c>
      <c r="P3021" s="9">
        <f t="shared" si="195"/>
        <v>80.459999999999994</v>
      </c>
      <c r="Q3021" t="s">
        <v>1099</v>
      </c>
      <c r="R3021" t="s">
        <v>5542</v>
      </c>
      <c r="S3021" s="15">
        <f t="shared" si="196"/>
        <v>41758.833564814813</v>
      </c>
      <c r="T3021" s="16">
        <f t="shared" si="197"/>
        <v>41786.125</v>
      </c>
    </row>
    <row r="3022" spans="1:20" ht="60" hidden="1">
      <c r="A3022">
        <v>3020</v>
      </c>
      <c r="B3022" s="3" t="s">
        <v>6183</v>
      </c>
      <c r="C3022" s="3" t="s">
        <v>6184</v>
      </c>
      <c r="D3022" s="6">
        <v>7000</v>
      </c>
      <c r="E3022" s="11">
        <v>7040</v>
      </c>
      <c r="F3022" t="s">
        <v>21</v>
      </c>
      <c r="G3022" t="s">
        <v>22</v>
      </c>
      <c r="H3022" t="s">
        <v>23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5541</v>
      </c>
      <c r="O3022" s="9">
        <f t="shared" si="194"/>
        <v>101</v>
      </c>
      <c r="P3022" s="9">
        <f t="shared" si="195"/>
        <v>234.67</v>
      </c>
      <c r="Q3022" t="s">
        <v>1099</v>
      </c>
      <c r="R3022" t="s">
        <v>5542</v>
      </c>
      <c r="S3022" s="15">
        <f t="shared" si="196"/>
        <v>42170.846446759257</v>
      </c>
      <c r="T3022" s="16">
        <f t="shared" si="197"/>
        <v>42230.846446759257</v>
      </c>
    </row>
    <row r="3023" spans="1:20" ht="45" hidden="1">
      <c r="A3023">
        <v>3021</v>
      </c>
      <c r="B3023" s="3" t="s">
        <v>6185</v>
      </c>
      <c r="C3023" s="3" t="s">
        <v>6186</v>
      </c>
      <c r="D3023" s="6">
        <v>4500</v>
      </c>
      <c r="E3023" s="11">
        <v>5221</v>
      </c>
      <c r="F3023" t="s">
        <v>21</v>
      </c>
      <c r="G3023" t="s">
        <v>22</v>
      </c>
      <c r="H3023" t="s">
        <v>23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5541</v>
      </c>
      <c r="O3023" s="9">
        <f t="shared" si="194"/>
        <v>116</v>
      </c>
      <c r="P3023" s="9">
        <f t="shared" si="195"/>
        <v>50.69</v>
      </c>
      <c r="Q3023" t="s">
        <v>1099</v>
      </c>
      <c r="R3023" t="s">
        <v>5542</v>
      </c>
      <c r="S3023" s="15">
        <f t="shared" si="196"/>
        <v>42660.618854166663</v>
      </c>
      <c r="T3023" s="16">
        <f t="shared" si="197"/>
        <v>42696.249305555553</v>
      </c>
    </row>
    <row r="3024" spans="1:20" ht="60" hidden="1">
      <c r="A3024">
        <v>3022</v>
      </c>
      <c r="B3024" s="3" t="s">
        <v>6187</v>
      </c>
      <c r="C3024" s="3" t="s">
        <v>6188</v>
      </c>
      <c r="D3024" s="6">
        <v>10000</v>
      </c>
      <c r="E3024" s="11">
        <v>10088</v>
      </c>
      <c r="F3024" t="s">
        <v>21</v>
      </c>
      <c r="G3024" t="s">
        <v>22</v>
      </c>
      <c r="H3024" t="s">
        <v>23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5541</v>
      </c>
      <c r="O3024" s="9">
        <f t="shared" si="194"/>
        <v>101</v>
      </c>
      <c r="P3024" s="9">
        <f t="shared" si="195"/>
        <v>162.71</v>
      </c>
      <c r="Q3024" t="s">
        <v>1099</v>
      </c>
      <c r="R3024" t="s">
        <v>5542</v>
      </c>
      <c r="S3024" s="15">
        <f t="shared" si="196"/>
        <v>42564.95380787037</v>
      </c>
      <c r="T3024" s="16">
        <f t="shared" si="197"/>
        <v>42609.95380787037</v>
      </c>
    </row>
    <row r="3025" spans="1:20" ht="60" hidden="1">
      <c r="A3025">
        <v>3023</v>
      </c>
      <c r="B3025" s="3" t="s">
        <v>6189</v>
      </c>
      <c r="C3025" s="3" t="s">
        <v>6190</v>
      </c>
      <c r="D3025" s="6">
        <v>700</v>
      </c>
      <c r="E3025" s="11">
        <v>721</v>
      </c>
      <c r="F3025" t="s">
        <v>21</v>
      </c>
      <c r="G3025" t="s">
        <v>31</v>
      </c>
      <c r="H3025" t="s">
        <v>32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5541</v>
      </c>
      <c r="O3025" s="9">
        <f t="shared" si="194"/>
        <v>103</v>
      </c>
      <c r="P3025" s="9">
        <f t="shared" si="195"/>
        <v>120.17</v>
      </c>
      <c r="Q3025" t="s">
        <v>1099</v>
      </c>
      <c r="R3025" t="s">
        <v>5542</v>
      </c>
      <c r="S3025" s="15">
        <f t="shared" si="196"/>
        <v>42121.675763888896</v>
      </c>
      <c r="T3025" s="16">
        <f t="shared" si="197"/>
        <v>42166.675763888896</v>
      </c>
    </row>
    <row r="3026" spans="1:20" ht="60" hidden="1">
      <c r="A3026">
        <v>3024</v>
      </c>
      <c r="B3026" s="3" t="s">
        <v>6191</v>
      </c>
      <c r="C3026" s="3" t="s">
        <v>6192</v>
      </c>
      <c r="D3026" s="6">
        <v>5000</v>
      </c>
      <c r="E3026" s="11">
        <v>12321</v>
      </c>
      <c r="F3026" t="s">
        <v>21</v>
      </c>
      <c r="G3026" t="s">
        <v>22</v>
      </c>
      <c r="H3026" t="s">
        <v>23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5541</v>
      </c>
      <c r="O3026" s="9">
        <f t="shared" si="194"/>
        <v>246</v>
      </c>
      <c r="P3026" s="9">
        <f t="shared" si="195"/>
        <v>67.7</v>
      </c>
      <c r="Q3026" t="s">
        <v>1099</v>
      </c>
      <c r="R3026" t="s">
        <v>5542</v>
      </c>
      <c r="S3026" s="15">
        <f t="shared" si="196"/>
        <v>41158.993923611109</v>
      </c>
      <c r="T3026" s="16">
        <f t="shared" si="197"/>
        <v>41188.993923611109</v>
      </c>
    </row>
    <row r="3027" spans="1:20" ht="45" hidden="1">
      <c r="A3027">
        <v>3025</v>
      </c>
      <c r="B3027" s="3" t="s">
        <v>6193</v>
      </c>
      <c r="C3027" s="3" t="s">
        <v>6194</v>
      </c>
      <c r="D3027" s="6">
        <v>2500</v>
      </c>
      <c r="E3027" s="11">
        <v>7555</v>
      </c>
      <c r="F3027" t="s">
        <v>21</v>
      </c>
      <c r="G3027" t="s">
        <v>31</v>
      </c>
      <c r="H3027" t="s">
        <v>32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5541</v>
      </c>
      <c r="O3027" s="9">
        <f t="shared" si="194"/>
        <v>302</v>
      </c>
      <c r="P3027" s="9">
        <f t="shared" si="195"/>
        <v>52.1</v>
      </c>
      <c r="Q3027" t="s">
        <v>1099</v>
      </c>
      <c r="R3027" t="s">
        <v>5542</v>
      </c>
      <c r="S3027" s="15">
        <f t="shared" si="196"/>
        <v>41761.509409722225</v>
      </c>
      <c r="T3027" s="16">
        <f t="shared" si="197"/>
        <v>41789.666666666664</v>
      </c>
    </row>
    <row r="3028" spans="1:20" ht="60" hidden="1">
      <c r="A3028">
        <v>3026</v>
      </c>
      <c r="B3028" s="3" t="s">
        <v>6195</v>
      </c>
      <c r="C3028" s="3" t="s">
        <v>6196</v>
      </c>
      <c r="D3028" s="6">
        <v>900</v>
      </c>
      <c r="E3028" s="11">
        <v>1290</v>
      </c>
      <c r="F3028" t="s">
        <v>21</v>
      </c>
      <c r="G3028" t="s">
        <v>31</v>
      </c>
      <c r="H3028" t="s">
        <v>32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5541</v>
      </c>
      <c r="O3028" s="9">
        <f t="shared" si="194"/>
        <v>143</v>
      </c>
      <c r="P3028" s="9">
        <f t="shared" si="195"/>
        <v>51.6</v>
      </c>
      <c r="Q3028" t="s">
        <v>1099</v>
      </c>
      <c r="R3028" t="s">
        <v>5542</v>
      </c>
      <c r="S3028" s="15">
        <f t="shared" si="196"/>
        <v>42783.459398148145</v>
      </c>
      <c r="T3028" s="16">
        <f t="shared" si="197"/>
        <v>42797.459398148145</v>
      </c>
    </row>
    <row r="3029" spans="1:20" ht="45" hidden="1">
      <c r="A3029">
        <v>3027</v>
      </c>
      <c r="B3029" s="3" t="s">
        <v>6197</v>
      </c>
      <c r="C3029" s="3" t="s">
        <v>6198</v>
      </c>
      <c r="D3029" s="6">
        <v>40000</v>
      </c>
      <c r="E3029" s="11">
        <v>52576</v>
      </c>
      <c r="F3029" t="s">
        <v>21</v>
      </c>
      <c r="G3029" t="s">
        <v>22</v>
      </c>
      <c r="H3029" t="s">
        <v>23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5541</v>
      </c>
      <c r="O3029" s="9">
        <f t="shared" si="194"/>
        <v>131</v>
      </c>
      <c r="P3029" s="9">
        <f t="shared" si="195"/>
        <v>164.3</v>
      </c>
      <c r="Q3029" t="s">
        <v>1099</v>
      </c>
      <c r="R3029" t="s">
        <v>5542</v>
      </c>
      <c r="S3029" s="15">
        <f t="shared" si="196"/>
        <v>42053.704293981486</v>
      </c>
      <c r="T3029" s="16">
        <f t="shared" si="197"/>
        <v>42083.662627314814</v>
      </c>
    </row>
    <row r="3030" spans="1:20" ht="30" hidden="1">
      <c r="A3030">
        <v>3028</v>
      </c>
      <c r="B3030" s="3" t="s">
        <v>6199</v>
      </c>
      <c r="C3030" s="3" t="s">
        <v>6200</v>
      </c>
      <c r="D3030" s="6">
        <v>5000</v>
      </c>
      <c r="E3030" s="11">
        <v>8401</v>
      </c>
      <c r="F3030" t="s">
        <v>21</v>
      </c>
      <c r="G3030" t="s">
        <v>22</v>
      </c>
      <c r="H3030" t="s">
        <v>23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5541</v>
      </c>
      <c r="O3030" s="9">
        <f t="shared" si="194"/>
        <v>168</v>
      </c>
      <c r="P3030" s="9">
        <f t="shared" si="195"/>
        <v>84.86</v>
      </c>
      <c r="Q3030" t="s">
        <v>1099</v>
      </c>
      <c r="R3030" t="s">
        <v>5542</v>
      </c>
      <c r="S3030" s="15">
        <f t="shared" si="196"/>
        <v>42567.264178240745</v>
      </c>
      <c r="T3030" s="16">
        <f t="shared" si="197"/>
        <v>42597.264178240745</v>
      </c>
    </row>
    <row r="3031" spans="1:20" ht="60" hidden="1">
      <c r="A3031">
        <v>3029</v>
      </c>
      <c r="B3031" s="3" t="s">
        <v>6201</v>
      </c>
      <c r="C3031" s="3" t="s">
        <v>6202</v>
      </c>
      <c r="D3031" s="6">
        <v>30000</v>
      </c>
      <c r="E3031" s="11">
        <v>32903</v>
      </c>
      <c r="F3031" t="s">
        <v>21</v>
      </c>
      <c r="G3031" t="s">
        <v>22</v>
      </c>
      <c r="H3031" t="s">
        <v>23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5541</v>
      </c>
      <c r="O3031" s="9">
        <f t="shared" si="194"/>
        <v>110</v>
      </c>
      <c r="P3031" s="9">
        <f t="shared" si="195"/>
        <v>94.55</v>
      </c>
      <c r="Q3031" t="s">
        <v>1099</v>
      </c>
      <c r="R3031" t="s">
        <v>5542</v>
      </c>
      <c r="S3031" s="15">
        <f t="shared" si="196"/>
        <v>41932.708877314813</v>
      </c>
      <c r="T3031" s="16">
        <f t="shared" si="197"/>
        <v>41961.190972222219</v>
      </c>
    </row>
    <row r="3032" spans="1:20" ht="60" hidden="1">
      <c r="A3032">
        <v>3030</v>
      </c>
      <c r="B3032" s="3" t="s">
        <v>6203</v>
      </c>
      <c r="C3032" s="3" t="s">
        <v>6204</v>
      </c>
      <c r="D3032" s="6">
        <v>1750</v>
      </c>
      <c r="E3032" s="11">
        <v>1867</v>
      </c>
      <c r="F3032" t="s">
        <v>21</v>
      </c>
      <c r="G3032" t="s">
        <v>22</v>
      </c>
      <c r="H3032" t="s">
        <v>23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5541</v>
      </c>
      <c r="O3032" s="9">
        <f t="shared" si="194"/>
        <v>107</v>
      </c>
      <c r="P3032" s="9">
        <f t="shared" si="195"/>
        <v>45.54</v>
      </c>
      <c r="Q3032" t="s">
        <v>1099</v>
      </c>
      <c r="R3032" t="s">
        <v>5542</v>
      </c>
      <c r="S3032" s="15">
        <f t="shared" si="196"/>
        <v>42233.747349537036</v>
      </c>
      <c r="T3032" s="16">
        <f t="shared" si="197"/>
        <v>42263.747349537036</v>
      </c>
    </row>
    <row r="3033" spans="1:20" ht="75" hidden="1">
      <c r="A3033">
        <v>3031</v>
      </c>
      <c r="B3033" s="3" t="s">
        <v>6205</v>
      </c>
      <c r="C3033" s="3" t="s">
        <v>6206</v>
      </c>
      <c r="D3033" s="6">
        <v>1500</v>
      </c>
      <c r="E3033" s="11">
        <v>1500</v>
      </c>
      <c r="F3033" t="s">
        <v>21</v>
      </c>
      <c r="G3033" t="s">
        <v>22</v>
      </c>
      <c r="H3033" t="s">
        <v>23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5541</v>
      </c>
      <c r="O3033" s="9">
        <f t="shared" si="194"/>
        <v>100</v>
      </c>
      <c r="P3033" s="9">
        <f t="shared" si="195"/>
        <v>51.72</v>
      </c>
      <c r="Q3033" t="s">
        <v>1099</v>
      </c>
      <c r="R3033" t="s">
        <v>5542</v>
      </c>
      <c r="S3033" s="15">
        <f t="shared" si="196"/>
        <v>42597.882488425923</v>
      </c>
      <c r="T3033" s="16">
        <f t="shared" si="197"/>
        <v>42657.882488425923</v>
      </c>
    </row>
    <row r="3034" spans="1:20" ht="60" hidden="1">
      <c r="A3034">
        <v>3032</v>
      </c>
      <c r="B3034" s="3" t="s">
        <v>6207</v>
      </c>
      <c r="C3034" s="3" t="s">
        <v>6208</v>
      </c>
      <c r="D3034" s="6">
        <v>1000</v>
      </c>
      <c r="E3034" s="11">
        <v>1272</v>
      </c>
      <c r="F3034" t="s">
        <v>21</v>
      </c>
      <c r="G3034" t="s">
        <v>22</v>
      </c>
      <c r="H3034" t="s">
        <v>23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5541</v>
      </c>
      <c r="O3034" s="9">
        <f t="shared" si="194"/>
        <v>127</v>
      </c>
      <c r="P3034" s="9">
        <f t="shared" si="195"/>
        <v>50.88</v>
      </c>
      <c r="Q3034" t="s">
        <v>1099</v>
      </c>
      <c r="R3034" t="s">
        <v>5542</v>
      </c>
      <c r="S3034" s="15">
        <f t="shared" si="196"/>
        <v>42228.044664351852</v>
      </c>
      <c r="T3034" s="16">
        <f t="shared" si="197"/>
        <v>42258.044664351852</v>
      </c>
    </row>
    <row r="3035" spans="1:20" ht="45" hidden="1">
      <c r="A3035">
        <v>3033</v>
      </c>
      <c r="B3035" s="3" t="s">
        <v>6209</v>
      </c>
      <c r="C3035" s="3" t="s">
        <v>6210</v>
      </c>
      <c r="D3035" s="6">
        <v>3000</v>
      </c>
      <c r="E3035" s="11">
        <v>4396</v>
      </c>
      <c r="F3035" t="s">
        <v>21</v>
      </c>
      <c r="G3035" t="s">
        <v>22</v>
      </c>
      <c r="H3035" t="s">
        <v>23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5541</v>
      </c>
      <c r="O3035" s="9">
        <f t="shared" si="194"/>
        <v>147</v>
      </c>
      <c r="P3035" s="9">
        <f t="shared" si="195"/>
        <v>191.13</v>
      </c>
      <c r="Q3035" t="s">
        <v>1099</v>
      </c>
      <c r="R3035" t="s">
        <v>5542</v>
      </c>
      <c r="S3035" s="15">
        <f t="shared" si="196"/>
        <v>42570.110243055555</v>
      </c>
      <c r="T3035" s="16">
        <f t="shared" si="197"/>
        <v>42600.110243055555</v>
      </c>
    </row>
    <row r="3036" spans="1:20" ht="75" hidden="1">
      <c r="A3036">
        <v>3034</v>
      </c>
      <c r="B3036" s="3" t="s">
        <v>6211</v>
      </c>
      <c r="C3036" s="3" t="s">
        <v>6212</v>
      </c>
      <c r="D3036" s="6">
        <v>100000</v>
      </c>
      <c r="E3036" s="11">
        <v>112536</v>
      </c>
      <c r="F3036" t="s">
        <v>21</v>
      </c>
      <c r="G3036" t="s">
        <v>22</v>
      </c>
      <c r="H3036" t="s">
        <v>23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5541</v>
      </c>
      <c r="O3036" s="9">
        <f t="shared" si="194"/>
        <v>113</v>
      </c>
      <c r="P3036" s="9">
        <f t="shared" si="195"/>
        <v>89.31</v>
      </c>
      <c r="Q3036" t="s">
        <v>1099</v>
      </c>
      <c r="R3036" t="s">
        <v>5542</v>
      </c>
      <c r="S3036" s="15">
        <f t="shared" si="196"/>
        <v>42644.535358796296</v>
      </c>
      <c r="T3036" s="16">
        <f t="shared" si="197"/>
        <v>42675.165972222225</v>
      </c>
    </row>
    <row r="3037" spans="1:20" ht="45" hidden="1">
      <c r="A3037">
        <v>3035</v>
      </c>
      <c r="B3037" s="3" t="s">
        <v>6213</v>
      </c>
      <c r="C3037" s="3" t="s">
        <v>6214</v>
      </c>
      <c r="D3037" s="6">
        <v>25000</v>
      </c>
      <c r="E3037" s="11">
        <v>27196.71</v>
      </c>
      <c r="F3037" t="s">
        <v>21</v>
      </c>
      <c r="G3037" t="s">
        <v>22</v>
      </c>
      <c r="H3037" t="s">
        <v>23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5541</v>
      </c>
      <c r="O3037" s="9">
        <f t="shared" si="194"/>
        <v>109</v>
      </c>
      <c r="P3037" s="9">
        <f t="shared" si="195"/>
        <v>88.59</v>
      </c>
      <c r="Q3037" t="s">
        <v>1099</v>
      </c>
      <c r="R3037" t="s">
        <v>5542</v>
      </c>
      <c r="S3037" s="15">
        <f t="shared" si="196"/>
        <v>41368.560289351852</v>
      </c>
      <c r="T3037" s="16">
        <f t="shared" si="197"/>
        <v>41398.560289351852</v>
      </c>
    </row>
    <row r="3038" spans="1:20" ht="60" hidden="1">
      <c r="A3038">
        <v>3036</v>
      </c>
      <c r="B3038" s="3" t="s">
        <v>6215</v>
      </c>
      <c r="C3038" s="3" t="s">
        <v>6216</v>
      </c>
      <c r="D3038" s="6">
        <v>25000</v>
      </c>
      <c r="E3038" s="11">
        <v>31683</v>
      </c>
      <c r="F3038" t="s">
        <v>21</v>
      </c>
      <c r="G3038" t="s">
        <v>22</v>
      </c>
      <c r="H3038" t="s">
        <v>23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5541</v>
      </c>
      <c r="O3038" s="9">
        <f t="shared" si="194"/>
        <v>127</v>
      </c>
      <c r="P3038" s="9">
        <f t="shared" si="195"/>
        <v>96.3</v>
      </c>
      <c r="Q3038" t="s">
        <v>1099</v>
      </c>
      <c r="R3038" t="s">
        <v>5542</v>
      </c>
      <c r="S3038" s="15">
        <f t="shared" si="196"/>
        <v>41466.785231481481</v>
      </c>
      <c r="T3038" s="16">
        <f t="shared" si="197"/>
        <v>41502.499305555553</v>
      </c>
    </row>
    <row r="3039" spans="1:20" ht="60" hidden="1">
      <c r="A3039">
        <v>3037</v>
      </c>
      <c r="B3039" s="3" t="s">
        <v>6217</v>
      </c>
      <c r="C3039" s="3" t="s">
        <v>6218</v>
      </c>
      <c r="D3039" s="6">
        <v>500</v>
      </c>
      <c r="E3039" s="11">
        <v>1066</v>
      </c>
      <c r="F3039" t="s">
        <v>21</v>
      </c>
      <c r="G3039" t="s">
        <v>22</v>
      </c>
      <c r="H3039" t="s">
        <v>23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5541</v>
      </c>
      <c r="O3039" s="9">
        <f t="shared" si="194"/>
        <v>213</v>
      </c>
      <c r="P3039" s="9">
        <f t="shared" si="195"/>
        <v>33.31</v>
      </c>
      <c r="Q3039" t="s">
        <v>1099</v>
      </c>
      <c r="R3039" t="s">
        <v>5542</v>
      </c>
      <c r="S3039" s="15">
        <f t="shared" si="196"/>
        <v>40378.893206018518</v>
      </c>
      <c r="T3039" s="16">
        <f t="shared" si="197"/>
        <v>40453.207638888889</v>
      </c>
    </row>
    <row r="3040" spans="1:20" ht="45" hidden="1">
      <c r="A3040">
        <v>3038</v>
      </c>
      <c r="B3040" s="3" t="s">
        <v>6219</v>
      </c>
      <c r="C3040" s="3" t="s">
        <v>6220</v>
      </c>
      <c r="D3040" s="6">
        <v>1000</v>
      </c>
      <c r="E3040" s="11">
        <v>1005</v>
      </c>
      <c r="F3040" t="s">
        <v>21</v>
      </c>
      <c r="G3040" t="s">
        <v>22</v>
      </c>
      <c r="H3040" t="s">
        <v>23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5541</v>
      </c>
      <c r="O3040" s="9">
        <f t="shared" si="194"/>
        <v>101</v>
      </c>
      <c r="P3040" s="9">
        <f t="shared" si="195"/>
        <v>37.22</v>
      </c>
      <c r="Q3040" t="s">
        <v>1099</v>
      </c>
      <c r="R3040" t="s">
        <v>5542</v>
      </c>
      <c r="S3040" s="15">
        <f t="shared" si="196"/>
        <v>42373.252280092594</v>
      </c>
      <c r="T3040" s="16">
        <f t="shared" si="197"/>
        <v>42433.252280092594</v>
      </c>
    </row>
    <row r="3041" spans="1:20" ht="45" hidden="1">
      <c r="A3041">
        <v>3039</v>
      </c>
      <c r="B3041" s="3" t="s">
        <v>6221</v>
      </c>
      <c r="C3041" s="3" t="s">
        <v>6222</v>
      </c>
      <c r="D3041" s="6">
        <v>20000</v>
      </c>
      <c r="E3041" s="11">
        <v>21742.78</v>
      </c>
      <c r="F3041" t="s">
        <v>21</v>
      </c>
      <c r="G3041" t="s">
        <v>22</v>
      </c>
      <c r="H3041" t="s">
        <v>23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5541</v>
      </c>
      <c r="O3041" s="9">
        <f t="shared" si="194"/>
        <v>109</v>
      </c>
      <c r="P3041" s="9">
        <f t="shared" si="195"/>
        <v>92.13</v>
      </c>
      <c r="Q3041" t="s">
        <v>1099</v>
      </c>
      <c r="R3041" t="s">
        <v>5542</v>
      </c>
      <c r="S3041" s="15">
        <f t="shared" si="196"/>
        <v>41610.794421296298</v>
      </c>
      <c r="T3041" s="16">
        <f t="shared" si="197"/>
        <v>41637.332638888889</v>
      </c>
    </row>
    <row r="3042" spans="1:20" ht="45" hidden="1">
      <c r="A3042">
        <v>3040</v>
      </c>
      <c r="B3042" s="3" t="s">
        <v>6223</v>
      </c>
      <c r="C3042" s="3" t="s">
        <v>6224</v>
      </c>
      <c r="D3042" s="6">
        <v>3000</v>
      </c>
      <c r="E3042" s="11">
        <v>3225</v>
      </c>
      <c r="F3042" t="s">
        <v>21</v>
      </c>
      <c r="G3042" t="s">
        <v>22</v>
      </c>
      <c r="H3042" t="s">
        <v>23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5541</v>
      </c>
      <c r="O3042" s="9">
        <f t="shared" si="194"/>
        <v>108</v>
      </c>
      <c r="P3042" s="9">
        <f t="shared" si="195"/>
        <v>76.790000000000006</v>
      </c>
      <c r="Q3042" t="s">
        <v>1099</v>
      </c>
      <c r="R3042" t="s">
        <v>5542</v>
      </c>
      <c r="S3042" s="15">
        <f t="shared" si="196"/>
        <v>42177.791909722218</v>
      </c>
      <c r="T3042" s="16">
        <f t="shared" si="197"/>
        <v>42181.958333333328</v>
      </c>
    </row>
    <row r="3043" spans="1:20" ht="30" hidden="1">
      <c r="A3043">
        <v>3041</v>
      </c>
      <c r="B3043" s="3" t="s">
        <v>6225</v>
      </c>
      <c r="C3043" s="3" t="s">
        <v>6226</v>
      </c>
      <c r="D3043" s="6">
        <v>8300</v>
      </c>
      <c r="E3043" s="11">
        <v>9170</v>
      </c>
      <c r="F3043" t="s">
        <v>21</v>
      </c>
      <c r="G3043" t="s">
        <v>22</v>
      </c>
      <c r="H3043" t="s">
        <v>23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5541</v>
      </c>
      <c r="O3043" s="9">
        <f t="shared" si="194"/>
        <v>110</v>
      </c>
      <c r="P3043" s="9">
        <f t="shared" si="195"/>
        <v>96.53</v>
      </c>
      <c r="Q3043" t="s">
        <v>1099</v>
      </c>
      <c r="R3043" t="s">
        <v>5542</v>
      </c>
      <c r="S3043" s="15">
        <f t="shared" si="196"/>
        <v>42359.868611111116</v>
      </c>
      <c r="T3043" s="16">
        <f t="shared" si="197"/>
        <v>42389.868611111116</v>
      </c>
    </row>
    <row r="3044" spans="1:20" ht="60" hidden="1">
      <c r="A3044">
        <v>3042</v>
      </c>
      <c r="B3044" s="3" t="s">
        <v>6227</v>
      </c>
      <c r="C3044" s="3" t="s">
        <v>6228</v>
      </c>
      <c r="D3044" s="6">
        <v>1500</v>
      </c>
      <c r="E3044" s="11">
        <v>1920</v>
      </c>
      <c r="F3044" t="s">
        <v>21</v>
      </c>
      <c r="G3044" t="s">
        <v>31</v>
      </c>
      <c r="H3044" t="s">
        <v>32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5541</v>
      </c>
      <c r="O3044" s="9">
        <f t="shared" si="194"/>
        <v>128</v>
      </c>
      <c r="P3044" s="9">
        <f t="shared" si="195"/>
        <v>51.89</v>
      </c>
      <c r="Q3044" t="s">
        <v>1099</v>
      </c>
      <c r="R3044" t="s">
        <v>5542</v>
      </c>
      <c r="S3044" s="15">
        <f t="shared" si="196"/>
        <v>42253.688043981485</v>
      </c>
      <c r="T3044" s="16">
        <f t="shared" si="197"/>
        <v>42283.688043981485</v>
      </c>
    </row>
    <row r="3045" spans="1:20" ht="45" hidden="1">
      <c r="A3045">
        <v>3043</v>
      </c>
      <c r="B3045" s="3" t="s">
        <v>6229</v>
      </c>
      <c r="C3045" s="3" t="s">
        <v>6230</v>
      </c>
      <c r="D3045" s="6">
        <v>15000</v>
      </c>
      <c r="E3045" s="11">
        <v>16501</v>
      </c>
      <c r="F3045" t="s">
        <v>21</v>
      </c>
      <c r="G3045" t="s">
        <v>167</v>
      </c>
      <c r="H3045" t="s">
        <v>168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5541</v>
      </c>
      <c r="O3045" s="9">
        <f t="shared" si="194"/>
        <v>110</v>
      </c>
      <c r="P3045" s="9">
        <f t="shared" si="195"/>
        <v>128.91</v>
      </c>
      <c r="Q3045" t="s">
        <v>1099</v>
      </c>
      <c r="R3045" t="s">
        <v>5542</v>
      </c>
      <c r="S3045" s="15">
        <f t="shared" si="196"/>
        <v>42083.070590277777</v>
      </c>
      <c r="T3045" s="16">
        <f t="shared" si="197"/>
        <v>42110.118055555555</v>
      </c>
    </row>
    <row r="3046" spans="1:20" ht="45" hidden="1">
      <c r="A3046">
        <v>3044</v>
      </c>
      <c r="B3046" s="3" t="s">
        <v>6231</v>
      </c>
      <c r="C3046" s="3" t="s">
        <v>6232</v>
      </c>
      <c r="D3046" s="6">
        <v>12000</v>
      </c>
      <c r="E3046" s="11">
        <v>13121</v>
      </c>
      <c r="F3046" t="s">
        <v>21</v>
      </c>
      <c r="G3046" t="s">
        <v>22</v>
      </c>
      <c r="H3046" t="s">
        <v>23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5541</v>
      </c>
      <c r="O3046" s="9">
        <f t="shared" si="194"/>
        <v>109</v>
      </c>
      <c r="P3046" s="9">
        <f t="shared" si="195"/>
        <v>84.11</v>
      </c>
      <c r="Q3046" t="s">
        <v>1099</v>
      </c>
      <c r="R3046" t="s">
        <v>5542</v>
      </c>
      <c r="S3046" s="15">
        <f t="shared" si="196"/>
        <v>42387.7268287037</v>
      </c>
      <c r="T3046" s="16">
        <f t="shared" si="197"/>
        <v>42402.7268287037</v>
      </c>
    </row>
    <row r="3047" spans="1:20" ht="60" hidden="1">
      <c r="A3047">
        <v>3045</v>
      </c>
      <c r="B3047" s="3" t="s">
        <v>6233</v>
      </c>
      <c r="C3047" s="3" t="s">
        <v>6234</v>
      </c>
      <c r="D3047" s="6">
        <v>4000</v>
      </c>
      <c r="E3047" s="11">
        <v>5308.26</v>
      </c>
      <c r="F3047" t="s">
        <v>21</v>
      </c>
      <c r="G3047" t="s">
        <v>22</v>
      </c>
      <c r="H3047" t="s">
        <v>23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5541</v>
      </c>
      <c r="O3047" s="9">
        <f t="shared" si="194"/>
        <v>133</v>
      </c>
      <c r="P3047" s="9">
        <f t="shared" si="195"/>
        <v>82.94</v>
      </c>
      <c r="Q3047" t="s">
        <v>1099</v>
      </c>
      <c r="R3047" t="s">
        <v>5542</v>
      </c>
      <c r="S3047" s="15">
        <f t="shared" si="196"/>
        <v>41843.155729166669</v>
      </c>
      <c r="T3047" s="16">
        <f t="shared" si="197"/>
        <v>41873.155729166669</v>
      </c>
    </row>
    <row r="3048" spans="1:20" ht="60" hidden="1">
      <c r="A3048">
        <v>3046</v>
      </c>
      <c r="B3048" s="3" t="s">
        <v>6235</v>
      </c>
      <c r="C3048" s="3" t="s">
        <v>6236</v>
      </c>
      <c r="D3048" s="6">
        <v>7900</v>
      </c>
      <c r="E3048" s="11">
        <v>15077</v>
      </c>
      <c r="F3048" t="s">
        <v>21</v>
      </c>
      <c r="G3048" t="s">
        <v>22</v>
      </c>
      <c r="H3048" t="s">
        <v>23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5541</v>
      </c>
      <c r="O3048" s="9">
        <f t="shared" si="194"/>
        <v>191</v>
      </c>
      <c r="P3048" s="9">
        <f t="shared" si="195"/>
        <v>259.95</v>
      </c>
      <c r="Q3048" t="s">
        <v>1099</v>
      </c>
      <c r="R3048" t="s">
        <v>5542</v>
      </c>
      <c r="S3048" s="15">
        <f t="shared" si="196"/>
        <v>41862.803078703706</v>
      </c>
      <c r="T3048" s="16">
        <f t="shared" si="197"/>
        <v>41892.202777777777</v>
      </c>
    </row>
    <row r="3049" spans="1:20" ht="45" hidden="1">
      <c r="A3049">
        <v>3047</v>
      </c>
      <c r="B3049" s="3" t="s">
        <v>6237</v>
      </c>
      <c r="C3049" s="3" t="s">
        <v>6238</v>
      </c>
      <c r="D3049" s="6">
        <v>500</v>
      </c>
      <c r="E3049" s="11">
        <v>745</v>
      </c>
      <c r="F3049" t="s">
        <v>21</v>
      </c>
      <c r="G3049" t="s">
        <v>22</v>
      </c>
      <c r="H3049" t="s">
        <v>23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5541</v>
      </c>
      <c r="O3049" s="9">
        <f t="shared" si="194"/>
        <v>149</v>
      </c>
      <c r="P3049" s="9">
        <f t="shared" si="195"/>
        <v>37.25</v>
      </c>
      <c r="Q3049" t="s">
        <v>1099</v>
      </c>
      <c r="R3049" t="s">
        <v>5542</v>
      </c>
      <c r="S3049" s="15">
        <f t="shared" si="196"/>
        <v>42443.989050925928</v>
      </c>
      <c r="T3049" s="16">
        <f t="shared" si="197"/>
        <v>42487.552777777775</v>
      </c>
    </row>
    <row r="3050" spans="1:20" ht="60" hidden="1">
      <c r="A3050">
        <v>3048</v>
      </c>
      <c r="B3050" s="3" t="s">
        <v>6239</v>
      </c>
      <c r="C3050" s="3" t="s">
        <v>6240</v>
      </c>
      <c r="D3050" s="6">
        <v>5000</v>
      </c>
      <c r="E3050" s="11">
        <v>8320</v>
      </c>
      <c r="F3050" t="s">
        <v>21</v>
      </c>
      <c r="G3050" t="s">
        <v>22</v>
      </c>
      <c r="H3050" t="s">
        <v>23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5541</v>
      </c>
      <c r="O3050" s="9">
        <f t="shared" si="194"/>
        <v>166</v>
      </c>
      <c r="P3050" s="9">
        <f t="shared" si="195"/>
        <v>177.02</v>
      </c>
      <c r="Q3050" t="s">
        <v>1099</v>
      </c>
      <c r="R3050" t="s">
        <v>5542</v>
      </c>
      <c r="S3050" s="15">
        <f t="shared" si="196"/>
        <v>41975.901180555549</v>
      </c>
      <c r="T3050" s="16">
        <f t="shared" si="197"/>
        <v>42004.890277777777</v>
      </c>
    </row>
    <row r="3051" spans="1:20" ht="60" hidden="1">
      <c r="A3051">
        <v>3049</v>
      </c>
      <c r="B3051" s="3" t="s">
        <v>6241</v>
      </c>
      <c r="C3051" s="3" t="s">
        <v>6242</v>
      </c>
      <c r="D3051" s="6">
        <v>3750</v>
      </c>
      <c r="E3051" s="11">
        <v>4000</v>
      </c>
      <c r="F3051" t="s">
        <v>21</v>
      </c>
      <c r="G3051" t="s">
        <v>22</v>
      </c>
      <c r="H3051" t="s">
        <v>23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5541</v>
      </c>
      <c r="O3051" s="9">
        <f t="shared" si="194"/>
        <v>107</v>
      </c>
      <c r="P3051" s="9">
        <f t="shared" si="195"/>
        <v>74.069999999999993</v>
      </c>
      <c r="Q3051" t="s">
        <v>1099</v>
      </c>
      <c r="R3051" t="s">
        <v>5542</v>
      </c>
      <c r="S3051" s="15">
        <f t="shared" si="196"/>
        <v>42139.014525462961</v>
      </c>
      <c r="T3051" s="16">
        <f t="shared" si="197"/>
        <v>42169.014525462961</v>
      </c>
    </row>
    <row r="3052" spans="1:20" ht="30" hidden="1">
      <c r="A3052">
        <v>3050</v>
      </c>
      <c r="B3052" s="3" t="s">
        <v>6243</v>
      </c>
      <c r="C3052" s="3" t="s">
        <v>6244</v>
      </c>
      <c r="D3052" s="6">
        <v>600</v>
      </c>
      <c r="E3052" s="11">
        <v>636</v>
      </c>
      <c r="F3052" t="s">
        <v>21</v>
      </c>
      <c r="G3052" t="s">
        <v>22</v>
      </c>
      <c r="H3052" t="s">
        <v>23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5541</v>
      </c>
      <c r="O3052" s="9">
        <f t="shared" si="194"/>
        <v>106</v>
      </c>
      <c r="P3052" s="9">
        <f t="shared" si="195"/>
        <v>70.67</v>
      </c>
      <c r="Q3052" t="s">
        <v>1099</v>
      </c>
      <c r="R3052" t="s">
        <v>5542</v>
      </c>
      <c r="S3052" s="15">
        <f t="shared" si="196"/>
        <v>42465.16851851852</v>
      </c>
      <c r="T3052" s="16">
        <f t="shared" si="197"/>
        <v>42495.16851851852</v>
      </c>
    </row>
    <row r="3053" spans="1:20" ht="60" hidden="1">
      <c r="A3053">
        <v>3051</v>
      </c>
      <c r="B3053" s="3" t="s">
        <v>6245</v>
      </c>
      <c r="C3053" s="3" t="s">
        <v>6246</v>
      </c>
      <c r="D3053" s="6">
        <v>3500</v>
      </c>
      <c r="E3053" s="11">
        <v>827</v>
      </c>
      <c r="F3053" t="s">
        <v>366</v>
      </c>
      <c r="G3053" t="s">
        <v>31</v>
      </c>
      <c r="H3053" t="s">
        <v>32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5541</v>
      </c>
      <c r="O3053" s="9">
        <f t="shared" si="194"/>
        <v>24</v>
      </c>
      <c r="P3053" s="9">
        <f t="shared" si="195"/>
        <v>23.63</v>
      </c>
      <c r="Q3053" t="s">
        <v>1099</v>
      </c>
      <c r="R3053" t="s">
        <v>5542</v>
      </c>
      <c r="S3053" s="15">
        <f t="shared" si="196"/>
        <v>42744.416030092587</v>
      </c>
      <c r="T3053" s="16">
        <f t="shared" si="197"/>
        <v>42774.416030092587</v>
      </c>
    </row>
    <row r="3054" spans="1:20" ht="45" hidden="1">
      <c r="A3054">
        <v>3052</v>
      </c>
      <c r="B3054" s="3" t="s">
        <v>6247</v>
      </c>
      <c r="C3054" s="3" t="s">
        <v>6248</v>
      </c>
      <c r="D3054" s="6">
        <v>50000</v>
      </c>
      <c r="E3054" s="11">
        <v>75</v>
      </c>
      <c r="F3054" t="s">
        <v>366</v>
      </c>
      <c r="G3054" t="s">
        <v>22</v>
      </c>
      <c r="H3054" t="s">
        <v>23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5541</v>
      </c>
      <c r="O3054" s="9">
        <f t="shared" si="194"/>
        <v>0</v>
      </c>
      <c r="P3054" s="9">
        <f t="shared" si="195"/>
        <v>37.5</v>
      </c>
      <c r="Q3054" t="s">
        <v>1099</v>
      </c>
      <c r="R3054" t="s">
        <v>5542</v>
      </c>
      <c r="S3054" s="15">
        <f t="shared" si="196"/>
        <v>42122.670069444444</v>
      </c>
      <c r="T3054" s="16">
        <f t="shared" si="197"/>
        <v>42152.665972222225</v>
      </c>
    </row>
    <row r="3055" spans="1:20" ht="60" hidden="1">
      <c r="A3055">
        <v>3053</v>
      </c>
      <c r="B3055" s="3" t="s">
        <v>6249</v>
      </c>
      <c r="C3055" s="3" t="s">
        <v>6250</v>
      </c>
      <c r="D3055" s="6">
        <v>10000</v>
      </c>
      <c r="E3055" s="11">
        <v>40</v>
      </c>
      <c r="F3055" t="s">
        <v>366</v>
      </c>
      <c r="G3055" t="s">
        <v>22</v>
      </c>
      <c r="H3055" t="s">
        <v>23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5541</v>
      </c>
      <c r="O3055" s="9">
        <f t="shared" si="194"/>
        <v>0</v>
      </c>
      <c r="P3055" s="9">
        <f t="shared" si="195"/>
        <v>13.33</v>
      </c>
      <c r="Q3055" t="s">
        <v>1099</v>
      </c>
      <c r="R3055" t="s">
        <v>5542</v>
      </c>
      <c r="S3055" s="15">
        <f t="shared" si="196"/>
        <v>41862.761724537035</v>
      </c>
      <c r="T3055" s="16">
        <f t="shared" si="197"/>
        <v>41914.165972222225</v>
      </c>
    </row>
    <row r="3056" spans="1:20" ht="60" hidden="1">
      <c r="A3056">
        <v>3054</v>
      </c>
      <c r="B3056" s="3" t="s">
        <v>6251</v>
      </c>
      <c r="C3056" s="3" t="s">
        <v>6252</v>
      </c>
      <c r="D3056" s="6">
        <v>300</v>
      </c>
      <c r="E3056" s="11">
        <v>0</v>
      </c>
      <c r="F3056" t="s">
        <v>366</v>
      </c>
      <c r="G3056" t="s">
        <v>22</v>
      </c>
      <c r="H3056" t="s">
        <v>23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5541</v>
      </c>
      <c r="O3056" s="9">
        <f t="shared" si="194"/>
        <v>0</v>
      </c>
      <c r="P3056" s="9">
        <f t="shared" si="195"/>
        <v>0</v>
      </c>
      <c r="Q3056" t="s">
        <v>1099</v>
      </c>
      <c r="R3056" t="s">
        <v>5542</v>
      </c>
      <c r="S3056" s="15">
        <f t="shared" si="196"/>
        <v>42027.832800925928</v>
      </c>
      <c r="T3056" s="16">
        <f t="shared" si="197"/>
        <v>42065.044444444444</v>
      </c>
    </row>
    <row r="3057" spans="1:20" ht="60" hidden="1">
      <c r="A3057">
        <v>3055</v>
      </c>
      <c r="B3057" s="3" t="s">
        <v>6253</v>
      </c>
      <c r="C3057" s="3" t="s">
        <v>6254</v>
      </c>
      <c r="D3057" s="6">
        <v>20000</v>
      </c>
      <c r="E3057" s="11">
        <v>1</v>
      </c>
      <c r="F3057" t="s">
        <v>366</v>
      </c>
      <c r="G3057" t="s">
        <v>22</v>
      </c>
      <c r="H3057" t="s">
        <v>23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5541</v>
      </c>
      <c r="O3057" s="9">
        <f t="shared" si="194"/>
        <v>0</v>
      </c>
      <c r="P3057" s="9">
        <f t="shared" si="195"/>
        <v>1</v>
      </c>
      <c r="Q3057" t="s">
        <v>1099</v>
      </c>
      <c r="R3057" t="s">
        <v>5542</v>
      </c>
      <c r="S3057" s="15">
        <f t="shared" si="196"/>
        <v>41953.95821759259</v>
      </c>
      <c r="T3057" s="16">
        <f t="shared" si="197"/>
        <v>42013.95821759259</v>
      </c>
    </row>
    <row r="3058" spans="1:20" ht="60" hidden="1">
      <c r="A3058">
        <v>3056</v>
      </c>
      <c r="B3058" s="3" t="s">
        <v>6255</v>
      </c>
      <c r="C3058" s="3" t="s">
        <v>6256</v>
      </c>
      <c r="D3058" s="6">
        <v>25000</v>
      </c>
      <c r="E3058" s="11">
        <v>0</v>
      </c>
      <c r="F3058" t="s">
        <v>366</v>
      </c>
      <c r="G3058" t="s">
        <v>22</v>
      </c>
      <c r="H3058" t="s">
        <v>23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5541</v>
      </c>
      <c r="O3058" s="9">
        <f t="shared" si="194"/>
        <v>0</v>
      </c>
      <c r="P3058" s="9">
        <f t="shared" si="195"/>
        <v>0</v>
      </c>
      <c r="Q3058" t="s">
        <v>1099</v>
      </c>
      <c r="R3058" t="s">
        <v>5542</v>
      </c>
      <c r="S3058" s="15">
        <f t="shared" si="196"/>
        <v>41851.636388888888</v>
      </c>
      <c r="T3058" s="16">
        <f t="shared" si="197"/>
        <v>41911.636388888888</v>
      </c>
    </row>
    <row r="3059" spans="1:20" ht="45" hidden="1">
      <c r="A3059">
        <v>3057</v>
      </c>
      <c r="B3059" s="3" t="s">
        <v>6257</v>
      </c>
      <c r="C3059" s="3" t="s">
        <v>6258</v>
      </c>
      <c r="D3059" s="6">
        <v>50000</v>
      </c>
      <c r="E3059" s="11">
        <v>0</v>
      </c>
      <c r="F3059" t="s">
        <v>366</v>
      </c>
      <c r="G3059" t="s">
        <v>31</v>
      </c>
      <c r="H3059" t="s">
        <v>32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5541</v>
      </c>
      <c r="O3059" s="9">
        <f t="shared" si="194"/>
        <v>0</v>
      </c>
      <c r="P3059" s="9">
        <f t="shared" si="195"/>
        <v>0</v>
      </c>
      <c r="Q3059" t="s">
        <v>1099</v>
      </c>
      <c r="R3059" t="s">
        <v>5542</v>
      </c>
      <c r="S3059" s="15">
        <f t="shared" si="196"/>
        <v>42433.650590277779</v>
      </c>
      <c r="T3059" s="16">
        <f t="shared" si="197"/>
        <v>42463.608923611115</v>
      </c>
    </row>
    <row r="3060" spans="1:20" ht="60" hidden="1">
      <c r="A3060">
        <v>3058</v>
      </c>
      <c r="B3060" s="3" t="s">
        <v>6259</v>
      </c>
      <c r="C3060" s="3" t="s">
        <v>6260</v>
      </c>
      <c r="D3060" s="6">
        <v>18000</v>
      </c>
      <c r="E3060" s="11">
        <v>3</v>
      </c>
      <c r="F3060" t="s">
        <v>366</v>
      </c>
      <c r="G3060" t="s">
        <v>1240</v>
      </c>
      <c r="H3060" t="s">
        <v>62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5541</v>
      </c>
      <c r="O3060" s="9">
        <f t="shared" si="194"/>
        <v>0</v>
      </c>
      <c r="P3060" s="9">
        <f t="shared" si="195"/>
        <v>1</v>
      </c>
      <c r="Q3060" t="s">
        <v>1099</v>
      </c>
      <c r="R3060" t="s">
        <v>5542</v>
      </c>
      <c r="S3060" s="15">
        <f t="shared" si="196"/>
        <v>42460.374305555553</v>
      </c>
      <c r="T3060" s="16">
        <f t="shared" si="197"/>
        <v>42510.374305555553</v>
      </c>
    </row>
    <row r="3061" spans="1:20" ht="60" hidden="1">
      <c r="A3061">
        <v>3059</v>
      </c>
      <c r="B3061" s="3" t="s">
        <v>6261</v>
      </c>
      <c r="C3061" s="3" t="s">
        <v>6262</v>
      </c>
      <c r="D3061" s="6">
        <v>15000</v>
      </c>
      <c r="E3061" s="11">
        <v>451</v>
      </c>
      <c r="F3061" t="s">
        <v>366</v>
      </c>
      <c r="G3061" t="s">
        <v>22</v>
      </c>
      <c r="H3061" t="s">
        <v>23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5541</v>
      </c>
      <c r="O3061" s="9">
        <f t="shared" si="194"/>
        <v>3</v>
      </c>
      <c r="P3061" s="9">
        <f t="shared" si="195"/>
        <v>41</v>
      </c>
      <c r="Q3061" t="s">
        <v>1099</v>
      </c>
      <c r="R3061" t="s">
        <v>5542</v>
      </c>
      <c r="S3061" s="15">
        <f t="shared" si="196"/>
        <v>41829.935717592591</v>
      </c>
      <c r="T3061" s="16">
        <f t="shared" si="197"/>
        <v>41859.935717592591</v>
      </c>
    </row>
    <row r="3062" spans="1:20" ht="45" hidden="1">
      <c r="A3062">
        <v>3060</v>
      </c>
      <c r="B3062" s="3" t="s">
        <v>6263</v>
      </c>
      <c r="C3062" s="3" t="s">
        <v>6264</v>
      </c>
      <c r="D3062" s="6">
        <v>220000</v>
      </c>
      <c r="E3062" s="11">
        <v>335</v>
      </c>
      <c r="F3062" t="s">
        <v>366</v>
      </c>
      <c r="G3062" t="s">
        <v>22</v>
      </c>
      <c r="H3062" t="s">
        <v>23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5541</v>
      </c>
      <c r="O3062" s="9">
        <f t="shared" si="194"/>
        <v>0</v>
      </c>
      <c r="P3062" s="9">
        <f t="shared" si="195"/>
        <v>55.83</v>
      </c>
      <c r="Q3062" t="s">
        <v>1099</v>
      </c>
      <c r="R3062" t="s">
        <v>5542</v>
      </c>
      <c r="S3062" s="15">
        <f t="shared" si="196"/>
        <v>42245.274699074071</v>
      </c>
      <c r="T3062" s="16">
        <f t="shared" si="197"/>
        <v>42275.274699074071</v>
      </c>
    </row>
    <row r="3063" spans="1:20" ht="18.75" hidden="1">
      <c r="A3063">
        <v>3061</v>
      </c>
      <c r="B3063" s="3" t="s">
        <v>6265</v>
      </c>
      <c r="C3063" s="3" t="s">
        <v>6266</v>
      </c>
      <c r="D3063" s="6">
        <v>1000000</v>
      </c>
      <c r="E3063" s="11">
        <v>0</v>
      </c>
      <c r="F3063" t="s">
        <v>366</v>
      </c>
      <c r="G3063" t="s">
        <v>22</v>
      </c>
      <c r="H3063" t="s">
        <v>23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5541</v>
      </c>
      <c r="O3063" s="9">
        <f t="shared" si="194"/>
        <v>0</v>
      </c>
      <c r="P3063" s="9">
        <f t="shared" si="195"/>
        <v>0</v>
      </c>
      <c r="Q3063" t="s">
        <v>1099</v>
      </c>
      <c r="R3063" t="s">
        <v>5542</v>
      </c>
      <c r="S3063" s="15">
        <f t="shared" si="196"/>
        <v>41834.784120370372</v>
      </c>
      <c r="T3063" s="16">
        <f t="shared" si="197"/>
        <v>41864.784120370372</v>
      </c>
    </row>
    <row r="3064" spans="1:20" ht="60" hidden="1">
      <c r="A3064">
        <v>3062</v>
      </c>
      <c r="B3064" s="3" t="s">
        <v>6267</v>
      </c>
      <c r="C3064" s="3" t="s">
        <v>6268</v>
      </c>
      <c r="D3064" s="6">
        <v>10000</v>
      </c>
      <c r="E3064" s="11">
        <v>6684</v>
      </c>
      <c r="F3064" t="s">
        <v>366</v>
      </c>
      <c r="G3064" t="s">
        <v>22</v>
      </c>
      <c r="H3064" t="s">
        <v>23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5541</v>
      </c>
      <c r="O3064" s="9">
        <f t="shared" si="194"/>
        <v>67</v>
      </c>
      <c r="P3064" s="9">
        <f t="shared" si="195"/>
        <v>99.76</v>
      </c>
      <c r="Q3064" t="s">
        <v>1099</v>
      </c>
      <c r="R3064" t="s">
        <v>5542</v>
      </c>
      <c r="S3064" s="15">
        <f t="shared" si="196"/>
        <v>42248.535787037035</v>
      </c>
      <c r="T3064" s="16">
        <f t="shared" si="197"/>
        <v>42277.75</v>
      </c>
    </row>
    <row r="3065" spans="1:20" ht="45" hidden="1">
      <c r="A3065">
        <v>3063</v>
      </c>
      <c r="B3065" s="3" t="s">
        <v>6269</v>
      </c>
      <c r="C3065" s="3" t="s">
        <v>6270</v>
      </c>
      <c r="D3065" s="6">
        <v>3000</v>
      </c>
      <c r="E3065" s="11">
        <v>587</v>
      </c>
      <c r="F3065" t="s">
        <v>366</v>
      </c>
      <c r="G3065" t="s">
        <v>22</v>
      </c>
      <c r="H3065" t="s">
        <v>23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5541</v>
      </c>
      <c r="O3065" s="9">
        <f t="shared" si="194"/>
        <v>20</v>
      </c>
      <c r="P3065" s="9">
        <f t="shared" si="195"/>
        <v>25.52</v>
      </c>
      <c r="Q3065" t="s">
        <v>1099</v>
      </c>
      <c r="R3065" t="s">
        <v>5542</v>
      </c>
      <c r="S3065" s="15">
        <f t="shared" si="196"/>
        <v>42630.922893518517</v>
      </c>
      <c r="T3065" s="16">
        <f t="shared" si="197"/>
        <v>42665.922893518517</v>
      </c>
    </row>
    <row r="3066" spans="1:20" ht="30" hidden="1">
      <c r="A3066">
        <v>3064</v>
      </c>
      <c r="B3066" s="3" t="s">
        <v>6271</v>
      </c>
      <c r="C3066" s="3" t="s">
        <v>6272</v>
      </c>
      <c r="D3066" s="6">
        <v>75000</v>
      </c>
      <c r="E3066" s="11">
        <v>8471</v>
      </c>
      <c r="F3066" t="s">
        <v>366</v>
      </c>
      <c r="G3066" t="s">
        <v>22</v>
      </c>
      <c r="H3066" t="s">
        <v>23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5541</v>
      </c>
      <c r="O3066" s="9">
        <f t="shared" si="194"/>
        <v>11</v>
      </c>
      <c r="P3066" s="9">
        <f t="shared" si="195"/>
        <v>117.65</v>
      </c>
      <c r="Q3066" t="s">
        <v>1099</v>
      </c>
      <c r="R3066" t="s">
        <v>5542</v>
      </c>
      <c r="S3066" s="15">
        <f t="shared" si="196"/>
        <v>42299.130162037036</v>
      </c>
      <c r="T3066" s="16">
        <f t="shared" si="197"/>
        <v>42330.290972222225</v>
      </c>
    </row>
    <row r="3067" spans="1:20" ht="60" hidden="1">
      <c r="A3067">
        <v>3065</v>
      </c>
      <c r="B3067" s="3" t="s">
        <v>6273</v>
      </c>
      <c r="C3067" s="3" t="s">
        <v>6274</v>
      </c>
      <c r="D3067" s="6">
        <v>25000</v>
      </c>
      <c r="E3067" s="11">
        <v>10</v>
      </c>
      <c r="F3067" t="s">
        <v>366</v>
      </c>
      <c r="G3067" t="s">
        <v>22</v>
      </c>
      <c r="H3067" t="s">
        <v>23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5541</v>
      </c>
      <c r="O3067" s="9">
        <f t="shared" si="194"/>
        <v>0</v>
      </c>
      <c r="P3067" s="9">
        <f t="shared" si="195"/>
        <v>5</v>
      </c>
      <c r="Q3067" t="s">
        <v>1099</v>
      </c>
      <c r="R3067" t="s">
        <v>5542</v>
      </c>
      <c r="S3067" s="15">
        <f t="shared" si="196"/>
        <v>41825.055231481485</v>
      </c>
      <c r="T3067" s="16">
        <f t="shared" si="197"/>
        <v>41850.055231481485</v>
      </c>
    </row>
    <row r="3068" spans="1:20" ht="45" hidden="1">
      <c r="A3068">
        <v>3066</v>
      </c>
      <c r="B3068" s="3" t="s">
        <v>6275</v>
      </c>
      <c r="C3068" s="3" t="s">
        <v>6276</v>
      </c>
      <c r="D3068" s="6">
        <v>350000</v>
      </c>
      <c r="E3068" s="11">
        <v>41950</v>
      </c>
      <c r="F3068" t="s">
        <v>366</v>
      </c>
      <c r="G3068" t="s">
        <v>57</v>
      </c>
      <c r="H3068" t="s">
        <v>58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5541</v>
      </c>
      <c r="O3068" s="9">
        <f t="shared" si="194"/>
        <v>12</v>
      </c>
      <c r="P3068" s="9">
        <f t="shared" si="195"/>
        <v>2796.67</v>
      </c>
      <c r="Q3068" t="s">
        <v>1099</v>
      </c>
      <c r="R3068" t="s">
        <v>5542</v>
      </c>
      <c r="S3068" s="15">
        <f t="shared" si="196"/>
        <v>42531.228437500002</v>
      </c>
      <c r="T3068" s="16">
        <f t="shared" si="197"/>
        <v>42561.228437500002</v>
      </c>
    </row>
    <row r="3069" spans="1:20" ht="60" hidden="1">
      <c r="A3069">
        <v>3067</v>
      </c>
      <c r="B3069" s="3" t="s">
        <v>6277</v>
      </c>
      <c r="C3069" s="3" t="s">
        <v>6278</v>
      </c>
      <c r="D3069" s="6">
        <v>8000</v>
      </c>
      <c r="E3069" s="11">
        <v>200</v>
      </c>
      <c r="F3069" t="s">
        <v>366</v>
      </c>
      <c r="G3069" t="s">
        <v>87</v>
      </c>
      <c r="H3069" t="s">
        <v>88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5541</v>
      </c>
      <c r="O3069" s="9">
        <f t="shared" si="194"/>
        <v>3</v>
      </c>
      <c r="P3069" s="9">
        <f t="shared" si="195"/>
        <v>200</v>
      </c>
      <c r="Q3069" t="s">
        <v>1099</v>
      </c>
      <c r="R3069" t="s">
        <v>5542</v>
      </c>
      <c r="S3069" s="15">
        <f t="shared" si="196"/>
        <v>42226.938414351855</v>
      </c>
      <c r="T3069" s="16">
        <f t="shared" si="197"/>
        <v>42256.938414351855</v>
      </c>
    </row>
    <row r="3070" spans="1:20" ht="60" hidden="1">
      <c r="A3070">
        <v>3068</v>
      </c>
      <c r="B3070" s="3" t="s">
        <v>6279</v>
      </c>
      <c r="C3070" s="3" t="s">
        <v>6280</v>
      </c>
      <c r="D3070" s="6">
        <v>250000</v>
      </c>
      <c r="E3070" s="11">
        <v>175</v>
      </c>
      <c r="F3070" t="s">
        <v>366</v>
      </c>
      <c r="G3070" t="s">
        <v>22</v>
      </c>
      <c r="H3070" t="s">
        <v>23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5541</v>
      </c>
      <c r="O3070" s="9">
        <f t="shared" si="194"/>
        <v>0</v>
      </c>
      <c r="P3070" s="9">
        <f t="shared" si="195"/>
        <v>87.5</v>
      </c>
      <c r="Q3070" t="s">
        <v>1099</v>
      </c>
      <c r="R3070" t="s">
        <v>5542</v>
      </c>
      <c r="S3070" s="15">
        <f t="shared" si="196"/>
        <v>42263.691574074073</v>
      </c>
      <c r="T3070" s="16">
        <f t="shared" si="197"/>
        <v>42293.691574074073</v>
      </c>
    </row>
    <row r="3071" spans="1:20" ht="60" hidden="1">
      <c r="A3071">
        <v>3069</v>
      </c>
      <c r="B3071" s="3" t="s">
        <v>6281</v>
      </c>
      <c r="C3071" s="3" t="s">
        <v>6282</v>
      </c>
      <c r="D3071" s="6">
        <v>1000</v>
      </c>
      <c r="E3071" s="11">
        <v>141</v>
      </c>
      <c r="F3071" t="s">
        <v>366</v>
      </c>
      <c r="G3071" t="s">
        <v>22</v>
      </c>
      <c r="H3071" t="s">
        <v>23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5541</v>
      </c>
      <c r="O3071" s="9">
        <f t="shared" si="194"/>
        <v>14</v>
      </c>
      <c r="P3071" s="9">
        <f t="shared" si="195"/>
        <v>20.14</v>
      </c>
      <c r="Q3071" t="s">
        <v>1099</v>
      </c>
      <c r="R3071" t="s">
        <v>5542</v>
      </c>
      <c r="S3071" s="15">
        <f t="shared" si="196"/>
        <v>41957.833726851852</v>
      </c>
      <c r="T3071" s="16">
        <f t="shared" si="197"/>
        <v>41987.833726851852</v>
      </c>
    </row>
    <row r="3072" spans="1:20" ht="45" hidden="1">
      <c r="A3072">
        <v>3070</v>
      </c>
      <c r="B3072" s="3" t="s">
        <v>6283</v>
      </c>
      <c r="C3072" s="3" t="s">
        <v>6284</v>
      </c>
      <c r="D3072" s="6">
        <v>10000</v>
      </c>
      <c r="E3072" s="11">
        <v>334</v>
      </c>
      <c r="F3072" t="s">
        <v>366</v>
      </c>
      <c r="G3072" t="s">
        <v>31</v>
      </c>
      <c r="H3072" t="s">
        <v>32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5541</v>
      </c>
      <c r="O3072" s="9">
        <f t="shared" si="194"/>
        <v>3</v>
      </c>
      <c r="P3072" s="9">
        <f t="shared" si="195"/>
        <v>20.88</v>
      </c>
      <c r="Q3072" t="s">
        <v>1099</v>
      </c>
      <c r="R3072" t="s">
        <v>5542</v>
      </c>
      <c r="S3072" s="15">
        <f t="shared" si="196"/>
        <v>42690.733437499999</v>
      </c>
      <c r="T3072" s="16">
        <f t="shared" si="197"/>
        <v>42711.733437499999</v>
      </c>
    </row>
    <row r="3073" spans="1:20" ht="45" hidden="1">
      <c r="A3073">
        <v>3071</v>
      </c>
      <c r="B3073" s="3" t="s">
        <v>6285</v>
      </c>
      <c r="C3073" s="3" t="s">
        <v>6286</v>
      </c>
      <c r="D3073" s="6">
        <v>12000</v>
      </c>
      <c r="E3073" s="11">
        <v>7173</v>
      </c>
      <c r="F3073" t="s">
        <v>366</v>
      </c>
      <c r="G3073" t="s">
        <v>22</v>
      </c>
      <c r="H3073" t="s">
        <v>23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5541</v>
      </c>
      <c r="O3073" s="9">
        <f t="shared" si="194"/>
        <v>60</v>
      </c>
      <c r="P3073" s="9">
        <f t="shared" si="195"/>
        <v>61.31</v>
      </c>
      <c r="Q3073" t="s">
        <v>1099</v>
      </c>
      <c r="R3073" t="s">
        <v>5542</v>
      </c>
      <c r="S3073" s="15">
        <f t="shared" si="196"/>
        <v>42097.732418981483</v>
      </c>
      <c r="T3073" s="16">
        <f t="shared" si="197"/>
        <v>42115.249305555553</v>
      </c>
    </row>
    <row r="3074" spans="1:20" ht="60" hidden="1">
      <c r="A3074">
        <v>3072</v>
      </c>
      <c r="B3074" s="3" t="s">
        <v>6287</v>
      </c>
      <c r="C3074" s="3" t="s">
        <v>6288</v>
      </c>
      <c r="D3074" s="6">
        <v>12000</v>
      </c>
      <c r="E3074" s="11">
        <v>2</v>
      </c>
      <c r="F3074" t="s">
        <v>366</v>
      </c>
      <c r="G3074" t="s">
        <v>22</v>
      </c>
      <c r="H3074" t="s">
        <v>23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5541</v>
      </c>
      <c r="O3074" s="9">
        <f t="shared" si="194"/>
        <v>0</v>
      </c>
      <c r="P3074" s="9">
        <f t="shared" si="195"/>
        <v>1</v>
      </c>
      <c r="Q3074" t="s">
        <v>1099</v>
      </c>
      <c r="R3074" t="s">
        <v>5542</v>
      </c>
      <c r="S3074" s="15">
        <f t="shared" si="196"/>
        <v>42658.690532407403</v>
      </c>
      <c r="T3074" s="16">
        <f t="shared" si="197"/>
        <v>42673.073611111111</v>
      </c>
    </row>
    <row r="3075" spans="1:20" ht="45" hidden="1">
      <c r="A3075">
        <v>3073</v>
      </c>
      <c r="B3075" s="3" t="s">
        <v>6289</v>
      </c>
      <c r="C3075" s="3" t="s">
        <v>6290</v>
      </c>
      <c r="D3075" s="6">
        <v>2800000</v>
      </c>
      <c r="E3075" s="11">
        <v>645</v>
      </c>
      <c r="F3075" t="s">
        <v>366</v>
      </c>
      <c r="G3075" t="s">
        <v>22</v>
      </c>
      <c r="H3075" t="s">
        <v>23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5541</v>
      </c>
      <c r="O3075" s="9">
        <f t="shared" ref="O3075:O3138" si="198">ROUND(E3075/D3075*100,0)</f>
        <v>0</v>
      </c>
      <c r="P3075" s="9">
        <f t="shared" ref="P3075:P3138" si="199">IFERROR(ROUND(E3075/L3075,2),0)</f>
        <v>92.14</v>
      </c>
      <c r="Q3075" t="s">
        <v>1099</v>
      </c>
      <c r="R3075" t="s">
        <v>5542</v>
      </c>
      <c r="S3075" s="15">
        <f t="shared" ref="S3075:S3138" si="200">(((J3075/60)/60)/24)+DATE(1970,1,1)</f>
        <v>42111.684027777781</v>
      </c>
      <c r="T3075" s="16">
        <f t="shared" ref="T3075:T3138" si="201">(((I3075/60)/60)/24)+DATE(1970,1,1)</f>
        <v>42169.804861111115</v>
      </c>
    </row>
    <row r="3076" spans="1:20" ht="75" hidden="1">
      <c r="A3076">
        <v>3074</v>
      </c>
      <c r="B3076" s="3" t="s">
        <v>6291</v>
      </c>
      <c r="C3076" s="3" t="s">
        <v>6292</v>
      </c>
      <c r="D3076" s="6">
        <v>25000</v>
      </c>
      <c r="E3076" s="11">
        <v>22</v>
      </c>
      <c r="F3076" t="s">
        <v>366</v>
      </c>
      <c r="G3076" t="s">
        <v>187</v>
      </c>
      <c r="H3076" t="s">
        <v>62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5541</v>
      </c>
      <c r="O3076" s="9">
        <f t="shared" si="198"/>
        <v>0</v>
      </c>
      <c r="P3076" s="9">
        <f t="shared" si="199"/>
        <v>7.33</v>
      </c>
      <c r="Q3076" t="s">
        <v>1099</v>
      </c>
      <c r="R3076" t="s">
        <v>5542</v>
      </c>
      <c r="S3076" s="15">
        <f t="shared" si="200"/>
        <v>42409.571284722217</v>
      </c>
      <c r="T3076" s="16">
        <f t="shared" si="201"/>
        <v>42439.571284722217</v>
      </c>
    </row>
    <row r="3077" spans="1:20" ht="45" hidden="1">
      <c r="A3077">
        <v>3075</v>
      </c>
      <c r="B3077" s="3" t="s">
        <v>6293</v>
      </c>
      <c r="C3077" s="3" t="s">
        <v>6294</v>
      </c>
      <c r="D3077" s="6">
        <v>15000</v>
      </c>
      <c r="E3077" s="11">
        <v>1296</v>
      </c>
      <c r="F3077" t="s">
        <v>366</v>
      </c>
      <c r="G3077" t="s">
        <v>22</v>
      </c>
      <c r="H3077" t="s">
        <v>23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5541</v>
      </c>
      <c r="O3077" s="9">
        <f t="shared" si="198"/>
        <v>9</v>
      </c>
      <c r="P3077" s="9">
        <f t="shared" si="199"/>
        <v>64.8</v>
      </c>
      <c r="Q3077" t="s">
        <v>1099</v>
      </c>
      <c r="R3077" t="s">
        <v>5542</v>
      </c>
      <c r="S3077" s="15">
        <f t="shared" si="200"/>
        <v>42551.102314814809</v>
      </c>
      <c r="T3077" s="16">
        <f t="shared" si="201"/>
        <v>42601.102314814809</v>
      </c>
    </row>
    <row r="3078" spans="1:20" ht="30" hidden="1">
      <c r="A3078">
        <v>3076</v>
      </c>
      <c r="B3078" s="3" t="s">
        <v>6295</v>
      </c>
      <c r="C3078" s="3" t="s">
        <v>6296</v>
      </c>
      <c r="D3078" s="6">
        <v>10000</v>
      </c>
      <c r="E3078" s="11">
        <v>1506</v>
      </c>
      <c r="F3078" t="s">
        <v>366</v>
      </c>
      <c r="G3078" t="s">
        <v>22</v>
      </c>
      <c r="H3078" t="s">
        <v>23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5541</v>
      </c>
      <c r="O3078" s="9">
        <f t="shared" si="198"/>
        <v>15</v>
      </c>
      <c r="P3078" s="9">
        <f t="shared" si="199"/>
        <v>30.12</v>
      </c>
      <c r="Q3078" t="s">
        <v>1099</v>
      </c>
      <c r="R3078" t="s">
        <v>5542</v>
      </c>
      <c r="S3078" s="15">
        <f t="shared" si="200"/>
        <v>42226.651886574073</v>
      </c>
      <c r="T3078" s="16">
        <f t="shared" si="201"/>
        <v>42286.651886574073</v>
      </c>
    </row>
    <row r="3079" spans="1:20" ht="60" hidden="1">
      <c r="A3079">
        <v>3077</v>
      </c>
      <c r="B3079" s="3" t="s">
        <v>6297</v>
      </c>
      <c r="C3079" s="3" t="s">
        <v>6298</v>
      </c>
      <c r="D3079" s="6">
        <v>22000</v>
      </c>
      <c r="E3079" s="11">
        <v>105</v>
      </c>
      <c r="F3079" t="s">
        <v>366</v>
      </c>
      <c r="G3079" t="s">
        <v>167</v>
      </c>
      <c r="H3079" t="s">
        <v>168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5541</v>
      </c>
      <c r="O3079" s="9">
        <f t="shared" si="198"/>
        <v>0</v>
      </c>
      <c r="P3079" s="9">
        <f t="shared" si="199"/>
        <v>52.5</v>
      </c>
      <c r="Q3079" t="s">
        <v>1099</v>
      </c>
      <c r="R3079" t="s">
        <v>5542</v>
      </c>
      <c r="S3079" s="15">
        <f t="shared" si="200"/>
        <v>42766.956921296296</v>
      </c>
      <c r="T3079" s="16">
        <f t="shared" si="201"/>
        <v>42796.956921296296</v>
      </c>
    </row>
    <row r="3080" spans="1:20" ht="60" hidden="1">
      <c r="A3080">
        <v>3078</v>
      </c>
      <c r="B3080" s="3" t="s">
        <v>6299</v>
      </c>
      <c r="C3080" s="3" t="s">
        <v>6300</v>
      </c>
      <c r="D3080" s="6">
        <v>60000</v>
      </c>
      <c r="E3080" s="11">
        <v>71</v>
      </c>
      <c r="F3080" t="s">
        <v>366</v>
      </c>
      <c r="G3080" t="s">
        <v>22</v>
      </c>
      <c r="H3080" t="s">
        <v>23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5541</v>
      </c>
      <c r="O3080" s="9">
        <f t="shared" si="198"/>
        <v>0</v>
      </c>
      <c r="P3080" s="9">
        <f t="shared" si="199"/>
        <v>23.67</v>
      </c>
      <c r="Q3080" t="s">
        <v>1099</v>
      </c>
      <c r="R3080" t="s">
        <v>5542</v>
      </c>
      <c r="S3080" s="15">
        <f t="shared" si="200"/>
        <v>42031.138831018514</v>
      </c>
      <c r="T3080" s="16">
        <f t="shared" si="201"/>
        <v>42061.138831018514</v>
      </c>
    </row>
    <row r="3081" spans="1:20" ht="45" hidden="1">
      <c r="A3081">
        <v>3079</v>
      </c>
      <c r="B3081" s="3" t="s">
        <v>6301</v>
      </c>
      <c r="C3081" s="3" t="s">
        <v>6302</v>
      </c>
      <c r="D3081" s="6">
        <v>1333666</v>
      </c>
      <c r="E3081" s="11">
        <v>11226</v>
      </c>
      <c r="F3081" t="s">
        <v>366</v>
      </c>
      <c r="G3081" t="s">
        <v>22</v>
      </c>
      <c r="H3081" t="s">
        <v>23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5541</v>
      </c>
      <c r="O3081" s="9">
        <f t="shared" si="198"/>
        <v>1</v>
      </c>
      <c r="P3081" s="9">
        <f t="shared" si="199"/>
        <v>415.78</v>
      </c>
      <c r="Q3081" t="s">
        <v>1099</v>
      </c>
      <c r="R3081" t="s">
        <v>5542</v>
      </c>
      <c r="S3081" s="15">
        <f t="shared" si="200"/>
        <v>42055.713368055556</v>
      </c>
      <c r="T3081" s="16">
        <f t="shared" si="201"/>
        <v>42085.671701388885</v>
      </c>
    </row>
    <row r="3082" spans="1:20" ht="60" hidden="1">
      <c r="A3082">
        <v>3080</v>
      </c>
      <c r="B3082" s="3" t="s">
        <v>6303</v>
      </c>
      <c r="C3082" s="3" t="s">
        <v>6304</v>
      </c>
      <c r="D3082" s="6">
        <v>2000000</v>
      </c>
      <c r="E3082" s="11">
        <v>376</v>
      </c>
      <c r="F3082" t="s">
        <v>366</v>
      </c>
      <c r="G3082" t="s">
        <v>22</v>
      </c>
      <c r="H3082" t="s">
        <v>23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5541</v>
      </c>
      <c r="O3082" s="9">
        <f t="shared" si="198"/>
        <v>0</v>
      </c>
      <c r="P3082" s="9">
        <f t="shared" si="199"/>
        <v>53.71</v>
      </c>
      <c r="Q3082" t="s">
        <v>1099</v>
      </c>
      <c r="R3082" t="s">
        <v>5542</v>
      </c>
      <c r="S3082" s="15">
        <f t="shared" si="200"/>
        <v>41940.028287037036</v>
      </c>
      <c r="T3082" s="16">
        <f t="shared" si="201"/>
        <v>42000.0699537037</v>
      </c>
    </row>
    <row r="3083" spans="1:20" ht="60" hidden="1">
      <c r="A3083">
        <v>3081</v>
      </c>
      <c r="B3083" s="3" t="s">
        <v>6305</v>
      </c>
      <c r="C3083" s="3" t="s">
        <v>6306</v>
      </c>
      <c r="D3083" s="6">
        <v>1000000</v>
      </c>
      <c r="E3083" s="11">
        <v>2103</v>
      </c>
      <c r="F3083" t="s">
        <v>366</v>
      </c>
      <c r="G3083" t="s">
        <v>22</v>
      </c>
      <c r="H3083" t="s">
        <v>23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5541</v>
      </c>
      <c r="O3083" s="9">
        <f t="shared" si="198"/>
        <v>0</v>
      </c>
      <c r="P3083" s="9">
        <f t="shared" si="199"/>
        <v>420.6</v>
      </c>
      <c r="Q3083" t="s">
        <v>1099</v>
      </c>
      <c r="R3083" t="s">
        <v>5542</v>
      </c>
      <c r="S3083" s="15">
        <f t="shared" si="200"/>
        <v>42237.181608796294</v>
      </c>
      <c r="T3083" s="16">
        <f t="shared" si="201"/>
        <v>42267.181608796294</v>
      </c>
    </row>
    <row r="3084" spans="1:20" ht="60" hidden="1">
      <c r="A3084">
        <v>3082</v>
      </c>
      <c r="B3084" s="3" t="s">
        <v>6307</v>
      </c>
      <c r="C3084" s="3" t="s">
        <v>6308</v>
      </c>
      <c r="D3084" s="6">
        <v>9000</v>
      </c>
      <c r="E3084" s="11">
        <v>0</v>
      </c>
      <c r="F3084" t="s">
        <v>366</v>
      </c>
      <c r="G3084" t="s">
        <v>22</v>
      </c>
      <c r="H3084" t="s">
        <v>23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5541</v>
      </c>
      <c r="O3084" s="9">
        <f t="shared" si="198"/>
        <v>0</v>
      </c>
      <c r="P3084" s="9">
        <f t="shared" si="199"/>
        <v>0</v>
      </c>
      <c r="Q3084" t="s">
        <v>1099</v>
      </c>
      <c r="R3084" t="s">
        <v>5542</v>
      </c>
      <c r="S3084" s="15">
        <f t="shared" si="200"/>
        <v>42293.922986111109</v>
      </c>
      <c r="T3084" s="16">
        <f t="shared" si="201"/>
        <v>42323.96465277778</v>
      </c>
    </row>
    <row r="3085" spans="1:20" ht="75" hidden="1">
      <c r="A3085">
        <v>3083</v>
      </c>
      <c r="B3085" s="3" t="s">
        <v>6309</v>
      </c>
      <c r="C3085" s="3" t="s">
        <v>6310</v>
      </c>
      <c r="D3085" s="6">
        <v>20000</v>
      </c>
      <c r="E3085" s="11">
        <v>56</v>
      </c>
      <c r="F3085" t="s">
        <v>366</v>
      </c>
      <c r="G3085" t="s">
        <v>22</v>
      </c>
      <c r="H3085" t="s">
        <v>23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5541</v>
      </c>
      <c r="O3085" s="9">
        <f t="shared" si="198"/>
        <v>0</v>
      </c>
      <c r="P3085" s="9">
        <f t="shared" si="199"/>
        <v>18.670000000000002</v>
      </c>
      <c r="Q3085" t="s">
        <v>1099</v>
      </c>
      <c r="R3085" t="s">
        <v>5542</v>
      </c>
      <c r="S3085" s="15">
        <f t="shared" si="200"/>
        <v>41853.563402777778</v>
      </c>
      <c r="T3085" s="16">
        <f t="shared" si="201"/>
        <v>41883.208333333336</v>
      </c>
    </row>
    <row r="3086" spans="1:20" ht="60" hidden="1">
      <c r="A3086">
        <v>3084</v>
      </c>
      <c r="B3086" s="3" t="s">
        <v>6311</v>
      </c>
      <c r="C3086" s="3" t="s">
        <v>6312</v>
      </c>
      <c r="D3086" s="6">
        <v>4059</v>
      </c>
      <c r="E3086" s="11">
        <v>470</v>
      </c>
      <c r="F3086" t="s">
        <v>366</v>
      </c>
      <c r="G3086" t="s">
        <v>22</v>
      </c>
      <c r="H3086" t="s">
        <v>23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5541</v>
      </c>
      <c r="O3086" s="9">
        <f t="shared" si="198"/>
        <v>12</v>
      </c>
      <c r="P3086" s="9">
        <f t="shared" si="199"/>
        <v>78.33</v>
      </c>
      <c r="Q3086" t="s">
        <v>1099</v>
      </c>
      <c r="R3086" t="s">
        <v>5542</v>
      </c>
      <c r="S3086" s="15">
        <f t="shared" si="200"/>
        <v>42100.723738425921</v>
      </c>
      <c r="T3086" s="16">
        <f t="shared" si="201"/>
        <v>42129.783333333333</v>
      </c>
    </row>
    <row r="3087" spans="1:20" ht="60" hidden="1">
      <c r="A3087">
        <v>3085</v>
      </c>
      <c r="B3087" s="3" t="s">
        <v>6313</v>
      </c>
      <c r="C3087" s="3" t="s">
        <v>6314</v>
      </c>
      <c r="D3087" s="6">
        <v>25000</v>
      </c>
      <c r="E3087" s="11">
        <v>610</v>
      </c>
      <c r="F3087" t="s">
        <v>366</v>
      </c>
      <c r="G3087" t="s">
        <v>22</v>
      </c>
      <c r="H3087" t="s">
        <v>23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5541</v>
      </c>
      <c r="O3087" s="9">
        <f t="shared" si="198"/>
        <v>2</v>
      </c>
      <c r="P3087" s="9">
        <f t="shared" si="199"/>
        <v>67.78</v>
      </c>
      <c r="Q3087" t="s">
        <v>1099</v>
      </c>
      <c r="R3087" t="s">
        <v>5542</v>
      </c>
      <c r="S3087" s="15">
        <f t="shared" si="200"/>
        <v>42246.883784722217</v>
      </c>
      <c r="T3087" s="16">
        <f t="shared" si="201"/>
        <v>42276.883784722217</v>
      </c>
    </row>
    <row r="3088" spans="1:20" ht="60" hidden="1">
      <c r="A3088">
        <v>3086</v>
      </c>
      <c r="B3088" s="3" t="s">
        <v>6315</v>
      </c>
      <c r="C3088" s="3" t="s">
        <v>6316</v>
      </c>
      <c r="D3088" s="6">
        <v>20000</v>
      </c>
      <c r="E3088" s="11">
        <v>50</v>
      </c>
      <c r="F3088" t="s">
        <v>366</v>
      </c>
      <c r="G3088" t="s">
        <v>1240</v>
      </c>
      <c r="H3088" t="s">
        <v>62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5541</v>
      </c>
      <c r="O3088" s="9">
        <f t="shared" si="198"/>
        <v>0</v>
      </c>
      <c r="P3088" s="9">
        <f t="shared" si="199"/>
        <v>16.670000000000002</v>
      </c>
      <c r="Q3088" t="s">
        <v>1099</v>
      </c>
      <c r="R3088" t="s">
        <v>5542</v>
      </c>
      <c r="S3088" s="15">
        <f t="shared" si="200"/>
        <v>42173.67082175926</v>
      </c>
      <c r="T3088" s="16">
        <f t="shared" si="201"/>
        <v>42233.67082175926</v>
      </c>
    </row>
    <row r="3089" spans="1:20" ht="60" hidden="1">
      <c r="A3089">
        <v>3087</v>
      </c>
      <c r="B3089" s="3" t="s">
        <v>6317</v>
      </c>
      <c r="C3089" s="3" t="s">
        <v>6318</v>
      </c>
      <c r="D3089" s="6">
        <v>20000</v>
      </c>
      <c r="E3089" s="11">
        <v>125</v>
      </c>
      <c r="F3089" t="s">
        <v>366</v>
      </c>
      <c r="G3089" t="s">
        <v>22</v>
      </c>
      <c r="H3089" t="s">
        <v>23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5541</v>
      </c>
      <c r="O3089" s="9">
        <f t="shared" si="198"/>
        <v>1</v>
      </c>
      <c r="P3089" s="9">
        <f t="shared" si="199"/>
        <v>62.5</v>
      </c>
      <c r="Q3089" t="s">
        <v>1099</v>
      </c>
      <c r="R3089" t="s">
        <v>5542</v>
      </c>
      <c r="S3089" s="15">
        <f t="shared" si="200"/>
        <v>42665.150347222225</v>
      </c>
      <c r="T3089" s="16">
        <f t="shared" si="201"/>
        <v>42725.192013888889</v>
      </c>
    </row>
    <row r="3090" spans="1:20" ht="45" hidden="1">
      <c r="A3090">
        <v>3088</v>
      </c>
      <c r="B3090" s="3" t="s">
        <v>6319</v>
      </c>
      <c r="C3090" s="3" t="s">
        <v>6320</v>
      </c>
      <c r="D3090" s="6">
        <v>65000</v>
      </c>
      <c r="E3090" s="11">
        <v>126</v>
      </c>
      <c r="F3090" t="s">
        <v>366</v>
      </c>
      <c r="G3090" t="s">
        <v>22</v>
      </c>
      <c r="H3090" t="s">
        <v>23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5541</v>
      </c>
      <c r="O3090" s="9">
        <f t="shared" si="198"/>
        <v>0</v>
      </c>
      <c r="P3090" s="9">
        <f t="shared" si="199"/>
        <v>42</v>
      </c>
      <c r="Q3090" t="s">
        <v>1099</v>
      </c>
      <c r="R3090" t="s">
        <v>5542</v>
      </c>
      <c r="S3090" s="15">
        <f t="shared" si="200"/>
        <v>41981.57230324074</v>
      </c>
      <c r="T3090" s="16">
        <f t="shared" si="201"/>
        <v>42012.570138888885</v>
      </c>
    </row>
    <row r="3091" spans="1:20" ht="45" hidden="1">
      <c r="A3091">
        <v>3089</v>
      </c>
      <c r="B3091" s="3" t="s">
        <v>6321</v>
      </c>
      <c r="C3091" s="3" t="s">
        <v>6322</v>
      </c>
      <c r="D3091" s="6">
        <v>25000</v>
      </c>
      <c r="E3091" s="11">
        <v>5854</v>
      </c>
      <c r="F3091" t="s">
        <v>366</v>
      </c>
      <c r="G3091" t="s">
        <v>22</v>
      </c>
      <c r="H3091" t="s">
        <v>23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5541</v>
      </c>
      <c r="O3091" s="9">
        <f t="shared" si="198"/>
        <v>23</v>
      </c>
      <c r="P3091" s="9">
        <f t="shared" si="199"/>
        <v>130.09</v>
      </c>
      <c r="Q3091" t="s">
        <v>1099</v>
      </c>
      <c r="R3091" t="s">
        <v>5542</v>
      </c>
      <c r="S3091" s="15">
        <f t="shared" si="200"/>
        <v>42528.542627314819</v>
      </c>
      <c r="T3091" s="16">
        <f t="shared" si="201"/>
        <v>42560.082638888889</v>
      </c>
    </row>
    <row r="3092" spans="1:20" ht="60" hidden="1">
      <c r="A3092">
        <v>3090</v>
      </c>
      <c r="B3092" s="3" t="s">
        <v>6323</v>
      </c>
      <c r="C3092" s="3" t="s">
        <v>6324</v>
      </c>
      <c r="D3092" s="6">
        <v>225000</v>
      </c>
      <c r="E3092" s="11">
        <v>11432</v>
      </c>
      <c r="F3092" t="s">
        <v>366</v>
      </c>
      <c r="G3092" t="s">
        <v>22</v>
      </c>
      <c r="H3092" t="s">
        <v>23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5541</v>
      </c>
      <c r="O3092" s="9">
        <f t="shared" si="198"/>
        <v>5</v>
      </c>
      <c r="P3092" s="9">
        <f t="shared" si="199"/>
        <v>1270.22</v>
      </c>
      <c r="Q3092" t="s">
        <v>1099</v>
      </c>
      <c r="R3092" t="s">
        <v>5542</v>
      </c>
      <c r="S3092" s="15">
        <f t="shared" si="200"/>
        <v>42065.818807870368</v>
      </c>
      <c r="T3092" s="16">
        <f t="shared" si="201"/>
        <v>42125.777141203704</v>
      </c>
    </row>
    <row r="3093" spans="1:20" ht="60" hidden="1">
      <c r="A3093">
        <v>3091</v>
      </c>
      <c r="B3093" s="3" t="s">
        <v>6325</v>
      </c>
      <c r="C3093" s="3" t="s">
        <v>6326</v>
      </c>
      <c r="D3093" s="6">
        <v>5000</v>
      </c>
      <c r="E3093" s="11">
        <v>796</v>
      </c>
      <c r="F3093" t="s">
        <v>366</v>
      </c>
      <c r="G3093" t="s">
        <v>22</v>
      </c>
      <c r="H3093" t="s">
        <v>23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5541</v>
      </c>
      <c r="O3093" s="9">
        <f t="shared" si="198"/>
        <v>16</v>
      </c>
      <c r="P3093" s="9">
        <f t="shared" si="199"/>
        <v>88.44</v>
      </c>
      <c r="Q3093" t="s">
        <v>1099</v>
      </c>
      <c r="R3093" t="s">
        <v>5542</v>
      </c>
      <c r="S3093" s="15">
        <f t="shared" si="200"/>
        <v>42566.948414351849</v>
      </c>
      <c r="T3093" s="16">
        <f t="shared" si="201"/>
        <v>42596.948414351849</v>
      </c>
    </row>
    <row r="3094" spans="1:20" ht="45" hidden="1">
      <c r="A3094">
        <v>3092</v>
      </c>
      <c r="B3094" s="3" t="s">
        <v>6327</v>
      </c>
      <c r="C3094" s="3" t="s">
        <v>6328</v>
      </c>
      <c r="D3094" s="6">
        <v>100000</v>
      </c>
      <c r="E3094" s="11">
        <v>1183.19</v>
      </c>
      <c r="F3094" t="s">
        <v>366</v>
      </c>
      <c r="G3094" t="s">
        <v>22</v>
      </c>
      <c r="H3094" t="s">
        <v>23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5541</v>
      </c>
      <c r="O3094" s="9">
        <f t="shared" si="198"/>
        <v>1</v>
      </c>
      <c r="P3094" s="9">
        <f t="shared" si="199"/>
        <v>56.34</v>
      </c>
      <c r="Q3094" t="s">
        <v>1099</v>
      </c>
      <c r="R3094" t="s">
        <v>5542</v>
      </c>
      <c r="S3094" s="15">
        <f t="shared" si="200"/>
        <v>42255.619351851856</v>
      </c>
      <c r="T3094" s="16">
        <f t="shared" si="201"/>
        <v>42292.916666666672</v>
      </c>
    </row>
    <row r="3095" spans="1:20" ht="60" hidden="1">
      <c r="A3095">
        <v>3093</v>
      </c>
      <c r="B3095" s="3" t="s">
        <v>6329</v>
      </c>
      <c r="C3095" s="3" t="s">
        <v>6330</v>
      </c>
      <c r="D3095" s="6">
        <v>4000</v>
      </c>
      <c r="E3095" s="11">
        <v>910</v>
      </c>
      <c r="F3095" t="s">
        <v>366</v>
      </c>
      <c r="G3095" t="s">
        <v>167</v>
      </c>
      <c r="H3095" t="s">
        <v>168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5541</v>
      </c>
      <c r="O3095" s="9">
        <f t="shared" si="198"/>
        <v>23</v>
      </c>
      <c r="P3095" s="9">
        <f t="shared" si="199"/>
        <v>53.53</v>
      </c>
      <c r="Q3095" t="s">
        <v>1099</v>
      </c>
      <c r="R3095" t="s">
        <v>5542</v>
      </c>
      <c r="S3095" s="15">
        <f t="shared" si="200"/>
        <v>41760.909039351849</v>
      </c>
      <c r="T3095" s="16">
        <f t="shared" si="201"/>
        <v>41791.165972222225</v>
      </c>
    </row>
    <row r="3096" spans="1:20" ht="45" hidden="1">
      <c r="A3096">
        <v>3094</v>
      </c>
      <c r="B3096" s="3" t="s">
        <v>6331</v>
      </c>
      <c r="C3096" s="3" t="s">
        <v>6332</v>
      </c>
      <c r="D3096" s="6">
        <v>100000</v>
      </c>
      <c r="E3096" s="11">
        <v>25</v>
      </c>
      <c r="F3096" t="s">
        <v>366</v>
      </c>
      <c r="G3096" t="s">
        <v>22</v>
      </c>
      <c r="H3096" t="s">
        <v>23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5541</v>
      </c>
      <c r="O3096" s="9">
        <f t="shared" si="198"/>
        <v>0</v>
      </c>
      <c r="P3096" s="9">
        <f t="shared" si="199"/>
        <v>25</v>
      </c>
      <c r="Q3096" t="s">
        <v>1099</v>
      </c>
      <c r="R3096" t="s">
        <v>5542</v>
      </c>
      <c r="S3096" s="15">
        <f t="shared" si="200"/>
        <v>42207.795787037037</v>
      </c>
      <c r="T3096" s="16">
        <f t="shared" si="201"/>
        <v>42267.795787037037</v>
      </c>
    </row>
    <row r="3097" spans="1:20" ht="45" hidden="1">
      <c r="A3097">
        <v>3095</v>
      </c>
      <c r="B3097" s="3" t="s">
        <v>6333</v>
      </c>
      <c r="C3097" s="3" t="s">
        <v>6334</v>
      </c>
      <c r="D3097" s="6">
        <v>14920</v>
      </c>
      <c r="E3097" s="11">
        <v>50</v>
      </c>
      <c r="F3097" t="s">
        <v>366</v>
      </c>
      <c r="G3097" t="s">
        <v>22</v>
      </c>
      <c r="H3097" t="s">
        <v>23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5541</v>
      </c>
      <c r="O3097" s="9">
        <f t="shared" si="198"/>
        <v>0</v>
      </c>
      <c r="P3097" s="9">
        <f t="shared" si="199"/>
        <v>50</v>
      </c>
      <c r="Q3097" t="s">
        <v>1099</v>
      </c>
      <c r="R3097" t="s">
        <v>5542</v>
      </c>
      <c r="S3097" s="15">
        <f t="shared" si="200"/>
        <v>42523.025231481486</v>
      </c>
      <c r="T3097" s="16">
        <f t="shared" si="201"/>
        <v>42583.025231481486</v>
      </c>
    </row>
    <row r="3098" spans="1:20" ht="45" hidden="1">
      <c r="A3098">
        <v>3096</v>
      </c>
      <c r="B3098" s="3" t="s">
        <v>6335</v>
      </c>
      <c r="C3098" s="3" t="s">
        <v>6336</v>
      </c>
      <c r="D3098" s="6">
        <v>20000</v>
      </c>
      <c r="E3098" s="11">
        <v>795</v>
      </c>
      <c r="F3098" t="s">
        <v>366</v>
      </c>
      <c r="G3098" t="s">
        <v>22</v>
      </c>
      <c r="H3098" t="s">
        <v>23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5541</v>
      </c>
      <c r="O3098" s="9">
        <f t="shared" si="198"/>
        <v>4</v>
      </c>
      <c r="P3098" s="9">
        <f t="shared" si="199"/>
        <v>56.79</v>
      </c>
      <c r="Q3098" t="s">
        <v>1099</v>
      </c>
      <c r="R3098" t="s">
        <v>5542</v>
      </c>
      <c r="S3098" s="15">
        <f t="shared" si="200"/>
        <v>42114.825532407413</v>
      </c>
      <c r="T3098" s="16">
        <f t="shared" si="201"/>
        <v>42144.825532407413</v>
      </c>
    </row>
    <row r="3099" spans="1:20" ht="60" hidden="1">
      <c r="A3099">
        <v>3097</v>
      </c>
      <c r="B3099" s="3" t="s">
        <v>6337</v>
      </c>
      <c r="C3099" s="3" t="s">
        <v>6338</v>
      </c>
      <c r="D3099" s="6">
        <v>10000</v>
      </c>
      <c r="E3099" s="11">
        <v>1715</v>
      </c>
      <c r="F3099" t="s">
        <v>366</v>
      </c>
      <c r="G3099" t="s">
        <v>31</v>
      </c>
      <c r="H3099" t="s">
        <v>32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5541</v>
      </c>
      <c r="O3099" s="9">
        <f t="shared" si="198"/>
        <v>17</v>
      </c>
      <c r="P3099" s="9">
        <f t="shared" si="199"/>
        <v>40.83</v>
      </c>
      <c r="Q3099" t="s">
        <v>1099</v>
      </c>
      <c r="R3099" t="s">
        <v>5542</v>
      </c>
      <c r="S3099" s="15">
        <f t="shared" si="200"/>
        <v>42629.503483796296</v>
      </c>
      <c r="T3099" s="16">
        <f t="shared" si="201"/>
        <v>42650.583333333328</v>
      </c>
    </row>
    <row r="3100" spans="1:20" ht="60" hidden="1">
      <c r="A3100">
        <v>3098</v>
      </c>
      <c r="B3100" s="3" t="s">
        <v>6339</v>
      </c>
      <c r="C3100" s="3" t="s">
        <v>6340</v>
      </c>
      <c r="D3100" s="6">
        <v>48725</v>
      </c>
      <c r="E3100" s="11">
        <v>1758</v>
      </c>
      <c r="F3100" t="s">
        <v>366</v>
      </c>
      <c r="G3100" t="s">
        <v>22</v>
      </c>
      <c r="H3100" t="s">
        <v>23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5541</v>
      </c>
      <c r="O3100" s="9">
        <f t="shared" si="198"/>
        <v>4</v>
      </c>
      <c r="P3100" s="9">
        <f t="shared" si="199"/>
        <v>65.11</v>
      </c>
      <c r="Q3100" t="s">
        <v>1099</v>
      </c>
      <c r="R3100" t="s">
        <v>5542</v>
      </c>
      <c r="S3100" s="15">
        <f t="shared" si="200"/>
        <v>42359.792233796295</v>
      </c>
      <c r="T3100" s="16">
        <f t="shared" si="201"/>
        <v>42408.01180555555</v>
      </c>
    </row>
    <row r="3101" spans="1:20" ht="60" hidden="1">
      <c r="A3101">
        <v>3099</v>
      </c>
      <c r="B3101" s="3" t="s">
        <v>6341</v>
      </c>
      <c r="C3101" s="3" t="s">
        <v>6342</v>
      </c>
      <c r="D3101" s="6">
        <v>2000</v>
      </c>
      <c r="E3101" s="11">
        <v>278</v>
      </c>
      <c r="F3101" t="s">
        <v>366</v>
      </c>
      <c r="G3101" t="s">
        <v>22</v>
      </c>
      <c r="H3101" t="s">
        <v>23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5541</v>
      </c>
      <c r="O3101" s="9">
        <f t="shared" si="198"/>
        <v>14</v>
      </c>
      <c r="P3101" s="9">
        <f t="shared" si="199"/>
        <v>55.6</v>
      </c>
      <c r="Q3101" t="s">
        <v>1099</v>
      </c>
      <c r="R3101" t="s">
        <v>5542</v>
      </c>
      <c r="S3101" s="15">
        <f t="shared" si="200"/>
        <v>42382.189710648148</v>
      </c>
      <c r="T3101" s="16">
        <f t="shared" si="201"/>
        <v>42412.189710648148</v>
      </c>
    </row>
    <row r="3102" spans="1:20" ht="60" hidden="1">
      <c r="A3102">
        <v>3100</v>
      </c>
      <c r="B3102" s="3" t="s">
        <v>6343</v>
      </c>
      <c r="C3102" s="3" t="s">
        <v>6344</v>
      </c>
      <c r="D3102" s="6">
        <v>12000</v>
      </c>
      <c r="E3102" s="11">
        <v>1827</v>
      </c>
      <c r="F3102" t="s">
        <v>366</v>
      </c>
      <c r="G3102" t="s">
        <v>22</v>
      </c>
      <c r="H3102" t="s">
        <v>23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5541</v>
      </c>
      <c r="O3102" s="9">
        <f t="shared" si="198"/>
        <v>15</v>
      </c>
      <c r="P3102" s="9">
        <f t="shared" si="199"/>
        <v>140.54</v>
      </c>
      <c r="Q3102" t="s">
        <v>1099</v>
      </c>
      <c r="R3102" t="s">
        <v>5542</v>
      </c>
      <c r="S3102" s="15">
        <f t="shared" si="200"/>
        <v>41902.622395833336</v>
      </c>
      <c r="T3102" s="16">
        <f t="shared" si="201"/>
        <v>41932.622395833336</v>
      </c>
    </row>
    <row r="3103" spans="1:20" ht="60" hidden="1">
      <c r="A3103">
        <v>3101</v>
      </c>
      <c r="B3103" s="3" t="s">
        <v>6345</v>
      </c>
      <c r="C3103" s="3" t="s">
        <v>6346</v>
      </c>
      <c r="D3103" s="6">
        <v>2500</v>
      </c>
      <c r="E3103" s="11">
        <v>300</v>
      </c>
      <c r="F3103" t="s">
        <v>366</v>
      </c>
      <c r="G3103" t="s">
        <v>187</v>
      </c>
      <c r="H3103" t="s">
        <v>62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5541</v>
      </c>
      <c r="O3103" s="9">
        <f t="shared" si="198"/>
        <v>12</v>
      </c>
      <c r="P3103" s="9">
        <f t="shared" si="199"/>
        <v>25</v>
      </c>
      <c r="Q3103" t="s">
        <v>1099</v>
      </c>
      <c r="R3103" t="s">
        <v>5542</v>
      </c>
      <c r="S3103" s="15">
        <f t="shared" si="200"/>
        <v>42171.383530092593</v>
      </c>
      <c r="T3103" s="16">
        <f t="shared" si="201"/>
        <v>42201.330555555556</v>
      </c>
    </row>
    <row r="3104" spans="1:20" ht="60" hidden="1">
      <c r="A3104">
        <v>3102</v>
      </c>
      <c r="B3104" s="3" t="s">
        <v>6347</v>
      </c>
      <c r="C3104" s="3" t="s">
        <v>6348</v>
      </c>
      <c r="D3104" s="6">
        <v>16000</v>
      </c>
      <c r="E3104" s="11">
        <v>6258</v>
      </c>
      <c r="F3104" t="s">
        <v>366</v>
      </c>
      <c r="G3104" t="s">
        <v>31</v>
      </c>
      <c r="H3104" t="s">
        <v>32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5541</v>
      </c>
      <c r="O3104" s="9">
        <f t="shared" si="198"/>
        <v>39</v>
      </c>
      <c r="P3104" s="9">
        <f t="shared" si="199"/>
        <v>69.53</v>
      </c>
      <c r="Q3104" t="s">
        <v>1099</v>
      </c>
      <c r="R3104" t="s">
        <v>5542</v>
      </c>
      <c r="S3104" s="15">
        <f t="shared" si="200"/>
        <v>42555.340486111112</v>
      </c>
      <c r="T3104" s="16">
        <f t="shared" si="201"/>
        <v>42605.340486111112</v>
      </c>
    </row>
    <row r="3105" spans="1:20" ht="30" hidden="1">
      <c r="A3105">
        <v>3103</v>
      </c>
      <c r="B3105" s="3" t="s">
        <v>6349</v>
      </c>
      <c r="C3105" s="3" t="s">
        <v>6350</v>
      </c>
      <c r="D3105" s="6">
        <v>4100</v>
      </c>
      <c r="E3105" s="11">
        <v>11</v>
      </c>
      <c r="F3105" t="s">
        <v>366</v>
      </c>
      <c r="G3105" t="s">
        <v>22</v>
      </c>
      <c r="H3105" t="s">
        <v>23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5541</v>
      </c>
      <c r="O3105" s="9">
        <f t="shared" si="198"/>
        <v>0</v>
      </c>
      <c r="P3105" s="9">
        <f t="shared" si="199"/>
        <v>5.5</v>
      </c>
      <c r="Q3105" t="s">
        <v>1099</v>
      </c>
      <c r="R3105" t="s">
        <v>5542</v>
      </c>
      <c r="S3105" s="15">
        <f t="shared" si="200"/>
        <v>42107.156319444446</v>
      </c>
      <c r="T3105" s="16">
        <f t="shared" si="201"/>
        <v>42167.156319444446</v>
      </c>
    </row>
    <row r="3106" spans="1:20" ht="60" hidden="1">
      <c r="A3106">
        <v>3104</v>
      </c>
      <c r="B3106" s="3" t="s">
        <v>6351</v>
      </c>
      <c r="C3106" s="3" t="s">
        <v>6352</v>
      </c>
      <c r="D3106" s="6">
        <v>4000</v>
      </c>
      <c r="E3106" s="11">
        <v>1185</v>
      </c>
      <c r="F3106" t="s">
        <v>366</v>
      </c>
      <c r="G3106" t="s">
        <v>57</v>
      </c>
      <c r="H3106" t="s">
        <v>58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5541</v>
      </c>
      <c r="O3106" s="9">
        <f t="shared" si="198"/>
        <v>30</v>
      </c>
      <c r="P3106" s="9">
        <f t="shared" si="199"/>
        <v>237</v>
      </c>
      <c r="Q3106" t="s">
        <v>1099</v>
      </c>
      <c r="R3106" t="s">
        <v>5542</v>
      </c>
      <c r="S3106" s="15">
        <f t="shared" si="200"/>
        <v>42006.908692129626</v>
      </c>
      <c r="T3106" s="16">
        <f t="shared" si="201"/>
        <v>42038.083333333328</v>
      </c>
    </row>
    <row r="3107" spans="1:20" ht="45" hidden="1">
      <c r="A3107">
        <v>3105</v>
      </c>
      <c r="B3107" s="3" t="s">
        <v>6353</v>
      </c>
      <c r="C3107" s="3" t="s">
        <v>6354</v>
      </c>
      <c r="D3107" s="6">
        <v>5845</v>
      </c>
      <c r="E3107" s="11">
        <v>2476</v>
      </c>
      <c r="F3107" t="s">
        <v>366</v>
      </c>
      <c r="G3107" t="s">
        <v>22</v>
      </c>
      <c r="H3107" t="s">
        <v>23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5541</v>
      </c>
      <c r="O3107" s="9">
        <f t="shared" si="198"/>
        <v>42</v>
      </c>
      <c r="P3107" s="9">
        <f t="shared" si="199"/>
        <v>79.87</v>
      </c>
      <c r="Q3107" t="s">
        <v>1099</v>
      </c>
      <c r="R3107" t="s">
        <v>5542</v>
      </c>
      <c r="S3107" s="15">
        <f t="shared" si="200"/>
        <v>41876.718935185185</v>
      </c>
      <c r="T3107" s="16">
        <f t="shared" si="201"/>
        <v>41931.208333333336</v>
      </c>
    </row>
    <row r="3108" spans="1:20" ht="60" hidden="1">
      <c r="A3108">
        <v>3106</v>
      </c>
      <c r="B3108" s="3" t="s">
        <v>6355</v>
      </c>
      <c r="C3108" s="3" t="s">
        <v>6356</v>
      </c>
      <c r="D3108" s="6">
        <v>1000</v>
      </c>
      <c r="E3108" s="11">
        <v>41</v>
      </c>
      <c r="F3108" t="s">
        <v>366</v>
      </c>
      <c r="G3108" t="s">
        <v>31</v>
      </c>
      <c r="H3108" t="s">
        <v>32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5541</v>
      </c>
      <c r="O3108" s="9">
        <f t="shared" si="198"/>
        <v>4</v>
      </c>
      <c r="P3108" s="9">
        <f t="shared" si="199"/>
        <v>10.25</v>
      </c>
      <c r="Q3108" t="s">
        <v>1099</v>
      </c>
      <c r="R3108" t="s">
        <v>5542</v>
      </c>
      <c r="S3108" s="15">
        <f t="shared" si="200"/>
        <v>42241.429120370376</v>
      </c>
      <c r="T3108" s="16">
        <f t="shared" si="201"/>
        <v>42263.916666666672</v>
      </c>
    </row>
    <row r="3109" spans="1:20" ht="60" hidden="1">
      <c r="A3109">
        <v>3107</v>
      </c>
      <c r="B3109" s="3" t="s">
        <v>6357</v>
      </c>
      <c r="C3109" s="3" t="s">
        <v>6358</v>
      </c>
      <c r="D3109" s="6">
        <v>40000</v>
      </c>
      <c r="E3109" s="11">
        <v>7905</v>
      </c>
      <c r="F3109" t="s">
        <v>366</v>
      </c>
      <c r="G3109" t="s">
        <v>22</v>
      </c>
      <c r="H3109" t="s">
        <v>23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5541</v>
      </c>
      <c r="O3109" s="9">
        <f t="shared" si="198"/>
        <v>20</v>
      </c>
      <c r="P3109" s="9">
        <f t="shared" si="199"/>
        <v>272.58999999999997</v>
      </c>
      <c r="Q3109" t="s">
        <v>1099</v>
      </c>
      <c r="R3109" t="s">
        <v>5542</v>
      </c>
      <c r="S3109" s="15">
        <f t="shared" si="200"/>
        <v>42128.814247685179</v>
      </c>
      <c r="T3109" s="16">
        <f t="shared" si="201"/>
        <v>42135.814247685179</v>
      </c>
    </row>
    <row r="3110" spans="1:20" ht="30" hidden="1">
      <c r="A3110">
        <v>3108</v>
      </c>
      <c r="B3110" s="3" t="s">
        <v>6359</v>
      </c>
      <c r="C3110" s="3" t="s">
        <v>6360</v>
      </c>
      <c r="D3110" s="6">
        <v>50000</v>
      </c>
      <c r="E3110" s="11">
        <v>26</v>
      </c>
      <c r="F3110" t="s">
        <v>366</v>
      </c>
      <c r="G3110" t="s">
        <v>22</v>
      </c>
      <c r="H3110" t="s">
        <v>23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5541</v>
      </c>
      <c r="O3110" s="9">
        <f t="shared" si="198"/>
        <v>0</v>
      </c>
      <c r="P3110" s="9">
        <f t="shared" si="199"/>
        <v>13</v>
      </c>
      <c r="Q3110" t="s">
        <v>1099</v>
      </c>
      <c r="R3110" t="s">
        <v>5542</v>
      </c>
      <c r="S3110" s="15">
        <f t="shared" si="200"/>
        <v>42062.680486111116</v>
      </c>
      <c r="T3110" s="16">
        <f t="shared" si="201"/>
        <v>42122.638819444444</v>
      </c>
    </row>
    <row r="3111" spans="1:20" ht="60" hidden="1">
      <c r="A3111">
        <v>3109</v>
      </c>
      <c r="B3111" s="3" t="s">
        <v>6361</v>
      </c>
      <c r="C3111" s="3" t="s">
        <v>6362</v>
      </c>
      <c r="D3111" s="6">
        <v>26500</v>
      </c>
      <c r="E3111" s="11">
        <v>6633</v>
      </c>
      <c r="F3111" t="s">
        <v>366</v>
      </c>
      <c r="G3111" t="s">
        <v>22</v>
      </c>
      <c r="H3111" t="s">
        <v>23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5541</v>
      </c>
      <c r="O3111" s="9">
        <f t="shared" si="198"/>
        <v>25</v>
      </c>
      <c r="P3111" s="9">
        <f t="shared" si="199"/>
        <v>58.18</v>
      </c>
      <c r="Q3111" t="s">
        <v>1099</v>
      </c>
      <c r="R3111" t="s">
        <v>5542</v>
      </c>
      <c r="S3111" s="15">
        <f t="shared" si="200"/>
        <v>41844.125115740739</v>
      </c>
      <c r="T3111" s="16">
        <f t="shared" si="201"/>
        <v>41879.125115740739</v>
      </c>
    </row>
    <row r="3112" spans="1:20" ht="45" hidden="1">
      <c r="A3112">
        <v>3110</v>
      </c>
      <c r="B3112" s="3" t="s">
        <v>6363</v>
      </c>
      <c r="C3112" s="3" t="s">
        <v>6364</v>
      </c>
      <c r="D3112" s="6">
        <v>25000</v>
      </c>
      <c r="E3112" s="11">
        <v>10</v>
      </c>
      <c r="F3112" t="s">
        <v>366</v>
      </c>
      <c r="G3112" t="s">
        <v>22</v>
      </c>
      <c r="H3112" t="s">
        <v>23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5541</v>
      </c>
      <c r="O3112" s="9">
        <f t="shared" si="198"/>
        <v>0</v>
      </c>
      <c r="P3112" s="9">
        <f t="shared" si="199"/>
        <v>10</v>
      </c>
      <c r="Q3112" t="s">
        <v>1099</v>
      </c>
      <c r="R3112" t="s">
        <v>5542</v>
      </c>
      <c r="S3112" s="15">
        <f t="shared" si="200"/>
        <v>42745.031469907408</v>
      </c>
      <c r="T3112" s="16">
        <f t="shared" si="201"/>
        <v>42785.031469907408</v>
      </c>
    </row>
    <row r="3113" spans="1:20" ht="45" hidden="1">
      <c r="A3113">
        <v>3111</v>
      </c>
      <c r="B3113" s="3" t="s">
        <v>6365</v>
      </c>
      <c r="C3113" s="3" t="s">
        <v>6366</v>
      </c>
      <c r="D3113" s="6">
        <v>20000</v>
      </c>
      <c r="E3113" s="11">
        <v>5328</v>
      </c>
      <c r="F3113" t="s">
        <v>366</v>
      </c>
      <c r="G3113" t="s">
        <v>22</v>
      </c>
      <c r="H3113" t="s">
        <v>23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5541</v>
      </c>
      <c r="O3113" s="9">
        <f t="shared" si="198"/>
        <v>27</v>
      </c>
      <c r="P3113" s="9">
        <f t="shared" si="199"/>
        <v>70.11</v>
      </c>
      <c r="Q3113" t="s">
        <v>1099</v>
      </c>
      <c r="R3113" t="s">
        <v>5542</v>
      </c>
      <c r="S3113" s="15">
        <f t="shared" si="200"/>
        <v>41885.595138888886</v>
      </c>
      <c r="T3113" s="16">
        <f t="shared" si="201"/>
        <v>41916.595138888886</v>
      </c>
    </row>
    <row r="3114" spans="1:20" ht="60" hidden="1">
      <c r="A3114">
        <v>3112</v>
      </c>
      <c r="B3114" s="3" t="s">
        <v>6367</v>
      </c>
      <c r="C3114" s="3" t="s">
        <v>6368</v>
      </c>
      <c r="D3114" s="6">
        <v>11000</v>
      </c>
      <c r="E3114" s="11">
        <v>521</v>
      </c>
      <c r="F3114" t="s">
        <v>366</v>
      </c>
      <c r="G3114" t="s">
        <v>22</v>
      </c>
      <c r="H3114" t="s">
        <v>23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5541</v>
      </c>
      <c r="O3114" s="9">
        <f t="shared" si="198"/>
        <v>5</v>
      </c>
      <c r="P3114" s="9">
        <f t="shared" si="199"/>
        <v>57.89</v>
      </c>
      <c r="Q3114" t="s">
        <v>1099</v>
      </c>
      <c r="R3114" t="s">
        <v>5542</v>
      </c>
      <c r="S3114" s="15">
        <f t="shared" si="200"/>
        <v>42615.121921296297</v>
      </c>
      <c r="T3114" s="16">
        <f t="shared" si="201"/>
        <v>42675.121921296297</v>
      </c>
    </row>
    <row r="3115" spans="1:20" ht="60" hidden="1">
      <c r="A3115">
        <v>3113</v>
      </c>
      <c r="B3115" s="3" t="s">
        <v>6369</v>
      </c>
      <c r="C3115" s="3" t="s">
        <v>6370</v>
      </c>
      <c r="D3115" s="6">
        <v>109225</v>
      </c>
      <c r="E3115" s="11">
        <v>4635</v>
      </c>
      <c r="F3115" t="s">
        <v>366</v>
      </c>
      <c r="G3115" t="s">
        <v>22</v>
      </c>
      <c r="H3115" t="s">
        <v>23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5541</v>
      </c>
      <c r="O3115" s="9">
        <f t="shared" si="198"/>
        <v>4</v>
      </c>
      <c r="P3115" s="9">
        <f t="shared" si="199"/>
        <v>125.27</v>
      </c>
      <c r="Q3115" t="s">
        <v>1099</v>
      </c>
      <c r="R3115" t="s">
        <v>5542</v>
      </c>
      <c r="S3115" s="15">
        <f t="shared" si="200"/>
        <v>42081.731273148151</v>
      </c>
      <c r="T3115" s="16">
        <f t="shared" si="201"/>
        <v>42111.731273148151</v>
      </c>
    </row>
    <row r="3116" spans="1:20" ht="60" hidden="1">
      <c r="A3116">
        <v>3114</v>
      </c>
      <c r="B3116" s="3" t="s">
        <v>6371</v>
      </c>
      <c r="C3116" s="3" t="s">
        <v>6372</v>
      </c>
      <c r="D3116" s="6">
        <v>75000</v>
      </c>
      <c r="E3116" s="11">
        <v>0</v>
      </c>
      <c r="F3116" t="s">
        <v>366</v>
      </c>
      <c r="G3116" t="s">
        <v>22</v>
      </c>
      <c r="H3116" t="s">
        <v>23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5541</v>
      </c>
      <c r="O3116" s="9">
        <f t="shared" si="198"/>
        <v>0</v>
      </c>
      <c r="P3116" s="9">
        <f t="shared" si="199"/>
        <v>0</v>
      </c>
      <c r="Q3116" t="s">
        <v>1099</v>
      </c>
      <c r="R3116" t="s">
        <v>5542</v>
      </c>
      <c r="S3116" s="15">
        <f t="shared" si="200"/>
        <v>41843.632523148146</v>
      </c>
      <c r="T3116" s="16">
        <f t="shared" si="201"/>
        <v>41903.632523148146</v>
      </c>
    </row>
    <row r="3117" spans="1:20" ht="60" hidden="1">
      <c r="A3117">
        <v>3115</v>
      </c>
      <c r="B3117" s="3" t="s">
        <v>6373</v>
      </c>
      <c r="C3117" s="3" t="s">
        <v>6374</v>
      </c>
      <c r="D3117" s="6">
        <v>10000</v>
      </c>
      <c r="E3117" s="11">
        <v>300</v>
      </c>
      <c r="F3117" t="s">
        <v>366</v>
      </c>
      <c r="G3117" t="s">
        <v>486</v>
      </c>
      <c r="H3117" t="s">
        <v>487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5541</v>
      </c>
      <c r="O3117" s="9">
        <f t="shared" si="198"/>
        <v>3</v>
      </c>
      <c r="P3117" s="9">
        <f t="shared" si="199"/>
        <v>300</v>
      </c>
      <c r="Q3117" t="s">
        <v>1099</v>
      </c>
      <c r="R3117" t="s">
        <v>5542</v>
      </c>
      <c r="S3117" s="15">
        <f t="shared" si="200"/>
        <v>42496.447071759263</v>
      </c>
      <c r="T3117" s="16">
        <f t="shared" si="201"/>
        <v>42526.447071759263</v>
      </c>
    </row>
    <row r="3118" spans="1:20" ht="45" hidden="1">
      <c r="A3118">
        <v>3116</v>
      </c>
      <c r="B3118" s="3" t="s">
        <v>6375</v>
      </c>
      <c r="C3118" s="3" t="s">
        <v>6376</v>
      </c>
      <c r="D3118" s="6">
        <v>750</v>
      </c>
      <c r="E3118" s="11">
        <v>430</v>
      </c>
      <c r="F3118" t="s">
        <v>366</v>
      </c>
      <c r="G3118" t="s">
        <v>22</v>
      </c>
      <c r="H3118" t="s">
        <v>23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5541</v>
      </c>
      <c r="O3118" s="9">
        <f t="shared" si="198"/>
        <v>57</v>
      </c>
      <c r="P3118" s="9">
        <f t="shared" si="199"/>
        <v>43</v>
      </c>
      <c r="Q3118" t="s">
        <v>1099</v>
      </c>
      <c r="R3118" t="s">
        <v>5542</v>
      </c>
      <c r="S3118" s="15">
        <f t="shared" si="200"/>
        <v>42081.515335648146</v>
      </c>
      <c r="T3118" s="16">
        <f t="shared" si="201"/>
        <v>42095.515335648146</v>
      </c>
    </row>
    <row r="3119" spans="1:20" ht="45" hidden="1">
      <c r="A3119">
        <v>3117</v>
      </c>
      <c r="B3119" s="3" t="s">
        <v>6377</v>
      </c>
      <c r="C3119" s="3" t="s">
        <v>6378</v>
      </c>
      <c r="D3119" s="6">
        <v>1000</v>
      </c>
      <c r="E3119" s="11">
        <v>1</v>
      </c>
      <c r="F3119" t="s">
        <v>366</v>
      </c>
      <c r="G3119" t="s">
        <v>31</v>
      </c>
      <c r="H3119" t="s">
        <v>32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5541</v>
      </c>
      <c r="O3119" s="9">
        <f t="shared" si="198"/>
        <v>0</v>
      </c>
      <c r="P3119" s="9">
        <f t="shared" si="199"/>
        <v>1</v>
      </c>
      <c r="Q3119" t="s">
        <v>1099</v>
      </c>
      <c r="R3119" t="s">
        <v>5542</v>
      </c>
      <c r="S3119" s="15">
        <f t="shared" si="200"/>
        <v>42509.374537037031</v>
      </c>
      <c r="T3119" s="16">
        <f t="shared" si="201"/>
        <v>42517.55</v>
      </c>
    </row>
    <row r="3120" spans="1:20" ht="30" hidden="1">
      <c r="A3120">
        <v>3118</v>
      </c>
      <c r="B3120" s="3" t="s">
        <v>6379</v>
      </c>
      <c r="C3120" s="3" t="s">
        <v>6380</v>
      </c>
      <c r="D3120" s="6">
        <v>500000</v>
      </c>
      <c r="E3120" s="11">
        <v>1550</v>
      </c>
      <c r="F3120" t="s">
        <v>366</v>
      </c>
      <c r="G3120" t="s">
        <v>486</v>
      </c>
      <c r="H3120" t="s">
        <v>487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5541</v>
      </c>
      <c r="O3120" s="9">
        <f t="shared" si="198"/>
        <v>0</v>
      </c>
      <c r="P3120" s="9">
        <f t="shared" si="199"/>
        <v>775</v>
      </c>
      <c r="Q3120" t="s">
        <v>1099</v>
      </c>
      <c r="R3120" t="s">
        <v>5542</v>
      </c>
      <c r="S3120" s="15">
        <f t="shared" si="200"/>
        <v>42534.649571759262</v>
      </c>
      <c r="T3120" s="16">
        <f t="shared" si="201"/>
        <v>42553.649571759262</v>
      </c>
    </row>
    <row r="3121" spans="1:21" ht="60" hidden="1">
      <c r="A3121">
        <v>3119</v>
      </c>
      <c r="B3121" s="3" t="s">
        <v>6381</v>
      </c>
      <c r="C3121" s="3" t="s">
        <v>6382</v>
      </c>
      <c r="D3121" s="6">
        <v>10000</v>
      </c>
      <c r="E3121" s="11">
        <v>5</v>
      </c>
      <c r="F3121" t="s">
        <v>366</v>
      </c>
      <c r="G3121" t="s">
        <v>22</v>
      </c>
      <c r="H3121" t="s">
        <v>23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5541</v>
      </c>
      <c r="O3121" s="9">
        <f t="shared" si="198"/>
        <v>0</v>
      </c>
      <c r="P3121" s="9">
        <f t="shared" si="199"/>
        <v>5</v>
      </c>
      <c r="Q3121" t="s">
        <v>1099</v>
      </c>
      <c r="R3121" t="s">
        <v>5542</v>
      </c>
      <c r="S3121" s="15">
        <f t="shared" si="200"/>
        <v>42060.04550925926</v>
      </c>
      <c r="T3121" s="16">
        <f t="shared" si="201"/>
        <v>42090.003842592589</v>
      </c>
    </row>
    <row r="3122" spans="1:21" ht="45" hidden="1">
      <c r="A3122">
        <v>3120</v>
      </c>
      <c r="B3122" s="3" t="s">
        <v>6383</v>
      </c>
      <c r="C3122" s="3" t="s">
        <v>6384</v>
      </c>
      <c r="D3122" s="6">
        <v>1300000</v>
      </c>
      <c r="E3122" s="11">
        <v>128</v>
      </c>
      <c r="F3122" t="s">
        <v>366</v>
      </c>
      <c r="G3122" t="s">
        <v>397</v>
      </c>
      <c r="H3122" t="s">
        <v>62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5541</v>
      </c>
      <c r="O3122" s="9">
        <f t="shared" si="198"/>
        <v>0</v>
      </c>
      <c r="P3122" s="9">
        <f t="shared" si="199"/>
        <v>12.8</v>
      </c>
      <c r="Q3122" t="s">
        <v>1099</v>
      </c>
      <c r="R3122" t="s">
        <v>5542</v>
      </c>
      <c r="S3122" s="15">
        <f t="shared" si="200"/>
        <v>42435.942083333335</v>
      </c>
      <c r="T3122" s="16">
        <f t="shared" si="201"/>
        <v>42495.900416666671</v>
      </c>
    </row>
    <row r="3123" spans="1:21" ht="45" hidden="1">
      <c r="A3123">
        <v>3121</v>
      </c>
      <c r="B3123" s="3" t="s">
        <v>6385</v>
      </c>
      <c r="C3123" s="3" t="s">
        <v>6386</v>
      </c>
      <c r="D3123" s="6">
        <v>1500</v>
      </c>
      <c r="E3123" s="11">
        <v>10</v>
      </c>
      <c r="F3123" t="s">
        <v>280</v>
      </c>
      <c r="G3123" t="s">
        <v>167</v>
      </c>
      <c r="H3123" t="s">
        <v>168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5541</v>
      </c>
      <c r="O3123" s="9">
        <f t="shared" si="198"/>
        <v>1</v>
      </c>
      <c r="P3123" s="9">
        <f t="shared" si="199"/>
        <v>10</v>
      </c>
      <c r="Q3123" t="s">
        <v>1099</v>
      </c>
      <c r="R3123" t="s">
        <v>5542</v>
      </c>
      <c r="S3123" s="15">
        <f t="shared" si="200"/>
        <v>41848.679803240739</v>
      </c>
      <c r="T3123" s="16">
        <f t="shared" si="201"/>
        <v>41908.679803240739</v>
      </c>
    </row>
    <row r="3124" spans="1:21" ht="18.75" hidden="1">
      <c r="A3124">
        <v>3122</v>
      </c>
      <c r="B3124" s="3" t="s">
        <v>6387</v>
      </c>
      <c r="C3124" s="3" t="s">
        <v>6388</v>
      </c>
      <c r="D3124" s="6">
        <v>199</v>
      </c>
      <c r="E3124" s="11">
        <v>116</v>
      </c>
      <c r="F3124" t="s">
        <v>280</v>
      </c>
      <c r="G3124" t="s">
        <v>22</v>
      </c>
      <c r="H3124" t="s">
        <v>23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5541</v>
      </c>
      <c r="O3124" s="9">
        <f t="shared" si="198"/>
        <v>58</v>
      </c>
      <c r="P3124" s="9">
        <f t="shared" si="199"/>
        <v>58</v>
      </c>
      <c r="Q3124" t="s">
        <v>1099</v>
      </c>
      <c r="R3124" t="s">
        <v>5542</v>
      </c>
      <c r="S3124" s="15">
        <f t="shared" si="200"/>
        <v>42678.932083333333</v>
      </c>
      <c r="T3124" s="16">
        <f t="shared" si="201"/>
        <v>42683.973750000005</v>
      </c>
    </row>
    <row r="3125" spans="1:21" ht="60" hidden="1">
      <c r="A3125">
        <v>3123</v>
      </c>
      <c r="B3125" s="3" t="s">
        <v>6389</v>
      </c>
      <c r="C3125" s="3" t="s">
        <v>6390</v>
      </c>
      <c r="D3125" s="6">
        <v>125000</v>
      </c>
      <c r="E3125" s="11">
        <v>85192</v>
      </c>
      <c r="F3125" t="s">
        <v>280</v>
      </c>
      <c r="G3125" t="s">
        <v>22</v>
      </c>
      <c r="H3125" t="s">
        <v>23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5541</v>
      </c>
      <c r="O3125" s="9">
        <f t="shared" si="198"/>
        <v>68</v>
      </c>
      <c r="P3125" s="9">
        <f t="shared" si="199"/>
        <v>244.8</v>
      </c>
      <c r="Q3125" t="s">
        <v>1099</v>
      </c>
      <c r="R3125" t="s">
        <v>5542</v>
      </c>
      <c r="S3125" s="15">
        <f t="shared" si="200"/>
        <v>42530.993032407408</v>
      </c>
      <c r="T3125" s="16">
        <f t="shared" si="201"/>
        <v>42560.993032407408</v>
      </c>
    </row>
    <row r="3126" spans="1:21" ht="45" hidden="1">
      <c r="A3126">
        <v>3124</v>
      </c>
      <c r="B3126" s="3" t="s">
        <v>6391</v>
      </c>
      <c r="C3126" s="3" t="s">
        <v>6392</v>
      </c>
      <c r="D3126" s="6">
        <v>800000</v>
      </c>
      <c r="E3126" s="11">
        <v>26</v>
      </c>
      <c r="F3126" t="s">
        <v>280</v>
      </c>
      <c r="G3126" t="s">
        <v>22</v>
      </c>
      <c r="H3126" t="s">
        <v>23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5541</v>
      </c>
      <c r="O3126" s="9">
        <f t="shared" si="198"/>
        <v>0</v>
      </c>
      <c r="P3126" s="9">
        <f t="shared" si="199"/>
        <v>6.5</v>
      </c>
      <c r="Q3126" t="s">
        <v>1099</v>
      </c>
      <c r="R3126" t="s">
        <v>5542</v>
      </c>
      <c r="S3126" s="15">
        <f t="shared" si="200"/>
        <v>41977.780104166668</v>
      </c>
      <c r="T3126" s="16">
        <f t="shared" si="201"/>
        <v>42037.780104166668</v>
      </c>
    </row>
    <row r="3127" spans="1:21" ht="18.75" hidden="1">
      <c r="A3127">
        <v>3125</v>
      </c>
      <c r="B3127" s="3" t="s">
        <v>6393</v>
      </c>
      <c r="C3127" s="3" t="s">
        <v>6394</v>
      </c>
      <c r="D3127" s="6">
        <v>1500000</v>
      </c>
      <c r="E3127" s="11">
        <v>0</v>
      </c>
      <c r="F3127" t="s">
        <v>280</v>
      </c>
      <c r="G3127" t="s">
        <v>22</v>
      </c>
      <c r="H3127" t="s">
        <v>23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5541</v>
      </c>
      <c r="O3127" s="9">
        <f t="shared" si="198"/>
        <v>0</v>
      </c>
      <c r="P3127" s="9">
        <f t="shared" si="199"/>
        <v>0</v>
      </c>
      <c r="Q3127" t="s">
        <v>1099</v>
      </c>
      <c r="R3127" t="s">
        <v>5542</v>
      </c>
      <c r="S3127" s="15">
        <f t="shared" si="200"/>
        <v>42346.20685185185</v>
      </c>
      <c r="T3127" s="16">
        <f t="shared" si="201"/>
        <v>42376.20685185185</v>
      </c>
    </row>
    <row r="3128" spans="1:21" ht="90" hidden="1">
      <c r="A3128">
        <v>3126</v>
      </c>
      <c r="B3128" s="3" t="s">
        <v>6395</v>
      </c>
      <c r="C3128" s="3" t="s">
        <v>6396</v>
      </c>
      <c r="D3128" s="6">
        <v>25000</v>
      </c>
      <c r="E3128" s="11">
        <v>1040</v>
      </c>
      <c r="F3128" t="s">
        <v>280</v>
      </c>
      <c r="G3128" t="s">
        <v>22</v>
      </c>
      <c r="H3128" t="s">
        <v>23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5541</v>
      </c>
      <c r="O3128" s="9">
        <f t="shared" si="198"/>
        <v>4</v>
      </c>
      <c r="P3128" s="9">
        <f t="shared" si="199"/>
        <v>61.18</v>
      </c>
      <c r="Q3128" t="s">
        <v>1099</v>
      </c>
      <c r="R3128" t="s">
        <v>5542</v>
      </c>
      <c r="S3128" s="15">
        <f t="shared" si="200"/>
        <v>42427.01807870371</v>
      </c>
      <c r="T3128" s="16">
        <f t="shared" si="201"/>
        <v>42456.976412037038</v>
      </c>
    </row>
    <row r="3129" spans="1:21" ht="60" hidden="1">
      <c r="A3129">
        <v>3127</v>
      </c>
      <c r="B3129" s="3" t="s">
        <v>6397</v>
      </c>
      <c r="C3129" s="3" t="s">
        <v>6398</v>
      </c>
      <c r="D3129" s="6">
        <v>100000</v>
      </c>
      <c r="E3129" s="11">
        <v>0</v>
      </c>
      <c r="F3129" t="s">
        <v>280</v>
      </c>
      <c r="G3129" t="s">
        <v>22</v>
      </c>
      <c r="H3129" t="s">
        <v>23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5541</v>
      </c>
      <c r="O3129" s="9">
        <f t="shared" si="198"/>
        <v>0</v>
      </c>
      <c r="P3129" s="9">
        <f t="shared" si="199"/>
        <v>0</v>
      </c>
      <c r="Q3129" t="s">
        <v>1099</v>
      </c>
      <c r="R3129" t="s">
        <v>5542</v>
      </c>
      <c r="S3129" s="15">
        <f t="shared" si="200"/>
        <v>42034.856817129628</v>
      </c>
      <c r="T3129" s="16">
        <f t="shared" si="201"/>
        <v>42064.856817129628</v>
      </c>
    </row>
    <row r="3130" spans="1:21" ht="60">
      <c r="A3130">
        <v>3128</v>
      </c>
      <c r="B3130" s="3" t="s">
        <v>6399</v>
      </c>
      <c r="C3130" s="3" t="s">
        <v>6400</v>
      </c>
      <c r="D3130" s="6">
        <v>15000</v>
      </c>
      <c r="E3130" s="11">
        <v>16291</v>
      </c>
      <c r="F3130" t="s">
        <v>3480</v>
      </c>
      <c r="G3130" t="s">
        <v>22</v>
      </c>
      <c r="H3130" t="s">
        <v>23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1098</v>
      </c>
      <c r="O3130" s="9">
        <f t="shared" si="198"/>
        <v>109</v>
      </c>
      <c r="P3130" s="9">
        <f t="shared" si="199"/>
        <v>139.24</v>
      </c>
      <c r="Q3130" t="s">
        <v>1099</v>
      </c>
      <c r="R3130" t="s">
        <v>1100</v>
      </c>
      <c r="S3130" s="15">
        <f t="shared" si="200"/>
        <v>42780.825706018513</v>
      </c>
      <c r="T3130" s="16">
        <f t="shared" si="201"/>
        <v>42810.784039351856</v>
      </c>
      <c r="U3130">
        <f t="shared" ref="U3130:U3189" si="202">YEAR(S2612)</f>
        <v>2016</v>
      </c>
    </row>
    <row r="3131" spans="1:21" ht="60">
      <c r="A3131">
        <v>3129</v>
      </c>
      <c r="B3131" s="3" t="s">
        <v>6401</v>
      </c>
      <c r="C3131" s="3" t="s">
        <v>6402</v>
      </c>
      <c r="D3131" s="6">
        <v>1250</v>
      </c>
      <c r="E3131" s="11">
        <v>10</v>
      </c>
      <c r="F3131" t="s">
        <v>3480</v>
      </c>
      <c r="G3131" t="s">
        <v>22</v>
      </c>
      <c r="H3131" t="s">
        <v>23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1098</v>
      </c>
      <c r="O3131" s="9">
        <f t="shared" si="198"/>
        <v>1</v>
      </c>
      <c r="P3131" s="9">
        <f t="shared" si="199"/>
        <v>10</v>
      </c>
      <c r="Q3131" t="s">
        <v>1099</v>
      </c>
      <c r="R3131" t="s">
        <v>1100</v>
      </c>
      <c r="S3131" s="15">
        <f t="shared" si="200"/>
        <v>42803.842812499999</v>
      </c>
      <c r="T3131" s="16">
        <f t="shared" si="201"/>
        <v>42843.801145833335</v>
      </c>
      <c r="U3131">
        <f t="shared" si="202"/>
        <v>2016</v>
      </c>
    </row>
    <row r="3132" spans="1:21" ht="45">
      <c r="A3132">
        <v>3130</v>
      </c>
      <c r="B3132" s="3" t="s">
        <v>6403</v>
      </c>
      <c r="C3132" s="3" t="s">
        <v>6404</v>
      </c>
      <c r="D3132" s="6">
        <v>10000</v>
      </c>
      <c r="E3132" s="11">
        <v>375</v>
      </c>
      <c r="F3132" t="s">
        <v>3480</v>
      </c>
      <c r="G3132" t="s">
        <v>22</v>
      </c>
      <c r="H3132" t="s">
        <v>23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1098</v>
      </c>
      <c r="O3132" s="9">
        <f t="shared" si="198"/>
        <v>4</v>
      </c>
      <c r="P3132" s="9">
        <f t="shared" si="199"/>
        <v>93.75</v>
      </c>
      <c r="Q3132" t="s">
        <v>1099</v>
      </c>
      <c r="R3132" t="s">
        <v>1100</v>
      </c>
      <c r="S3132" s="15">
        <f t="shared" si="200"/>
        <v>42808.640231481477</v>
      </c>
      <c r="T3132" s="16">
        <f t="shared" si="201"/>
        <v>42839.207638888889</v>
      </c>
      <c r="U3132">
        <f t="shared" si="202"/>
        <v>2014</v>
      </c>
    </row>
    <row r="3133" spans="1:21" ht="30">
      <c r="A3133">
        <v>3131</v>
      </c>
      <c r="B3133" s="3" t="s">
        <v>6405</v>
      </c>
      <c r="C3133" s="3" t="s">
        <v>6406</v>
      </c>
      <c r="D3133" s="6">
        <v>4100</v>
      </c>
      <c r="E3133" s="11">
        <v>645</v>
      </c>
      <c r="F3133" t="s">
        <v>3480</v>
      </c>
      <c r="G3133" t="s">
        <v>22</v>
      </c>
      <c r="H3133" t="s">
        <v>23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1098</v>
      </c>
      <c r="O3133" s="9">
        <f t="shared" si="198"/>
        <v>16</v>
      </c>
      <c r="P3133" s="9">
        <f t="shared" si="199"/>
        <v>53.75</v>
      </c>
      <c r="Q3133" t="s">
        <v>1099</v>
      </c>
      <c r="R3133" t="s">
        <v>1100</v>
      </c>
      <c r="S3133" s="15">
        <f t="shared" si="200"/>
        <v>42803.579224537039</v>
      </c>
      <c r="T3133" s="16">
        <f t="shared" si="201"/>
        <v>42833.537557870368</v>
      </c>
      <c r="U3133">
        <f t="shared" si="202"/>
        <v>2012</v>
      </c>
    </row>
    <row r="3134" spans="1:21" ht="30">
      <c r="A3134">
        <v>3132</v>
      </c>
      <c r="B3134" s="3" t="s">
        <v>6407</v>
      </c>
      <c r="C3134" s="3" t="s">
        <v>6408</v>
      </c>
      <c r="D3134" s="6">
        <v>30000</v>
      </c>
      <c r="E3134" s="11">
        <v>10</v>
      </c>
      <c r="F3134" t="s">
        <v>3480</v>
      </c>
      <c r="G3134" t="s">
        <v>22</v>
      </c>
      <c r="H3134" t="s">
        <v>23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1098</v>
      </c>
      <c r="O3134" s="9">
        <f t="shared" si="198"/>
        <v>0</v>
      </c>
      <c r="P3134" s="9">
        <f t="shared" si="199"/>
        <v>10</v>
      </c>
      <c r="Q3134" t="s">
        <v>1099</v>
      </c>
      <c r="R3134" t="s">
        <v>1100</v>
      </c>
      <c r="S3134" s="15">
        <f t="shared" si="200"/>
        <v>42786.350231481483</v>
      </c>
      <c r="T3134" s="16">
        <f t="shared" si="201"/>
        <v>42846.308564814812</v>
      </c>
      <c r="U3134">
        <f t="shared" si="202"/>
        <v>2014</v>
      </c>
    </row>
    <row r="3135" spans="1:21" ht="60">
      <c r="A3135">
        <v>3133</v>
      </c>
      <c r="B3135" s="3" t="s">
        <v>6409</v>
      </c>
      <c r="C3135" s="3" t="s">
        <v>6410</v>
      </c>
      <c r="D3135" s="6">
        <v>500</v>
      </c>
      <c r="E3135" s="11">
        <v>540</v>
      </c>
      <c r="F3135" t="s">
        <v>3480</v>
      </c>
      <c r="G3135" t="s">
        <v>31</v>
      </c>
      <c r="H3135" t="s">
        <v>32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1098</v>
      </c>
      <c r="O3135" s="9">
        <f t="shared" si="198"/>
        <v>108</v>
      </c>
      <c r="P3135" s="9">
        <f t="shared" si="199"/>
        <v>33.75</v>
      </c>
      <c r="Q3135" t="s">
        <v>1099</v>
      </c>
      <c r="R3135" t="s">
        <v>1100</v>
      </c>
      <c r="S3135" s="15">
        <f t="shared" si="200"/>
        <v>42788.565208333333</v>
      </c>
      <c r="T3135" s="16">
        <f t="shared" si="201"/>
        <v>42818.523541666669</v>
      </c>
      <c r="U3135">
        <f t="shared" si="202"/>
        <v>2016</v>
      </c>
    </row>
    <row r="3136" spans="1:21" ht="60">
      <c r="A3136">
        <v>3134</v>
      </c>
      <c r="B3136" s="3" t="s">
        <v>6411</v>
      </c>
      <c r="C3136" s="3" t="s">
        <v>6412</v>
      </c>
      <c r="D3136" s="6">
        <v>1000</v>
      </c>
      <c r="E3136" s="11">
        <v>225</v>
      </c>
      <c r="F3136" t="s">
        <v>3480</v>
      </c>
      <c r="G3136" t="s">
        <v>31</v>
      </c>
      <c r="H3136" t="s">
        <v>32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1098</v>
      </c>
      <c r="O3136" s="9">
        <f t="shared" si="198"/>
        <v>23</v>
      </c>
      <c r="P3136" s="9">
        <f t="shared" si="199"/>
        <v>18.75</v>
      </c>
      <c r="Q3136" t="s">
        <v>1099</v>
      </c>
      <c r="R3136" t="s">
        <v>1100</v>
      </c>
      <c r="S3136" s="15">
        <f t="shared" si="200"/>
        <v>42800.720127314817</v>
      </c>
      <c r="T3136" s="16">
        <f t="shared" si="201"/>
        <v>42821.678460648152</v>
      </c>
      <c r="U3136">
        <f t="shared" si="202"/>
        <v>2015</v>
      </c>
    </row>
    <row r="3137" spans="1:21" ht="60">
      <c r="A3137">
        <v>3135</v>
      </c>
      <c r="B3137" s="3" t="s">
        <v>6413</v>
      </c>
      <c r="C3137" s="3" t="s">
        <v>6414</v>
      </c>
      <c r="D3137" s="6">
        <v>777</v>
      </c>
      <c r="E3137" s="11">
        <v>162</v>
      </c>
      <c r="F3137" t="s">
        <v>3480</v>
      </c>
      <c r="G3137" t="s">
        <v>22</v>
      </c>
      <c r="H3137" t="s">
        <v>23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1098</v>
      </c>
      <c r="O3137" s="9">
        <f t="shared" si="198"/>
        <v>21</v>
      </c>
      <c r="P3137" s="9">
        <f t="shared" si="199"/>
        <v>23.14</v>
      </c>
      <c r="Q3137" t="s">
        <v>1099</v>
      </c>
      <c r="R3137" t="s">
        <v>1100</v>
      </c>
      <c r="S3137" s="15">
        <f t="shared" si="200"/>
        <v>42807.151863425926</v>
      </c>
      <c r="T3137" s="16">
        <f t="shared" si="201"/>
        <v>42829.151863425926</v>
      </c>
      <c r="U3137">
        <f t="shared" si="202"/>
        <v>2014</v>
      </c>
    </row>
    <row r="3138" spans="1:21" ht="60">
      <c r="A3138">
        <v>3136</v>
      </c>
      <c r="B3138" s="3" t="s">
        <v>6415</v>
      </c>
      <c r="C3138" s="3" t="s">
        <v>6416</v>
      </c>
      <c r="D3138" s="6">
        <v>500</v>
      </c>
      <c r="E3138" s="11">
        <v>639</v>
      </c>
      <c r="F3138" t="s">
        <v>3480</v>
      </c>
      <c r="G3138" t="s">
        <v>31</v>
      </c>
      <c r="H3138" t="s">
        <v>32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1098</v>
      </c>
      <c r="O3138" s="9">
        <f t="shared" si="198"/>
        <v>128</v>
      </c>
      <c r="P3138" s="9">
        <f t="shared" si="199"/>
        <v>29.05</v>
      </c>
      <c r="Q3138" t="s">
        <v>1099</v>
      </c>
      <c r="R3138" t="s">
        <v>1100</v>
      </c>
      <c r="S3138" s="15">
        <f t="shared" si="200"/>
        <v>42789.462430555555</v>
      </c>
      <c r="T3138" s="16">
        <f t="shared" si="201"/>
        <v>42825.957638888889</v>
      </c>
      <c r="U3138">
        <f t="shared" si="202"/>
        <v>2015</v>
      </c>
    </row>
    <row r="3139" spans="1:21" ht="45">
      <c r="A3139">
        <v>3137</v>
      </c>
      <c r="B3139" s="3" t="s">
        <v>6417</v>
      </c>
      <c r="C3139" s="3" t="s">
        <v>6418</v>
      </c>
      <c r="D3139" s="6">
        <v>1500</v>
      </c>
      <c r="E3139" s="11">
        <v>50</v>
      </c>
      <c r="F3139" t="s">
        <v>3480</v>
      </c>
      <c r="G3139" t="s">
        <v>22</v>
      </c>
      <c r="H3139" t="s">
        <v>23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1098</v>
      </c>
      <c r="O3139" s="9">
        <f t="shared" ref="O3139:O3202" si="203">ROUND(E3139/D3139*100,0)</f>
        <v>3</v>
      </c>
      <c r="P3139" s="9">
        <f t="shared" ref="P3139:P3202" si="204">IFERROR(ROUND(E3139/L3139,2),0)</f>
        <v>50</v>
      </c>
      <c r="Q3139" t="s">
        <v>1099</v>
      </c>
      <c r="R3139" t="s">
        <v>1100</v>
      </c>
      <c r="S3139" s="15">
        <f t="shared" ref="S3139:S3202" si="205">(((J3139/60)/60)/24)+DATE(1970,1,1)</f>
        <v>42807.885057870371</v>
      </c>
      <c r="T3139" s="16">
        <f t="shared" ref="T3139:T3202" si="206">(((I3139/60)/60)/24)+DATE(1970,1,1)</f>
        <v>42858.8</v>
      </c>
      <c r="U3139">
        <f t="shared" si="202"/>
        <v>2015</v>
      </c>
    </row>
    <row r="3140" spans="1:21" ht="60">
      <c r="A3140">
        <v>3138</v>
      </c>
      <c r="B3140" s="3" t="s">
        <v>6419</v>
      </c>
      <c r="C3140" s="3" t="s">
        <v>6420</v>
      </c>
      <c r="D3140" s="6">
        <v>200</v>
      </c>
      <c r="E3140" s="11">
        <v>0</v>
      </c>
      <c r="F3140" t="s">
        <v>3480</v>
      </c>
      <c r="G3140" t="s">
        <v>31</v>
      </c>
      <c r="H3140" t="s">
        <v>32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1098</v>
      </c>
      <c r="O3140" s="9">
        <f t="shared" si="203"/>
        <v>0</v>
      </c>
      <c r="P3140" s="9">
        <f t="shared" si="204"/>
        <v>0</v>
      </c>
      <c r="Q3140" t="s">
        <v>1099</v>
      </c>
      <c r="R3140" t="s">
        <v>1100</v>
      </c>
      <c r="S3140" s="15">
        <f t="shared" si="205"/>
        <v>42809.645914351851</v>
      </c>
      <c r="T3140" s="16">
        <f t="shared" si="206"/>
        <v>42828.645914351851</v>
      </c>
      <c r="U3140">
        <f t="shared" si="202"/>
        <v>2015</v>
      </c>
    </row>
    <row r="3141" spans="1:21" ht="60">
      <c r="A3141">
        <v>3139</v>
      </c>
      <c r="B3141" s="3" t="s">
        <v>6421</v>
      </c>
      <c r="C3141" s="3" t="s">
        <v>6422</v>
      </c>
      <c r="D3141" s="6">
        <v>50000</v>
      </c>
      <c r="E3141" s="11">
        <v>2700</v>
      </c>
      <c r="F3141" t="s">
        <v>3480</v>
      </c>
      <c r="G3141" t="s">
        <v>1441</v>
      </c>
      <c r="H3141" t="s">
        <v>1442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1098</v>
      </c>
      <c r="O3141" s="9">
        <f t="shared" si="203"/>
        <v>5</v>
      </c>
      <c r="P3141" s="9">
        <f t="shared" si="204"/>
        <v>450</v>
      </c>
      <c r="Q3141" t="s">
        <v>1099</v>
      </c>
      <c r="R3141" t="s">
        <v>1100</v>
      </c>
      <c r="S3141" s="15">
        <f t="shared" si="205"/>
        <v>42785.270370370374</v>
      </c>
      <c r="T3141" s="16">
        <f t="shared" si="206"/>
        <v>42819.189583333333</v>
      </c>
      <c r="U3141">
        <f t="shared" si="202"/>
        <v>2015</v>
      </c>
    </row>
    <row r="3142" spans="1:21" ht="60">
      <c r="A3142">
        <v>3140</v>
      </c>
      <c r="B3142" s="3" t="s">
        <v>6423</v>
      </c>
      <c r="C3142" s="3" t="s">
        <v>6424</v>
      </c>
      <c r="D3142" s="6">
        <v>10000</v>
      </c>
      <c r="E3142" s="11">
        <v>96</v>
      </c>
      <c r="F3142" t="s">
        <v>3480</v>
      </c>
      <c r="G3142" t="s">
        <v>187</v>
      </c>
      <c r="H3142" t="s">
        <v>62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1098</v>
      </c>
      <c r="O3142" s="9">
        <f t="shared" si="203"/>
        <v>1</v>
      </c>
      <c r="P3142" s="9">
        <f t="shared" si="204"/>
        <v>24</v>
      </c>
      <c r="Q3142" t="s">
        <v>1099</v>
      </c>
      <c r="R3142" t="s">
        <v>1100</v>
      </c>
      <c r="S3142" s="15">
        <f t="shared" si="205"/>
        <v>42802.718784722223</v>
      </c>
      <c r="T3142" s="16">
        <f t="shared" si="206"/>
        <v>42832.677118055552</v>
      </c>
      <c r="U3142">
        <f t="shared" si="202"/>
        <v>2016</v>
      </c>
    </row>
    <row r="3143" spans="1:21" ht="60">
      <c r="A3143">
        <v>3141</v>
      </c>
      <c r="B3143" s="3" t="s">
        <v>6425</v>
      </c>
      <c r="C3143" s="3" t="s">
        <v>6426</v>
      </c>
      <c r="D3143" s="6">
        <v>500</v>
      </c>
      <c r="E3143" s="11">
        <v>258</v>
      </c>
      <c r="F3143" t="s">
        <v>3480</v>
      </c>
      <c r="G3143" t="s">
        <v>397</v>
      </c>
      <c r="H3143" t="s">
        <v>62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1098</v>
      </c>
      <c r="O3143" s="9">
        <f t="shared" si="203"/>
        <v>52</v>
      </c>
      <c r="P3143" s="9">
        <f t="shared" si="204"/>
        <v>32.25</v>
      </c>
      <c r="Q3143" t="s">
        <v>1099</v>
      </c>
      <c r="R3143" t="s">
        <v>1100</v>
      </c>
      <c r="S3143" s="15">
        <f t="shared" si="205"/>
        <v>42800.753333333334</v>
      </c>
      <c r="T3143" s="16">
        <f t="shared" si="206"/>
        <v>42841.833333333328</v>
      </c>
      <c r="U3143">
        <f t="shared" si="202"/>
        <v>2016</v>
      </c>
    </row>
    <row r="3144" spans="1:21" ht="45">
      <c r="A3144">
        <v>3142</v>
      </c>
      <c r="B3144" s="3" t="s">
        <v>6427</v>
      </c>
      <c r="C3144" s="3" t="s">
        <v>6428</v>
      </c>
      <c r="D3144" s="6">
        <v>2750</v>
      </c>
      <c r="E3144" s="11">
        <v>45</v>
      </c>
      <c r="F3144" t="s">
        <v>3480</v>
      </c>
      <c r="G3144" t="s">
        <v>31</v>
      </c>
      <c r="H3144" t="s">
        <v>32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1098</v>
      </c>
      <c r="O3144" s="9">
        <f t="shared" si="203"/>
        <v>2</v>
      </c>
      <c r="P3144" s="9">
        <f t="shared" si="204"/>
        <v>15</v>
      </c>
      <c r="Q3144" t="s">
        <v>1099</v>
      </c>
      <c r="R3144" t="s">
        <v>1100</v>
      </c>
      <c r="S3144" s="15">
        <f t="shared" si="205"/>
        <v>42783.513182870374</v>
      </c>
      <c r="T3144" s="16">
        <f t="shared" si="206"/>
        <v>42813.471516203703</v>
      </c>
      <c r="U3144">
        <f t="shared" si="202"/>
        <v>2012</v>
      </c>
    </row>
    <row r="3145" spans="1:21" ht="60">
      <c r="A3145">
        <v>3143</v>
      </c>
      <c r="B3145" s="3" t="s">
        <v>6429</v>
      </c>
      <c r="C3145" s="3" t="s">
        <v>6430</v>
      </c>
      <c r="D3145" s="6">
        <v>700</v>
      </c>
      <c r="E3145" s="11">
        <v>0</v>
      </c>
      <c r="F3145" t="s">
        <v>3480</v>
      </c>
      <c r="G3145" t="s">
        <v>31</v>
      </c>
      <c r="H3145" t="s">
        <v>32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1098</v>
      </c>
      <c r="O3145" s="9">
        <f t="shared" si="203"/>
        <v>0</v>
      </c>
      <c r="P3145" s="9">
        <f t="shared" si="204"/>
        <v>0</v>
      </c>
      <c r="Q3145" t="s">
        <v>1099</v>
      </c>
      <c r="R3145" t="s">
        <v>1100</v>
      </c>
      <c r="S3145" s="15">
        <f t="shared" si="205"/>
        <v>42808.358287037037</v>
      </c>
      <c r="T3145" s="16">
        <f t="shared" si="206"/>
        <v>42834.358287037037</v>
      </c>
      <c r="U3145">
        <f t="shared" si="202"/>
        <v>2016</v>
      </c>
    </row>
    <row r="3146" spans="1:21" ht="60">
      <c r="A3146">
        <v>3144</v>
      </c>
      <c r="B3146" s="3" t="s">
        <v>6431</v>
      </c>
      <c r="C3146" s="3" t="s">
        <v>6432</v>
      </c>
      <c r="D3146" s="6">
        <v>10000</v>
      </c>
      <c r="E3146" s="11">
        <v>7540</v>
      </c>
      <c r="F3146" t="s">
        <v>3480</v>
      </c>
      <c r="G3146" t="s">
        <v>22</v>
      </c>
      <c r="H3146" t="s">
        <v>23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1098</v>
      </c>
      <c r="O3146" s="9">
        <f t="shared" si="203"/>
        <v>75</v>
      </c>
      <c r="P3146" s="9">
        <f t="shared" si="204"/>
        <v>251.33</v>
      </c>
      <c r="Q3146" t="s">
        <v>1099</v>
      </c>
      <c r="R3146" t="s">
        <v>1100</v>
      </c>
      <c r="S3146" s="15">
        <f t="shared" si="205"/>
        <v>42796.538275462968</v>
      </c>
      <c r="T3146" s="16">
        <f t="shared" si="206"/>
        <v>42813.25</v>
      </c>
      <c r="U3146">
        <f t="shared" si="202"/>
        <v>2015</v>
      </c>
    </row>
    <row r="3147" spans="1:21" ht="45">
      <c r="A3147">
        <v>3145</v>
      </c>
      <c r="B3147" s="3" t="s">
        <v>6433</v>
      </c>
      <c r="C3147" s="3" t="s">
        <v>6434</v>
      </c>
      <c r="D3147" s="6">
        <v>25000</v>
      </c>
      <c r="E3147" s="11">
        <v>0</v>
      </c>
      <c r="F3147" t="s">
        <v>3480</v>
      </c>
      <c r="G3147" t="s">
        <v>22</v>
      </c>
      <c r="H3147" t="s">
        <v>23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1098</v>
      </c>
      <c r="O3147" s="9">
        <f t="shared" si="203"/>
        <v>0</v>
      </c>
      <c r="P3147" s="9">
        <f t="shared" si="204"/>
        <v>0</v>
      </c>
      <c r="Q3147" t="s">
        <v>1099</v>
      </c>
      <c r="R3147" t="s">
        <v>1100</v>
      </c>
      <c r="S3147" s="15">
        <f t="shared" si="205"/>
        <v>42762.040902777779</v>
      </c>
      <c r="T3147" s="16">
        <f t="shared" si="206"/>
        <v>42821.999236111107</v>
      </c>
      <c r="U3147">
        <f t="shared" si="202"/>
        <v>2015</v>
      </c>
    </row>
    <row r="3148" spans="1:21" ht="45">
      <c r="A3148">
        <v>3146</v>
      </c>
      <c r="B3148" s="3" t="s">
        <v>6435</v>
      </c>
      <c r="C3148" s="3" t="s">
        <v>6436</v>
      </c>
      <c r="D3148" s="6">
        <v>50000</v>
      </c>
      <c r="E3148" s="11">
        <v>5250</v>
      </c>
      <c r="F3148" t="s">
        <v>3480</v>
      </c>
      <c r="G3148" t="s">
        <v>1441</v>
      </c>
      <c r="H3148" t="s">
        <v>1442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1098</v>
      </c>
      <c r="O3148" s="9">
        <f t="shared" si="203"/>
        <v>11</v>
      </c>
      <c r="P3148" s="9">
        <f t="shared" si="204"/>
        <v>437.5</v>
      </c>
      <c r="Q3148" t="s">
        <v>1099</v>
      </c>
      <c r="R3148" t="s">
        <v>1100</v>
      </c>
      <c r="S3148" s="15">
        <f t="shared" si="205"/>
        <v>42796.682476851856</v>
      </c>
      <c r="T3148" s="16">
        <f t="shared" si="206"/>
        <v>42841.640810185185</v>
      </c>
      <c r="U3148">
        <f t="shared" si="202"/>
        <v>2014</v>
      </c>
    </row>
    <row r="3149" spans="1:21" ht="60">
      <c r="A3149">
        <v>3147</v>
      </c>
      <c r="B3149" s="3" t="s">
        <v>6437</v>
      </c>
      <c r="C3149" s="3" t="s">
        <v>6438</v>
      </c>
      <c r="D3149" s="6">
        <v>20000</v>
      </c>
      <c r="E3149" s="11">
        <v>23505</v>
      </c>
      <c r="F3149" t="s">
        <v>21</v>
      </c>
      <c r="G3149" t="s">
        <v>22</v>
      </c>
      <c r="H3149" t="s">
        <v>23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1098</v>
      </c>
      <c r="O3149" s="9">
        <f t="shared" si="203"/>
        <v>118</v>
      </c>
      <c r="P3149" s="9">
        <f t="shared" si="204"/>
        <v>110.35</v>
      </c>
      <c r="Q3149" t="s">
        <v>1099</v>
      </c>
      <c r="R3149" t="s">
        <v>1100</v>
      </c>
      <c r="S3149" s="15">
        <f t="shared" si="205"/>
        <v>41909.969386574077</v>
      </c>
      <c r="T3149" s="16">
        <f t="shared" si="206"/>
        <v>41950.011053240742</v>
      </c>
      <c r="U3149">
        <f t="shared" si="202"/>
        <v>2015</v>
      </c>
    </row>
    <row r="3150" spans="1:21" ht="30">
      <c r="A3150">
        <v>3148</v>
      </c>
      <c r="B3150" s="3" t="s">
        <v>6439</v>
      </c>
      <c r="C3150" s="3" t="s">
        <v>6440</v>
      </c>
      <c r="D3150" s="6">
        <v>1800</v>
      </c>
      <c r="E3150" s="11">
        <v>2361</v>
      </c>
      <c r="F3150" t="s">
        <v>21</v>
      </c>
      <c r="G3150" t="s">
        <v>22</v>
      </c>
      <c r="H3150" t="s">
        <v>23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1098</v>
      </c>
      <c r="O3150" s="9">
        <f t="shared" si="203"/>
        <v>131</v>
      </c>
      <c r="P3150" s="9">
        <f t="shared" si="204"/>
        <v>41.42</v>
      </c>
      <c r="Q3150" t="s">
        <v>1099</v>
      </c>
      <c r="R3150" t="s">
        <v>1100</v>
      </c>
      <c r="S3150" s="15">
        <f t="shared" si="205"/>
        <v>41891.665324074071</v>
      </c>
      <c r="T3150" s="16">
        <f t="shared" si="206"/>
        <v>41913.166666666664</v>
      </c>
      <c r="U3150">
        <f t="shared" si="202"/>
        <v>2016</v>
      </c>
    </row>
    <row r="3151" spans="1:21" ht="60">
      <c r="A3151">
        <v>3149</v>
      </c>
      <c r="B3151" s="3" t="s">
        <v>6441</v>
      </c>
      <c r="C3151" s="3" t="s">
        <v>6442</v>
      </c>
      <c r="D3151" s="6">
        <v>1250</v>
      </c>
      <c r="E3151" s="11">
        <v>1300</v>
      </c>
      <c r="F3151" t="s">
        <v>21</v>
      </c>
      <c r="G3151" t="s">
        <v>22</v>
      </c>
      <c r="H3151" t="s">
        <v>23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1098</v>
      </c>
      <c r="O3151" s="9">
        <f t="shared" si="203"/>
        <v>104</v>
      </c>
      <c r="P3151" s="9">
        <f t="shared" si="204"/>
        <v>52</v>
      </c>
      <c r="Q3151" t="s">
        <v>1099</v>
      </c>
      <c r="R3151" t="s">
        <v>1100</v>
      </c>
      <c r="S3151" s="15">
        <f t="shared" si="205"/>
        <v>41226.017361111109</v>
      </c>
      <c r="T3151" s="16">
        <f t="shared" si="206"/>
        <v>41250.083333333336</v>
      </c>
      <c r="U3151">
        <f t="shared" si="202"/>
        <v>2015</v>
      </c>
    </row>
    <row r="3152" spans="1:21" ht="60">
      <c r="A3152">
        <v>3150</v>
      </c>
      <c r="B3152" s="3" t="s">
        <v>6443</v>
      </c>
      <c r="C3152" s="3" t="s">
        <v>6444</v>
      </c>
      <c r="D3152" s="6">
        <v>3500</v>
      </c>
      <c r="E3152" s="11">
        <v>3535</v>
      </c>
      <c r="F3152" t="s">
        <v>21</v>
      </c>
      <c r="G3152" t="s">
        <v>22</v>
      </c>
      <c r="H3152" t="s">
        <v>23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1098</v>
      </c>
      <c r="O3152" s="9">
        <f t="shared" si="203"/>
        <v>101</v>
      </c>
      <c r="P3152" s="9">
        <f t="shared" si="204"/>
        <v>33.99</v>
      </c>
      <c r="Q3152" t="s">
        <v>1099</v>
      </c>
      <c r="R3152" t="s">
        <v>1100</v>
      </c>
      <c r="S3152" s="15">
        <f t="shared" si="205"/>
        <v>40478.263923611114</v>
      </c>
      <c r="T3152" s="16">
        <f t="shared" si="206"/>
        <v>40568.166666666664</v>
      </c>
      <c r="U3152">
        <f t="shared" si="202"/>
        <v>2016</v>
      </c>
    </row>
    <row r="3153" spans="1:21" ht="45">
      <c r="A3153">
        <v>3151</v>
      </c>
      <c r="B3153" s="3" t="s">
        <v>6445</v>
      </c>
      <c r="C3153" s="3" t="s">
        <v>6446</v>
      </c>
      <c r="D3153" s="6">
        <v>3500</v>
      </c>
      <c r="E3153" s="11">
        <v>3514</v>
      </c>
      <c r="F3153" t="s">
        <v>21</v>
      </c>
      <c r="G3153" t="s">
        <v>22</v>
      </c>
      <c r="H3153" t="s">
        <v>23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1098</v>
      </c>
      <c r="O3153" s="9">
        <f t="shared" si="203"/>
        <v>100</v>
      </c>
      <c r="P3153" s="9">
        <f t="shared" si="204"/>
        <v>103.35</v>
      </c>
      <c r="Q3153" t="s">
        <v>1099</v>
      </c>
      <c r="R3153" t="s">
        <v>1100</v>
      </c>
      <c r="S3153" s="15">
        <f t="shared" si="205"/>
        <v>41862.83997685185</v>
      </c>
      <c r="T3153" s="16">
        <f t="shared" si="206"/>
        <v>41892.83997685185</v>
      </c>
      <c r="U3153">
        <f t="shared" si="202"/>
        <v>2014</v>
      </c>
    </row>
    <row r="3154" spans="1:21" ht="45">
      <c r="A3154">
        <v>3152</v>
      </c>
      <c r="B3154" s="3" t="s">
        <v>6447</v>
      </c>
      <c r="C3154" s="3" t="s">
        <v>6448</v>
      </c>
      <c r="D3154" s="6">
        <v>2200</v>
      </c>
      <c r="E3154" s="11">
        <v>2331</v>
      </c>
      <c r="F3154" t="s">
        <v>21</v>
      </c>
      <c r="G3154" t="s">
        <v>31</v>
      </c>
      <c r="H3154" t="s">
        <v>32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1098</v>
      </c>
      <c r="O3154" s="9">
        <f t="shared" si="203"/>
        <v>106</v>
      </c>
      <c r="P3154" s="9">
        <f t="shared" si="204"/>
        <v>34.79</v>
      </c>
      <c r="Q3154" t="s">
        <v>1099</v>
      </c>
      <c r="R3154" t="s">
        <v>1100</v>
      </c>
      <c r="S3154" s="15">
        <f t="shared" si="205"/>
        <v>41550.867673611108</v>
      </c>
      <c r="T3154" s="16">
        <f t="shared" si="206"/>
        <v>41580.867673611108</v>
      </c>
      <c r="U3154">
        <f t="shared" si="202"/>
        <v>2016</v>
      </c>
    </row>
    <row r="3155" spans="1:21" ht="45">
      <c r="A3155">
        <v>3153</v>
      </c>
      <c r="B3155" s="3" t="s">
        <v>6449</v>
      </c>
      <c r="C3155" s="3" t="s">
        <v>6450</v>
      </c>
      <c r="D3155" s="6">
        <v>3000</v>
      </c>
      <c r="E3155" s="11">
        <v>10067.5</v>
      </c>
      <c r="F3155" t="s">
        <v>21</v>
      </c>
      <c r="G3155" t="s">
        <v>22</v>
      </c>
      <c r="H3155" t="s">
        <v>23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1098</v>
      </c>
      <c r="O3155" s="9">
        <f t="shared" si="203"/>
        <v>336</v>
      </c>
      <c r="P3155" s="9">
        <f t="shared" si="204"/>
        <v>41.77</v>
      </c>
      <c r="Q3155" t="s">
        <v>1099</v>
      </c>
      <c r="R3155" t="s">
        <v>1100</v>
      </c>
      <c r="S3155" s="15">
        <f t="shared" si="205"/>
        <v>40633.154363425929</v>
      </c>
      <c r="T3155" s="16">
        <f t="shared" si="206"/>
        <v>40664.207638888889</v>
      </c>
      <c r="U3155">
        <f t="shared" si="202"/>
        <v>2015</v>
      </c>
    </row>
    <row r="3156" spans="1:21" ht="60">
      <c r="A3156">
        <v>3154</v>
      </c>
      <c r="B3156" s="3" t="s">
        <v>6451</v>
      </c>
      <c r="C3156" s="3" t="s">
        <v>6452</v>
      </c>
      <c r="D3156" s="6">
        <v>7000</v>
      </c>
      <c r="E3156" s="11">
        <v>7905</v>
      </c>
      <c r="F3156" t="s">
        <v>21</v>
      </c>
      <c r="G3156" t="s">
        <v>22</v>
      </c>
      <c r="H3156" t="s">
        <v>23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1098</v>
      </c>
      <c r="O3156" s="9">
        <f t="shared" si="203"/>
        <v>113</v>
      </c>
      <c r="P3156" s="9">
        <f t="shared" si="204"/>
        <v>64.27</v>
      </c>
      <c r="Q3156" t="s">
        <v>1099</v>
      </c>
      <c r="R3156" t="s">
        <v>1100</v>
      </c>
      <c r="S3156" s="15">
        <f t="shared" si="205"/>
        <v>40970.875671296293</v>
      </c>
      <c r="T3156" s="16">
        <f t="shared" si="206"/>
        <v>41000.834004629629</v>
      </c>
      <c r="U3156">
        <f t="shared" si="202"/>
        <v>2016</v>
      </c>
    </row>
    <row r="3157" spans="1:21" ht="45">
      <c r="A3157">
        <v>3155</v>
      </c>
      <c r="B3157" s="3" t="s">
        <v>6453</v>
      </c>
      <c r="C3157" s="3" t="s">
        <v>6454</v>
      </c>
      <c r="D3157" s="6">
        <v>5000</v>
      </c>
      <c r="E3157" s="11">
        <v>9425.23</v>
      </c>
      <c r="F3157" t="s">
        <v>21</v>
      </c>
      <c r="G3157" t="s">
        <v>31</v>
      </c>
      <c r="H3157" t="s">
        <v>32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1098</v>
      </c>
      <c r="O3157" s="9">
        <f t="shared" si="203"/>
        <v>189</v>
      </c>
      <c r="P3157" s="9">
        <f t="shared" si="204"/>
        <v>31.21</v>
      </c>
      <c r="Q3157" t="s">
        <v>1099</v>
      </c>
      <c r="R3157" t="s">
        <v>1100</v>
      </c>
      <c r="S3157" s="15">
        <f t="shared" si="205"/>
        <v>41233.499131944445</v>
      </c>
      <c r="T3157" s="16">
        <f t="shared" si="206"/>
        <v>41263.499131944445</v>
      </c>
      <c r="U3157">
        <f t="shared" si="202"/>
        <v>2016</v>
      </c>
    </row>
    <row r="3158" spans="1:21" ht="60">
      <c r="A3158">
        <v>3156</v>
      </c>
      <c r="B3158" s="3" t="s">
        <v>6455</v>
      </c>
      <c r="C3158" s="3" t="s">
        <v>6456</v>
      </c>
      <c r="D3158" s="6">
        <v>5500</v>
      </c>
      <c r="E3158" s="11">
        <v>5600</v>
      </c>
      <c r="F3158" t="s">
        <v>21</v>
      </c>
      <c r="G3158" t="s">
        <v>22</v>
      </c>
      <c r="H3158" t="s">
        <v>23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1098</v>
      </c>
      <c r="O3158" s="9">
        <f t="shared" si="203"/>
        <v>102</v>
      </c>
      <c r="P3158" s="9">
        <f t="shared" si="204"/>
        <v>62.92</v>
      </c>
      <c r="Q3158" t="s">
        <v>1099</v>
      </c>
      <c r="R3158" t="s">
        <v>1100</v>
      </c>
      <c r="S3158" s="15">
        <f t="shared" si="205"/>
        <v>41026.953055555554</v>
      </c>
      <c r="T3158" s="16">
        <f t="shared" si="206"/>
        <v>41061.953055555554</v>
      </c>
      <c r="U3158">
        <f t="shared" si="202"/>
        <v>2014</v>
      </c>
    </row>
    <row r="3159" spans="1:21" ht="30">
      <c r="A3159">
        <v>3157</v>
      </c>
      <c r="B3159" s="3" t="s">
        <v>6457</v>
      </c>
      <c r="C3159" s="3" t="s">
        <v>6458</v>
      </c>
      <c r="D3159" s="6">
        <v>4000</v>
      </c>
      <c r="E3159" s="11">
        <v>4040</v>
      </c>
      <c r="F3159" t="s">
        <v>21</v>
      </c>
      <c r="G3159" t="s">
        <v>22</v>
      </c>
      <c r="H3159" t="s">
        <v>23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1098</v>
      </c>
      <c r="O3159" s="9">
        <f t="shared" si="203"/>
        <v>101</v>
      </c>
      <c r="P3159" s="9">
        <f t="shared" si="204"/>
        <v>98.54</v>
      </c>
      <c r="Q3159" t="s">
        <v>1099</v>
      </c>
      <c r="R3159" t="s">
        <v>1100</v>
      </c>
      <c r="S3159" s="15">
        <f t="shared" si="205"/>
        <v>41829.788252314815</v>
      </c>
      <c r="T3159" s="16">
        <f t="shared" si="206"/>
        <v>41839.208333333336</v>
      </c>
      <c r="U3159">
        <f t="shared" si="202"/>
        <v>2015</v>
      </c>
    </row>
    <row r="3160" spans="1:21" ht="30">
      <c r="A3160">
        <v>3158</v>
      </c>
      <c r="B3160" s="3" t="s">
        <v>6459</v>
      </c>
      <c r="C3160" s="3" t="s">
        <v>6460</v>
      </c>
      <c r="D3160" s="6">
        <v>5000</v>
      </c>
      <c r="E3160" s="11">
        <v>5700</v>
      </c>
      <c r="F3160" t="s">
        <v>21</v>
      </c>
      <c r="G3160" t="s">
        <v>22</v>
      </c>
      <c r="H3160" t="s">
        <v>23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1098</v>
      </c>
      <c r="O3160" s="9">
        <f t="shared" si="203"/>
        <v>114</v>
      </c>
      <c r="P3160" s="9">
        <f t="shared" si="204"/>
        <v>82.61</v>
      </c>
      <c r="Q3160" t="s">
        <v>1099</v>
      </c>
      <c r="R3160" t="s">
        <v>1100</v>
      </c>
      <c r="S3160" s="15">
        <f t="shared" si="205"/>
        <v>41447.839722222219</v>
      </c>
      <c r="T3160" s="16">
        <f t="shared" si="206"/>
        <v>41477.839722222219</v>
      </c>
      <c r="U3160">
        <f t="shared" si="202"/>
        <v>2015</v>
      </c>
    </row>
    <row r="3161" spans="1:21" ht="45">
      <c r="A3161">
        <v>3159</v>
      </c>
      <c r="B3161" s="3" t="s">
        <v>6461</v>
      </c>
      <c r="C3161" s="3" t="s">
        <v>6462</v>
      </c>
      <c r="D3161" s="6">
        <v>1500</v>
      </c>
      <c r="E3161" s="11">
        <v>2002.22</v>
      </c>
      <c r="F3161" t="s">
        <v>21</v>
      </c>
      <c r="G3161" t="s">
        <v>22</v>
      </c>
      <c r="H3161" t="s">
        <v>23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1098</v>
      </c>
      <c r="O3161" s="9">
        <f t="shared" si="203"/>
        <v>133</v>
      </c>
      <c r="P3161" s="9">
        <f t="shared" si="204"/>
        <v>38.5</v>
      </c>
      <c r="Q3161" t="s">
        <v>1099</v>
      </c>
      <c r="R3161" t="s">
        <v>1100</v>
      </c>
      <c r="S3161" s="15">
        <f t="shared" si="205"/>
        <v>40884.066678240742</v>
      </c>
      <c r="T3161" s="16">
        <f t="shared" si="206"/>
        <v>40926.958333333336</v>
      </c>
      <c r="U3161">
        <f t="shared" si="202"/>
        <v>2014</v>
      </c>
    </row>
    <row r="3162" spans="1:21" ht="45">
      <c r="A3162">
        <v>3160</v>
      </c>
      <c r="B3162" s="3" t="s">
        <v>6463</v>
      </c>
      <c r="C3162" s="3" t="s">
        <v>6464</v>
      </c>
      <c r="D3162" s="6">
        <v>4500</v>
      </c>
      <c r="E3162" s="11">
        <v>4569</v>
      </c>
      <c r="F3162" t="s">
        <v>21</v>
      </c>
      <c r="G3162" t="s">
        <v>22</v>
      </c>
      <c r="H3162" t="s">
        <v>23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1098</v>
      </c>
      <c r="O3162" s="9">
        <f t="shared" si="203"/>
        <v>102</v>
      </c>
      <c r="P3162" s="9">
        <f t="shared" si="204"/>
        <v>80.16</v>
      </c>
      <c r="Q3162" t="s">
        <v>1099</v>
      </c>
      <c r="R3162" t="s">
        <v>1100</v>
      </c>
      <c r="S3162" s="15">
        <f t="shared" si="205"/>
        <v>41841.26489583333</v>
      </c>
      <c r="T3162" s="16">
        <f t="shared" si="206"/>
        <v>41864.207638888889</v>
      </c>
      <c r="U3162">
        <f t="shared" si="202"/>
        <v>2016</v>
      </c>
    </row>
    <row r="3163" spans="1:21" ht="60">
      <c r="A3163">
        <v>3161</v>
      </c>
      <c r="B3163" s="3" t="s">
        <v>6465</v>
      </c>
      <c r="C3163" s="3" t="s">
        <v>6466</v>
      </c>
      <c r="D3163" s="6">
        <v>2000</v>
      </c>
      <c r="E3163" s="11">
        <v>2102</v>
      </c>
      <c r="F3163" t="s">
        <v>21</v>
      </c>
      <c r="G3163" t="s">
        <v>31</v>
      </c>
      <c r="H3163" t="s">
        <v>32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1098</v>
      </c>
      <c r="O3163" s="9">
        <f t="shared" si="203"/>
        <v>105</v>
      </c>
      <c r="P3163" s="9">
        <f t="shared" si="204"/>
        <v>28.41</v>
      </c>
      <c r="Q3163" t="s">
        <v>1099</v>
      </c>
      <c r="R3163" t="s">
        <v>1100</v>
      </c>
      <c r="S3163" s="15">
        <f t="shared" si="205"/>
        <v>41897.536134259259</v>
      </c>
      <c r="T3163" s="16">
        <f t="shared" si="206"/>
        <v>41927.536134259259</v>
      </c>
      <c r="U3163">
        <f t="shared" si="202"/>
        <v>2016</v>
      </c>
    </row>
    <row r="3164" spans="1:21" ht="60">
      <c r="A3164">
        <v>3162</v>
      </c>
      <c r="B3164" s="3" t="s">
        <v>6467</v>
      </c>
      <c r="C3164" s="3" t="s">
        <v>6468</v>
      </c>
      <c r="D3164" s="6">
        <v>4000</v>
      </c>
      <c r="E3164" s="11">
        <v>5086</v>
      </c>
      <c r="F3164" t="s">
        <v>21</v>
      </c>
      <c r="G3164" t="s">
        <v>22</v>
      </c>
      <c r="H3164" t="s">
        <v>23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1098</v>
      </c>
      <c r="O3164" s="9">
        <f t="shared" si="203"/>
        <v>127</v>
      </c>
      <c r="P3164" s="9">
        <f t="shared" si="204"/>
        <v>80.73</v>
      </c>
      <c r="Q3164" t="s">
        <v>1099</v>
      </c>
      <c r="R3164" t="s">
        <v>1100</v>
      </c>
      <c r="S3164" s="15">
        <f t="shared" si="205"/>
        <v>41799.685902777775</v>
      </c>
      <c r="T3164" s="16">
        <f t="shared" si="206"/>
        <v>41827.083333333336</v>
      </c>
      <c r="U3164">
        <f t="shared" si="202"/>
        <v>2017</v>
      </c>
    </row>
    <row r="3165" spans="1:21" ht="45">
      <c r="A3165">
        <v>3163</v>
      </c>
      <c r="B3165" s="3" t="s">
        <v>6469</v>
      </c>
      <c r="C3165" s="3" t="s">
        <v>6470</v>
      </c>
      <c r="D3165" s="6">
        <v>13000</v>
      </c>
      <c r="E3165" s="11">
        <v>14450</v>
      </c>
      <c r="F3165" t="s">
        <v>21</v>
      </c>
      <c r="G3165" t="s">
        <v>22</v>
      </c>
      <c r="H3165" t="s">
        <v>23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1098</v>
      </c>
      <c r="O3165" s="9">
        <f t="shared" si="203"/>
        <v>111</v>
      </c>
      <c r="P3165" s="9">
        <f t="shared" si="204"/>
        <v>200.69</v>
      </c>
      <c r="Q3165" t="s">
        <v>1099</v>
      </c>
      <c r="R3165" t="s">
        <v>1100</v>
      </c>
      <c r="S3165" s="15">
        <f t="shared" si="205"/>
        <v>41775.753761574073</v>
      </c>
      <c r="T3165" s="16">
        <f t="shared" si="206"/>
        <v>41805.753761574073</v>
      </c>
      <c r="U3165">
        <f t="shared" si="202"/>
        <v>2014</v>
      </c>
    </row>
    <row r="3166" spans="1:21" ht="60">
      <c r="A3166">
        <v>3164</v>
      </c>
      <c r="B3166" s="3" t="s">
        <v>6471</v>
      </c>
      <c r="C3166" s="3" t="s">
        <v>6472</v>
      </c>
      <c r="D3166" s="6">
        <v>2500</v>
      </c>
      <c r="E3166" s="11">
        <v>2669</v>
      </c>
      <c r="F3166" t="s">
        <v>21</v>
      </c>
      <c r="G3166" t="s">
        <v>22</v>
      </c>
      <c r="H3166" t="s">
        <v>23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1098</v>
      </c>
      <c r="O3166" s="9">
        <f t="shared" si="203"/>
        <v>107</v>
      </c>
      <c r="P3166" s="9">
        <f t="shared" si="204"/>
        <v>37.590000000000003</v>
      </c>
      <c r="Q3166" t="s">
        <v>1099</v>
      </c>
      <c r="R3166" t="s">
        <v>1100</v>
      </c>
      <c r="S3166" s="15">
        <f t="shared" si="205"/>
        <v>41766.80572916667</v>
      </c>
      <c r="T3166" s="16">
        <f t="shared" si="206"/>
        <v>41799.80572916667</v>
      </c>
      <c r="U3166">
        <f t="shared" si="202"/>
        <v>2015</v>
      </c>
    </row>
    <row r="3167" spans="1:21" ht="60">
      <c r="A3167">
        <v>3165</v>
      </c>
      <c r="B3167" s="3" t="s">
        <v>6473</v>
      </c>
      <c r="C3167" s="3" t="s">
        <v>6474</v>
      </c>
      <c r="D3167" s="6">
        <v>750</v>
      </c>
      <c r="E3167" s="11">
        <v>1220</v>
      </c>
      <c r="F3167" t="s">
        <v>21</v>
      </c>
      <c r="G3167" t="s">
        <v>22</v>
      </c>
      <c r="H3167" t="s">
        <v>23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1098</v>
      </c>
      <c r="O3167" s="9">
        <f t="shared" si="203"/>
        <v>163</v>
      </c>
      <c r="P3167" s="9">
        <f t="shared" si="204"/>
        <v>58.1</v>
      </c>
      <c r="Q3167" t="s">
        <v>1099</v>
      </c>
      <c r="R3167" t="s">
        <v>1100</v>
      </c>
      <c r="S3167" s="15">
        <f t="shared" si="205"/>
        <v>40644.159259259257</v>
      </c>
      <c r="T3167" s="16">
        <f t="shared" si="206"/>
        <v>40666.165972222225</v>
      </c>
      <c r="U3167">
        <f t="shared" si="202"/>
        <v>2015</v>
      </c>
    </row>
    <row r="3168" spans="1:21" ht="60">
      <c r="A3168">
        <v>3166</v>
      </c>
      <c r="B3168" s="3" t="s">
        <v>6475</v>
      </c>
      <c r="C3168" s="3" t="s">
        <v>6476</v>
      </c>
      <c r="D3168" s="6">
        <v>35000</v>
      </c>
      <c r="E3168" s="11">
        <v>56079.83</v>
      </c>
      <c r="F3168" t="s">
        <v>21</v>
      </c>
      <c r="G3168" t="s">
        <v>22</v>
      </c>
      <c r="H3168" t="s">
        <v>23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1098</v>
      </c>
      <c r="O3168" s="9">
        <f t="shared" si="203"/>
        <v>160</v>
      </c>
      <c r="P3168" s="9">
        <f t="shared" si="204"/>
        <v>60.3</v>
      </c>
      <c r="Q3168" t="s">
        <v>1099</v>
      </c>
      <c r="R3168" t="s">
        <v>1100</v>
      </c>
      <c r="S3168" s="15">
        <f t="shared" si="205"/>
        <v>41940.69158564815</v>
      </c>
      <c r="T3168" s="16">
        <f t="shared" si="206"/>
        <v>41969.332638888889</v>
      </c>
      <c r="U3168">
        <f t="shared" si="202"/>
        <v>2016</v>
      </c>
    </row>
    <row r="3169" spans="1:21" ht="30">
      <c r="A3169">
        <v>3167</v>
      </c>
      <c r="B3169" s="3" t="s">
        <v>6477</v>
      </c>
      <c r="C3169" s="3" t="s">
        <v>6478</v>
      </c>
      <c r="D3169" s="6">
        <v>3000</v>
      </c>
      <c r="E3169" s="11">
        <v>3485</v>
      </c>
      <c r="F3169" t="s">
        <v>21</v>
      </c>
      <c r="G3169" t="s">
        <v>22</v>
      </c>
      <c r="H3169" t="s">
        <v>23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1098</v>
      </c>
      <c r="O3169" s="9">
        <f t="shared" si="203"/>
        <v>116</v>
      </c>
      <c r="P3169" s="9">
        <f t="shared" si="204"/>
        <v>63.36</v>
      </c>
      <c r="Q3169" t="s">
        <v>1099</v>
      </c>
      <c r="R3169" t="s">
        <v>1100</v>
      </c>
      <c r="S3169" s="15">
        <f t="shared" si="205"/>
        <v>41839.175706018519</v>
      </c>
      <c r="T3169" s="16">
        <f t="shared" si="206"/>
        <v>41853.175706018519</v>
      </c>
      <c r="U3169">
        <f t="shared" si="202"/>
        <v>2015</v>
      </c>
    </row>
    <row r="3170" spans="1:21" ht="45">
      <c r="A3170">
        <v>3168</v>
      </c>
      <c r="B3170" s="3" t="s">
        <v>6479</v>
      </c>
      <c r="C3170" s="3" t="s">
        <v>6480</v>
      </c>
      <c r="D3170" s="6">
        <v>2500</v>
      </c>
      <c r="E3170" s="11">
        <v>3105</v>
      </c>
      <c r="F3170" t="s">
        <v>21</v>
      </c>
      <c r="G3170" t="s">
        <v>22</v>
      </c>
      <c r="H3170" t="s">
        <v>23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1098</v>
      </c>
      <c r="O3170" s="9">
        <f t="shared" si="203"/>
        <v>124</v>
      </c>
      <c r="P3170" s="9">
        <f t="shared" si="204"/>
        <v>50.9</v>
      </c>
      <c r="Q3170" t="s">
        <v>1099</v>
      </c>
      <c r="R3170" t="s">
        <v>1100</v>
      </c>
      <c r="S3170" s="15">
        <f t="shared" si="205"/>
        <v>41772.105937500004</v>
      </c>
      <c r="T3170" s="16">
        <f t="shared" si="206"/>
        <v>41803.916666666664</v>
      </c>
      <c r="U3170">
        <f t="shared" si="202"/>
        <v>2016</v>
      </c>
    </row>
    <row r="3171" spans="1:21" ht="30">
      <c r="A3171">
        <v>3169</v>
      </c>
      <c r="B3171" s="3" t="s">
        <v>6481</v>
      </c>
      <c r="C3171" s="3" t="s">
        <v>6482</v>
      </c>
      <c r="D3171" s="6">
        <v>8000</v>
      </c>
      <c r="E3171" s="11">
        <v>8241</v>
      </c>
      <c r="F3171" t="s">
        <v>21</v>
      </c>
      <c r="G3171" t="s">
        <v>22</v>
      </c>
      <c r="H3171" t="s">
        <v>23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1098</v>
      </c>
      <c r="O3171" s="9">
        <f t="shared" si="203"/>
        <v>103</v>
      </c>
      <c r="P3171" s="9">
        <f t="shared" si="204"/>
        <v>100.5</v>
      </c>
      <c r="Q3171" t="s">
        <v>1099</v>
      </c>
      <c r="R3171" t="s">
        <v>1100</v>
      </c>
      <c r="S3171" s="15">
        <f t="shared" si="205"/>
        <v>41591.737974537034</v>
      </c>
      <c r="T3171" s="16">
        <f t="shared" si="206"/>
        <v>41621.207638888889</v>
      </c>
      <c r="U3171">
        <f t="shared" si="202"/>
        <v>2015</v>
      </c>
    </row>
    <row r="3172" spans="1:21" ht="45">
      <c r="A3172">
        <v>3170</v>
      </c>
      <c r="B3172" s="3" t="s">
        <v>6483</v>
      </c>
      <c r="C3172" s="3" t="s">
        <v>6484</v>
      </c>
      <c r="D3172" s="6">
        <v>2000</v>
      </c>
      <c r="E3172" s="11">
        <v>2245</v>
      </c>
      <c r="F3172" t="s">
        <v>21</v>
      </c>
      <c r="G3172" t="s">
        <v>22</v>
      </c>
      <c r="H3172" t="s">
        <v>23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1098</v>
      </c>
      <c r="O3172" s="9">
        <f t="shared" si="203"/>
        <v>112</v>
      </c>
      <c r="P3172" s="9">
        <f t="shared" si="204"/>
        <v>31.62</v>
      </c>
      <c r="Q3172" t="s">
        <v>1099</v>
      </c>
      <c r="R3172" t="s">
        <v>1100</v>
      </c>
      <c r="S3172" s="15">
        <f t="shared" si="205"/>
        <v>41789.080370370371</v>
      </c>
      <c r="T3172" s="16">
        <f t="shared" si="206"/>
        <v>41822.166666666664</v>
      </c>
      <c r="U3172">
        <f t="shared" si="202"/>
        <v>2014</v>
      </c>
    </row>
    <row r="3173" spans="1:21" ht="60">
      <c r="A3173">
        <v>3171</v>
      </c>
      <c r="B3173" s="3" t="s">
        <v>6485</v>
      </c>
      <c r="C3173" s="3" t="s">
        <v>6486</v>
      </c>
      <c r="D3173" s="6">
        <v>7000</v>
      </c>
      <c r="E3173" s="11">
        <v>7617</v>
      </c>
      <c r="F3173" t="s">
        <v>21</v>
      </c>
      <c r="G3173" t="s">
        <v>31</v>
      </c>
      <c r="H3173" t="s">
        <v>32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1098</v>
      </c>
      <c r="O3173" s="9">
        <f t="shared" si="203"/>
        <v>109</v>
      </c>
      <c r="P3173" s="9">
        <f t="shared" si="204"/>
        <v>65.099999999999994</v>
      </c>
      <c r="Q3173" t="s">
        <v>1099</v>
      </c>
      <c r="R3173" t="s">
        <v>1100</v>
      </c>
      <c r="S3173" s="15">
        <f t="shared" si="205"/>
        <v>42466.608310185184</v>
      </c>
      <c r="T3173" s="16">
        <f t="shared" si="206"/>
        <v>42496.608310185184</v>
      </c>
      <c r="U3173">
        <f t="shared" si="202"/>
        <v>2014</v>
      </c>
    </row>
    <row r="3174" spans="1:21" ht="45">
      <c r="A3174">
        <v>3172</v>
      </c>
      <c r="B3174" s="3" t="s">
        <v>6487</v>
      </c>
      <c r="C3174" s="3" t="s">
        <v>6488</v>
      </c>
      <c r="D3174" s="6">
        <v>2000</v>
      </c>
      <c r="E3174" s="11">
        <v>2300</v>
      </c>
      <c r="F3174" t="s">
        <v>21</v>
      </c>
      <c r="G3174" t="s">
        <v>22</v>
      </c>
      <c r="H3174" t="s">
        <v>23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1098</v>
      </c>
      <c r="O3174" s="9">
        <f t="shared" si="203"/>
        <v>115</v>
      </c>
      <c r="P3174" s="9">
        <f t="shared" si="204"/>
        <v>79.31</v>
      </c>
      <c r="Q3174" t="s">
        <v>1099</v>
      </c>
      <c r="R3174" t="s">
        <v>1100</v>
      </c>
      <c r="S3174" s="15">
        <f t="shared" si="205"/>
        <v>40923.729953703703</v>
      </c>
      <c r="T3174" s="16">
        <f t="shared" si="206"/>
        <v>40953.729953703703</v>
      </c>
      <c r="U3174">
        <f t="shared" si="202"/>
        <v>2015</v>
      </c>
    </row>
    <row r="3175" spans="1:21" ht="60">
      <c r="A3175">
        <v>3173</v>
      </c>
      <c r="B3175" s="3" t="s">
        <v>6489</v>
      </c>
      <c r="C3175" s="3" t="s">
        <v>6490</v>
      </c>
      <c r="D3175" s="6">
        <v>10000</v>
      </c>
      <c r="E3175" s="11">
        <v>10300</v>
      </c>
      <c r="F3175" t="s">
        <v>21</v>
      </c>
      <c r="G3175" t="s">
        <v>22</v>
      </c>
      <c r="H3175" t="s">
        <v>23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1098</v>
      </c>
      <c r="O3175" s="9">
        <f t="shared" si="203"/>
        <v>103</v>
      </c>
      <c r="P3175" s="9">
        <f t="shared" si="204"/>
        <v>139.19</v>
      </c>
      <c r="Q3175" t="s">
        <v>1099</v>
      </c>
      <c r="R3175" t="s">
        <v>1100</v>
      </c>
      <c r="S3175" s="15">
        <f t="shared" si="205"/>
        <v>41878.878379629627</v>
      </c>
      <c r="T3175" s="16">
        <f t="shared" si="206"/>
        <v>41908.878379629627</v>
      </c>
      <c r="U3175">
        <f t="shared" si="202"/>
        <v>2016</v>
      </c>
    </row>
    <row r="3176" spans="1:21" ht="60">
      <c r="A3176">
        <v>3174</v>
      </c>
      <c r="B3176" s="3" t="s">
        <v>6491</v>
      </c>
      <c r="C3176" s="3" t="s">
        <v>6492</v>
      </c>
      <c r="D3176" s="6">
        <v>3000</v>
      </c>
      <c r="E3176" s="11">
        <v>3034</v>
      </c>
      <c r="F3176" t="s">
        <v>21</v>
      </c>
      <c r="G3176" t="s">
        <v>22</v>
      </c>
      <c r="H3176" t="s">
        <v>23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1098</v>
      </c>
      <c r="O3176" s="9">
        <f t="shared" si="203"/>
        <v>101</v>
      </c>
      <c r="P3176" s="9">
        <f t="shared" si="204"/>
        <v>131.91</v>
      </c>
      <c r="Q3176" t="s">
        <v>1099</v>
      </c>
      <c r="R3176" t="s">
        <v>1100</v>
      </c>
      <c r="S3176" s="15">
        <f t="shared" si="205"/>
        <v>41862.864675925928</v>
      </c>
      <c r="T3176" s="16">
        <f t="shared" si="206"/>
        <v>41876.864675925928</v>
      </c>
      <c r="U3176">
        <f t="shared" si="202"/>
        <v>2017</v>
      </c>
    </row>
    <row r="3177" spans="1:21" ht="60">
      <c r="A3177">
        <v>3175</v>
      </c>
      <c r="B3177" s="3" t="s">
        <v>6493</v>
      </c>
      <c r="C3177" s="3" t="s">
        <v>6494</v>
      </c>
      <c r="D3177" s="6">
        <v>5000</v>
      </c>
      <c r="E3177" s="11">
        <v>5478</v>
      </c>
      <c r="F3177" t="s">
        <v>21</v>
      </c>
      <c r="G3177" t="s">
        <v>22</v>
      </c>
      <c r="H3177" t="s">
        <v>23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1098</v>
      </c>
      <c r="O3177" s="9">
        <f t="shared" si="203"/>
        <v>110</v>
      </c>
      <c r="P3177" s="9">
        <f t="shared" si="204"/>
        <v>91.3</v>
      </c>
      <c r="Q3177" t="s">
        <v>1099</v>
      </c>
      <c r="R3177" t="s">
        <v>1100</v>
      </c>
      <c r="S3177" s="15">
        <f t="shared" si="205"/>
        <v>40531.886886574073</v>
      </c>
      <c r="T3177" s="16">
        <f t="shared" si="206"/>
        <v>40591.886886574073</v>
      </c>
      <c r="U3177">
        <f t="shared" si="202"/>
        <v>2016</v>
      </c>
    </row>
    <row r="3178" spans="1:21" ht="60">
      <c r="A3178">
        <v>3176</v>
      </c>
      <c r="B3178" s="3" t="s">
        <v>6495</v>
      </c>
      <c r="C3178" s="3" t="s">
        <v>6496</v>
      </c>
      <c r="D3178" s="6">
        <v>1900</v>
      </c>
      <c r="E3178" s="11">
        <v>2182</v>
      </c>
      <c r="F3178" t="s">
        <v>21</v>
      </c>
      <c r="G3178" t="s">
        <v>22</v>
      </c>
      <c r="H3178" t="s">
        <v>23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1098</v>
      </c>
      <c r="O3178" s="9">
        <f t="shared" si="203"/>
        <v>115</v>
      </c>
      <c r="P3178" s="9">
        <f t="shared" si="204"/>
        <v>39.67</v>
      </c>
      <c r="Q3178" t="s">
        <v>1099</v>
      </c>
      <c r="R3178" t="s">
        <v>1100</v>
      </c>
      <c r="S3178" s="15">
        <f t="shared" si="205"/>
        <v>41477.930914351848</v>
      </c>
      <c r="T3178" s="16">
        <f t="shared" si="206"/>
        <v>41504.625</v>
      </c>
      <c r="U3178">
        <f t="shared" si="202"/>
        <v>2016</v>
      </c>
    </row>
    <row r="3179" spans="1:21" ht="45">
      <c r="A3179">
        <v>3177</v>
      </c>
      <c r="B3179" s="3" t="s">
        <v>6497</v>
      </c>
      <c r="C3179" s="3" t="s">
        <v>6498</v>
      </c>
      <c r="D3179" s="6">
        <v>2500</v>
      </c>
      <c r="E3179" s="11">
        <v>2935</v>
      </c>
      <c r="F3179" t="s">
        <v>21</v>
      </c>
      <c r="G3179" t="s">
        <v>22</v>
      </c>
      <c r="H3179" t="s">
        <v>23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1098</v>
      </c>
      <c r="O3179" s="9">
        <f t="shared" si="203"/>
        <v>117</v>
      </c>
      <c r="P3179" s="9">
        <f t="shared" si="204"/>
        <v>57.55</v>
      </c>
      <c r="Q3179" t="s">
        <v>1099</v>
      </c>
      <c r="R3179" t="s">
        <v>1100</v>
      </c>
      <c r="S3179" s="15">
        <f t="shared" si="205"/>
        <v>41781.666770833333</v>
      </c>
      <c r="T3179" s="16">
        <f t="shared" si="206"/>
        <v>41811.666770833333</v>
      </c>
      <c r="U3179">
        <f t="shared" si="202"/>
        <v>2015</v>
      </c>
    </row>
    <row r="3180" spans="1:21" ht="60">
      <c r="A3180">
        <v>3178</v>
      </c>
      <c r="B3180" s="3" t="s">
        <v>6499</v>
      </c>
      <c r="C3180" s="3" t="s">
        <v>6500</v>
      </c>
      <c r="D3180" s="6">
        <v>1500</v>
      </c>
      <c r="E3180" s="11">
        <v>2576</v>
      </c>
      <c r="F3180" t="s">
        <v>21</v>
      </c>
      <c r="G3180" t="s">
        <v>31</v>
      </c>
      <c r="H3180" t="s">
        <v>32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1098</v>
      </c>
      <c r="O3180" s="9">
        <f t="shared" si="203"/>
        <v>172</v>
      </c>
      <c r="P3180" s="9">
        <f t="shared" si="204"/>
        <v>33.03</v>
      </c>
      <c r="Q3180" t="s">
        <v>1099</v>
      </c>
      <c r="R3180" t="s">
        <v>1100</v>
      </c>
      <c r="S3180" s="15">
        <f t="shared" si="205"/>
        <v>41806.605034722219</v>
      </c>
      <c r="T3180" s="16">
        <f t="shared" si="206"/>
        <v>41836.605034722219</v>
      </c>
      <c r="U3180">
        <f t="shared" si="202"/>
        <v>2015</v>
      </c>
    </row>
    <row r="3181" spans="1:21" ht="45">
      <c r="A3181">
        <v>3179</v>
      </c>
      <c r="B3181" s="3" t="s">
        <v>6501</v>
      </c>
      <c r="C3181" s="3" t="s">
        <v>6502</v>
      </c>
      <c r="D3181" s="6">
        <v>4200</v>
      </c>
      <c r="E3181" s="11">
        <v>4794.82</v>
      </c>
      <c r="F3181" t="s">
        <v>21</v>
      </c>
      <c r="G3181" t="s">
        <v>22</v>
      </c>
      <c r="H3181" t="s">
        <v>23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1098</v>
      </c>
      <c r="O3181" s="9">
        <f t="shared" si="203"/>
        <v>114</v>
      </c>
      <c r="P3181" s="9">
        <f t="shared" si="204"/>
        <v>77.34</v>
      </c>
      <c r="Q3181" t="s">
        <v>1099</v>
      </c>
      <c r="R3181" t="s">
        <v>1100</v>
      </c>
      <c r="S3181" s="15">
        <f t="shared" si="205"/>
        <v>41375.702210648145</v>
      </c>
      <c r="T3181" s="16">
        <f t="shared" si="206"/>
        <v>41400.702210648145</v>
      </c>
      <c r="U3181">
        <f t="shared" si="202"/>
        <v>2013</v>
      </c>
    </row>
    <row r="3182" spans="1:21" ht="45">
      <c r="A3182">
        <v>3180</v>
      </c>
      <c r="B3182" s="3" t="s">
        <v>6503</v>
      </c>
      <c r="C3182" s="3" t="s">
        <v>6504</v>
      </c>
      <c r="D3182" s="6">
        <v>1200</v>
      </c>
      <c r="E3182" s="11">
        <v>1437</v>
      </c>
      <c r="F3182" t="s">
        <v>21</v>
      </c>
      <c r="G3182" t="s">
        <v>31</v>
      </c>
      <c r="H3182" t="s">
        <v>32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1098</v>
      </c>
      <c r="O3182" s="9">
        <f t="shared" si="203"/>
        <v>120</v>
      </c>
      <c r="P3182" s="9">
        <f t="shared" si="204"/>
        <v>31.93</v>
      </c>
      <c r="Q3182" t="s">
        <v>1099</v>
      </c>
      <c r="R3182" t="s">
        <v>1100</v>
      </c>
      <c r="S3182" s="15">
        <f t="shared" si="205"/>
        <v>41780.412604166668</v>
      </c>
      <c r="T3182" s="16">
        <f t="shared" si="206"/>
        <v>41810.412604166668</v>
      </c>
      <c r="U3182">
        <f t="shared" si="202"/>
        <v>2015</v>
      </c>
    </row>
    <row r="3183" spans="1:21" ht="60">
      <c r="A3183">
        <v>3181</v>
      </c>
      <c r="B3183" s="3" t="s">
        <v>6505</v>
      </c>
      <c r="C3183" s="3" t="s">
        <v>6506</v>
      </c>
      <c r="D3183" s="6">
        <v>500</v>
      </c>
      <c r="E3183" s="11">
        <v>545</v>
      </c>
      <c r="F3183" t="s">
        <v>21</v>
      </c>
      <c r="G3183" t="s">
        <v>31</v>
      </c>
      <c r="H3183" t="s">
        <v>32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1098</v>
      </c>
      <c r="O3183" s="9">
        <f t="shared" si="203"/>
        <v>109</v>
      </c>
      <c r="P3183" s="9">
        <f t="shared" si="204"/>
        <v>36.33</v>
      </c>
      <c r="Q3183" t="s">
        <v>1099</v>
      </c>
      <c r="R3183" t="s">
        <v>1100</v>
      </c>
      <c r="S3183" s="15">
        <f t="shared" si="205"/>
        <v>41779.310034722221</v>
      </c>
      <c r="T3183" s="16">
        <f t="shared" si="206"/>
        <v>41805.666666666664</v>
      </c>
      <c r="U3183">
        <f t="shared" si="202"/>
        <v>2015</v>
      </c>
    </row>
    <row r="3184" spans="1:21" ht="60">
      <c r="A3184">
        <v>3182</v>
      </c>
      <c r="B3184" s="3" t="s">
        <v>6507</v>
      </c>
      <c r="C3184" s="3" t="s">
        <v>6508</v>
      </c>
      <c r="D3184" s="6">
        <v>7000</v>
      </c>
      <c r="E3184" s="11">
        <v>7062</v>
      </c>
      <c r="F3184" t="s">
        <v>21</v>
      </c>
      <c r="G3184" t="s">
        <v>22</v>
      </c>
      <c r="H3184" t="s">
        <v>23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1098</v>
      </c>
      <c r="O3184" s="9">
        <f t="shared" si="203"/>
        <v>101</v>
      </c>
      <c r="P3184" s="9">
        <f t="shared" si="204"/>
        <v>46.77</v>
      </c>
      <c r="Q3184" t="s">
        <v>1099</v>
      </c>
      <c r="R3184" t="s">
        <v>1100</v>
      </c>
      <c r="S3184" s="15">
        <f t="shared" si="205"/>
        <v>40883.949317129627</v>
      </c>
      <c r="T3184" s="16">
        <f t="shared" si="206"/>
        <v>40939.708333333336</v>
      </c>
      <c r="U3184">
        <f t="shared" si="202"/>
        <v>2015</v>
      </c>
    </row>
    <row r="3185" spans="1:21" ht="45">
      <c r="A3185">
        <v>3183</v>
      </c>
      <c r="B3185" s="3" t="s">
        <v>6509</v>
      </c>
      <c r="C3185" s="3" t="s">
        <v>6510</v>
      </c>
      <c r="D3185" s="6">
        <v>2500</v>
      </c>
      <c r="E3185" s="11">
        <v>2725</v>
      </c>
      <c r="F3185" t="s">
        <v>21</v>
      </c>
      <c r="G3185" t="s">
        <v>22</v>
      </c>
      <c r="H3185" t="s">
        <v>23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1098</v>
      </c>
      <c r="O3185" s="9">
        <f t="shared" si="203"/>
        <v>109</v>
      </c>
      <c r="P3185" s="9">
        <f t="shared" si="204"/>
        <v>40.07</v>
      </c>
      <c r="Q3185" t="s">
        <v>1099</v>
      </c>
      <c r="R3185" t="s">
        <v>1100</v>
      </c>
      <c r="S3185" s="15">
        <f t="shared" si="205"/>
        <v>41491.79478009259</v>
      </c>
      <c r="T3185" s="16">
        <f t="shared" si="206"/>
        <v>41509.79478009259</v>
      </c>
      <c r="U3185">
        <f t="shared" si="202"/>
        <v>2015</v>
      </c>
    </row>
    <row r="3186" spans="1:21" ht="45">
      <c r="A3186">
        <v>3184</v>
      </c>
      <c r="B3186" s="3" t="s">
        <v>6511</v>
      </c>
      <c r="C3186" s="3" t="s">
        <v>6512</v>
      </c>
      <c r="D3186" s="6">
        <v>4300</v>
      </c>
      <c r="E3186" s="11">
        <v>4610</v>
      </c>
      <c r="F3186" t="s">
        <v>21</v>
      </c>
      <c r="G3186" t="s">
        <v>22</v>
      </c>
      <c r="H3186" t="s">
        <v>23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1098</v>
      </c>
      <c r="O3186" s="9">
        <f t="shared" si="203"/>
        <v>107</v>
      </c>
      <c r="P3186" s="9">
        <f t="shared" si="204"/>
        <v>100.22</v>
      </c>
      <c r="Q3186" t="s">
        <v>1099</v>
      </c>
      <c r="R3186" t="s">
        <v>1100</v>
      </c>
      <c r="S3186" s="15">
        <f t="shared" si="205"/>
        <v>41791.993414351848</v>
      </c>
      <c r="T3186" s="16">
        <f t="shared" si="206"/>
        <v>41821.993414351848</v>
      </c>
      <c r="U3186">
        <f t="shared" si="202"/>
        <v>2015</v>
      </c>
    </row>
    <row r="3187" spans="1:21" ht="60">
      <c r="A3187">
        <v>3185</v>
      </c>
      <c r="B3187" s="3" t="s">
        <v>6513</v>
      </c>
      <c r="C3187" s="3" t="s">
        <v>6514</v>
      </c>
      <c r="D3187" s="6">
        <v>1000</v>
      </c>
      <c r="E3187" s="11">
        <v>1000</v>
      </c>
      <c r="F3187" t="s">
        <v>21</v>
      </c>
      <c r="G3187" t="s">
        <v>31</v>
      </c>
      <c r="H3187" t="s">
        <v>32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1098</v>
      </c>
      <c r="O3187" s="9">
        <f t="shared" si="203"/>
        <v>100</v>
      </c>
      <c r="P3187" s="9">
        <f t="shared" si="204"/>
        <v>41.67</v>
      </c>
      <c r="Q3187" t="s">
        <v>1099</v>
      </c>
      <c r="R3187" t="s">
        <v>1100</v>
      </c>
      <c r="S3187" s="15">
        <f t="shared" si="205"/>
        <v>41829.977326388893</v>
      </c>
      <c r="T3187" s="16">
        <f t="shared" si="206"/>
        <v>41836.977326388893</v>
      </c>
      <c r="U3187">
        <f t="shared" si="202"/>
        <v>2016</v>
      </c>
    </row>
    <row r="3188" spans="1:21" ht="60">
      <c r="A3188">
        <v>3186</v>
      </c>
      <c r="B3188" s="3" t="s">
        <v>6515</v>
      </c>
      <c r="C3188" s="3" t="s">
        <v>6516</v>
      </c>
      <c r="D3188" s="6">
        <v>3200</v>
      </c>
      <c r="E3188" s="11">
        <v>3270</v>
      </c>
      <c r="F3188" t="s">
        <v>21</v>
      </c>
      <c r="G3188" t="s">
        <v>31</v>
      </c>
      <c r="H3188" t="s">
        <v>32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1098</v>
      </c>
      <c r="O3188" s="9">
        <f t="shared" si="203"/>
        <v>102</v>
      </c>
      <c r="P3188" s="9">
        <f t="shared" si="204"/>
        <v>46.71</v>
      </c>
      <c r="Q3188" t="s">
        <v>1099</v>
      </c>
      <c r="R3188" t="s">
        <v>1100</v>
      </c>
      <c r="S3188" s="15">
        <f t="shared" si="205"/>
        <v>41868.924050925925</v>
      </c>
      <c r="T3188" s="16">
        <f t="shared" si="206"/>
        <v>41898.875</v>
      </c>
      <c r="U3188">
        <f t="shared" si="202"/>
        <v>2015</v>
      </c>
    </row>
    <row r="3189" spans="1:21" ht="60">
      <c r="A3189">
        <v>3187</v>
      </c>
      <c r="B3189" s="3" t="s">
        <v>6517</v>
      </c>
      <c r="C3189" s="3" t="s">
        <v>6518</v>
      </c>
      <c r="D3189" s="6">
        <v>15000</v>
      </c>
      <c r="E3189" s="11">
        <v>17444</v>
      </c>
      <c r="F3189" t="s">
        <v>21</v>
      </c>
      <c r="G3189" t="s">
        <v>22</v>
      </c>
      <c r="H3189" t="s">
        <v>23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1098</v>
      </c>
      <c r="O3189" s="9">
        <f t="shared" si="203"/>
        <v>116</v>
      </c>
      <c r="P3189" s="9">
        <f t="shared" si="204"/>
        <v>71.489999999999995</v>
      </c>
      <c r="Q3189" t="s">
        <v>1099</v>
      </c>
      <c r="R3189" t="s">
        <v>1100</v>
      </c>
      <c r="S3189" s="15">
        <f t="shared" si="205"/>
        <v>41835.666354166664</v>
      </c>
      <c r="T3189" s="16">
        <f t="shared" si="206"/>
        <v>41855.666354166664</v>
      </c>
      <c r="U3189">
        <f t="shared" si="202"/>
        <v>2015</v>
      </c>
    </row>
    <row r="3190" spans="1:21" ht="60" hidden="1">
      <c r="A3190">
        <v>3188</v>
      </c>
      <c r="B3190" s="3" t="s">
        <v>6519</v>
      </c>
      <c r="C3190" s="3" t="s">
        <v>6520</v>
      </c>
      <c r="D3190" s="6">
        <v>200</v>
      </c>
      <c r="E3190" s="11">
        <v>130</v>
      </c>
      <c r="F3190" t="s">
        <v>366</v>
      </c>
      <c r="G3190" t="s">
        <v>31</v>
      </c>
      <c r="H3190" t="s">
        <v>32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5985</v>
      </c>
      <c r="O3190" s="9">
        <f t="shared" si="203"/>
        <v>65</v>
      </c>
      <c r="P3190" s="9">
        <f t="shared" si="204"/>
        <v>14.44</v>
      </c>
      <c r="Q3190" t="s">
        <v>1099</v>
      </c>
      <c r="R3190" t="s">
        <v>5986</v>
      </c>
      <c r="S3190" s="15">
        <f t="shared" si="205"/>
        <v>42144.415532407409</v>
      </c>
      <c r="T3190" s="16">
        <f t="shared" si="206"/>
        <v>42165.415532407409</v>
      </c>
    </row>
    <row r="3191" spans="1:21" ht="60" hidden="1">
      <c r="A3191">
        <v>3189</v>
      </c>
      <c r="B3191" s="3" t="s">
        <v>6521</v>
      </c>
      <c r="C3191" s="3" t="s">
        <v>6522</v>
      </c>
      <c r="D3191" s="6">
        <v>55000</v>
      </c>
      <c r="E3191" s="11">
        <v>6780</v>
      </c>
      <c r="F3191" t="s">
        <v>366</v>
      </c>
      <c r="G3191" t="s">
        <v>486</v>
      </c>
      <c r="H3191" t="s">
        <v>487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5985</v>
      </c>
      <c r="O3191" s="9">
        <f t="shared" si="203"/>
        <v>12</v>
      </c>
      <c r="P3191" s="9">
        <f t="shared" si="204"/>
        <v>356.84</v>
      </c>
      <c r="Q3191" t="s">
        <v>1099</v>
      </c>
      <c r="R3191" t="s">
        <v>5986</v>
      </c>
      <c r="S3191" s="15">
        <f t="shared" si="205"/>
        <v>42118.346435185187</v>
      </c>
      <c r="T3191" s="16">
        <f t="shared" si="206"/>
        <v>42148.346435185187</v>
      </c>
    </row>
    <row r="3192" spans="1:21" ht="45" hidden="1">
      <c r="A3192">
        <v>3190</v>
      </c>
      <c r="B3192" s="3" t="s">
        <v>6523</v>
      </c>
      <c r="C3192" s="3" t="s">
        <v>6524</v>
      </c>
      <c r="D3192" s="6">
        <v>4000</v>
      </c>
      <c r="E3192" s="11">
        <v>0</v>
      </c>
      <c r="F3192" t="s">
        <v>366</v>
      </c>
      <c r="G3192" t="s">
        <v>167</v>
      </c>
      <c r="H3192" t="s">
        <v>168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5985</v>
      </c>
      <c r="O3192" s="9">
        <f t="shared" si="203"/>
        <v>0</v>
      </c>
      <c r="P3192" s="9">
        <f t="shared" si="204"/>
        <v>0</v>
      </c>
      <c r="Q3192" t="s">
        <v>1099</v>
      </c>
      <c r="R3192" t="s">
        <v>5986</v>
      </c>
      <c r="S3192" s="15">
        <f t="shared" si="205"/>
        <v>42683.151331018518</v>
      </c>
      <c r="T3192" s="16">
        <f t="shared" si="206"/>
        <v>42713.192997685182</v>
      </c>
    </row>
    <row r="3193" spans="1:21" ht="45" hidden="1">
      <c r="A3193">
        <v>3191</v>
      </c>
      <c r="B3193" s="3" t="s">
        <v>6525</v>
      </c>
      <c r="C3193" s="3" t="s">
        <v>6526</v>
      </c>
      <c r="D3193" s="6">
        <v>3750</v>
      </c>
      <c r="E3193" s="11">
        <v>151</v>
      </c>
      <c r="F3193" t="s">
        <v>366</v>
      </c>
      <c r="G3193" t="s">
        <v>22</v>
      </c>
      <c r="H3193" t="s">
        <v>23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5985</v>
      </c>
      <c r="O3193" s="9">
        <f t="shared" si="203"/>
        <v>4</v>
      </c>
      <c r="P3193" s="9">
        <f t="shared" si="204"/>
        <v>37.75</v>
      </c>
      <c r="Q3193" t="s">
        <v>1099</v>
      </c>
      <c r="R3193" t="s">
        <v>5986</v>
      </c>
      <c r="S3193" s="15">
        <f t="shared" si="205"/>
        <v>42538.755428240736</v>
      </c>
      <c r="T3193" s="16">
        <f t="shared" si="206"/>
        <v>42598.755428240736</v>
      </c>
    </row>
    <row r="3194" spans="1:21" ht="60" hidden="1">
      <c r="A3194">
        <v>3192</v>
      </c>
      <c r="B3194" s="3" t="s">
        <v>6527</v>
      </c>
      <c r="C3194" s="3" t="s">
        <v>6528</v>
      </c>
      <c r="D3194" s="6">
        <v>10000</v>
      </c>
      <c r="E3194" s="11">
        <v>102</v>
      </c>
      <c r="F3194" t="s">
        <v>366</v>
      </c>
      <c r="G3194" t="s">
        <v>31</v>
      </c>
      <c r="H3194" t="s">
        <v>32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5985</v>
      </c>
      <c r="O3194" s="9">
        <f t="shared" si="203"/>
        <v>1</v>
      </c>
      <c r="P3194" s="9">
        <f t="shared" si="204"/>
        <v>12.75</v>
      </c>
      <c r="Q3194" t="s">
        <v>1099</v>
      </c>
      <c r="R3194" t="s">
        <v>5986</v>
      </c>
      <c r="S3194" s="15">
        <f t="shared" si="205"/>
        <v>42018.94049768518</v>
      </c>
      <c r="T3194" s="16">
        <f t="shared" si="206"/>
        <v>42063.916666666672</v>
      </c>
    </row>
    <row r="3195" spans="1:21" ht="45" hidden="1">
      <c r="A3195">
        <v>3193</v>
      </c>
      <c r="B3195" s="3" t="s">
        <v>6529</v>
      </c>
      <c r="C3195" s="3" t="s">
        <v>6530</v>
      </c>
      <c r="D3195" s="6">
        <v>5000</v>
      </c>
      <c r="E3195" s="11">
        <v>587</v>
      </c>
      <c r="F3195" t="s">
        <v>366</v>
      </c>
      <c r="G3195" t="s">
        <v>31</v>
      </c>
      <c r="H3195" t="s">
        <v>32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5985</v>
      </c>
      <c r="O3195" s="9">
        <f t="shared" si="203"/>
        <v>12</v>
      </c>
      <c r="P3195" s="9">
        <f t="shared" si="204"/>
        <v>24.46</v>
      </c>
      <c r="Q3195" t="s">
        <v>1099</v>
      </c>
      <c r="R3195" t="s">
        <v>5986</v>
      </c>
      <c r="S3195" s="15">
        <f t="shared" si="205"/>
        <v>42010.968240740738</v>
      </c>
      <c r="T3195" s="16">
        <f t="shared" si="206"/>
        <v>42055.968240740738</v>
      </c>
    </row>
    <row r="3196" spans="1:21" ht="60" hidden="1">
      <c r="A3196">
        <v>3194</v>
      </c>
      <c r="B3196" s="3" t="s">
        <v>6531</v>
      </c>
      <c r="C3196" s="3" t="s">
        <v>6532</v>
      </c>
      <c r="D3196" s="6">
        <v>11000</v>
      </c>
      <c r="E3196" s="11">
        <v>0</v>
      </c>
      <c r="F3196" t="s">
        <v>366</v>
      </c>
      <c r="G3196" t="s">
        <v>22</v>
      </c>
      <c r="H3196" t="s">
        <v>23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5985</v>
      </c>
      <c r="O3196" s="9">
        <f t="shared" si="203"/>
        <v>0</v>
      </c>
      <c r="P3196" s="9">
        <f t="shared" si="204"/>
        <v>0</v>
      </c>
      <c r="Q3196" t="s">
        <v>1099</v>
      </c>
      <c r="R3196" t="s">
        <v>5986</v>
      </c>
      <c r="S3196" s="15">
        <f t="shared" si="205"/>
        <v>42182.062476851846</v>
      </c>
      <c r="T3196" s="16">
        <f t="shared" si="206"/>
        <v>42212.062476851846</v>
      </c>
    </row>
    <row r="3197" spans="1:21" ht="60" hidden="1">
      <c r="A3197">
        <v>3195</v>
      </c>
      <c r="B3197" s="3" t="s">
        <v>6533</v>
      </c>
      <c r="C3197" s="3" t="s">
        <v>6534</v>
      </c>
      <c r="D3197" s="6">
        <v>3500</v>
      </c>
      <c r="E3197" s="11">
        <v>2070</v>
      </c>
      <c r="F3197" t="s">
        <v>366</v>
      </c>
      <c r="G3197" t="s">
        <v>22</v>
      </c>
      <c r="H3197" t="s">
        <v>23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5985</v>
      </c>
      <c r="O3197" s="9">
        <f t="shared" si="203"/>
        <v>59</v>
      </c>
      <c r="P3197" s="9">
        <f t="shared" si="204"/>
        <v>53.08</v>
      </c>
      <c r="Q3197" t="s">
        <v>1099</v>
      </c>
      <c r="R3197" t="s">
        <v>5986</v>
      </c>
      <c r="S3197" s="15">
        <f t="shared" si="205"/>
        <v>42017.594236111108</v>
      </c>
      <c r="T3197" s="16">
        <f t="shared" si="206"/>
        <v>42047.594236111108</v>
      </c>
    </row>
    <row r="3198" spans="1:21" ht="45" hidden="1">
      <c r="A3198">
        <v>3196</v>
      </c>
      <c r="B3198" s="3" t="s">
        <v>6535</v>
      </c>
      <c r="C3198" s="3" t="s">
        <v>6536</v>
      </c>
      <c r="D3198" s="6">
        <v>3000000</v>
      </c>
      <c r="E3198" s="11">
        <v>1800</v>
      </c>
      <c r="F3198" t="s">
        <v>366</v>
      </c>
      <c r="G3198" t="s">
        <v>22</v>
      </c>
      <c r="H3198" t="s">
        <v>23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5985</v>
      </c>
      <c r="O3198" s="9">
        <f t="shared" si="203"/>
        <v>0</v>
      </c>
      <c r="P3198" s="9">
        <f t="shared" si="204"/>
        <v>300</v>
      </c>
      <c r="Q3198" t="s">
        <v>1099</v>
      </c>
      <c r="R3198" t="s">
        <v>5986</v>
      </c>
      <c r="S3198" s="15">
        <f t="shared" si="205"/>
        <v>42157.598090277781</v>
      </c>
      <c r="T3198" s="16">
        <f t="shared" si="206"/>
        <v>42217.583333333328</v>
      </c>
    </row>
    <row r="3199" spans="1:21" ht="45" hidden="1">
      <c r="A3199">
        <v>3197</v>
      </c>
      <c r="B3199" s="3" t="s">
        <v>6537</v>
      </c>
      <c r="C3199" s="3" t="s">
        <v>6538</v>
      </c>
      <c r="D3199" s="6">
        <v>10000</v>
      </c>
      <c r="E3199" s="11">
        <v>1145</v>
      </c>
      <c r="F3199" t="s">
        <v>366</v>
      </c>
      <c r="G3199" t="s">
        <v>420</v>
      </c>
      <c r="H3199" t="s">
        <v>421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5985</v>
      </c>
      <c r="O3199" s="9">
        <f t="shared" si="203"/>
        <v>11</v>
      </c>
      <c r="P3199" s="9">
        <f t="shared" si="204"/>
        <v>286.25</v>
      </c>
      <c r="Q3199" t="s">
        <v>1099</v>
      </c>
      <c r="R3199" t="s">
        <v>5986</v>
      </c>
      <c r="S3199" s="15">
        <f t="shared" si="205"/>
        <v>42009.493263888886</v>
      </c>
      <c r="T3199" s="16">
        <f t="shared" si="206"/>
        <v>42039.493263888886</v>
      </c>
    </row>
    <row r="3200" spans="1:21" ht="60" hidden="1">
      <c r="A3200">
        <v>3198</v>
      </c>
      <c r="B3200" s="3" t="s">
        <v>6539</v>
      </c>
      <c r="C3200" s="3" t="s">
        <v>6540</v>
      </c>
      <c r="D3200" s="6">
        <v>30000</v>
      </c>
      <c r="E3200" s="11">
        <v>110</v>
      </c>
      <c r="F3200" t="s">
        <v>366</v>
      </c>
      <c r="G3200" t="s">
        <v>318</v>
      </c>
      <c r="H3200" t="s">
        <v>319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5985</v>
      </c>
      <c r="O3200" s="9">
        <f t="shared" si="203"/>
        <v>0</v>
      </c>
      <c r="P3200" s="9">
        <f t="shared" si="204"/>
        <v>36.67</v>
      </c>
      <c r="Q3200" t="s">
        <v>1099</v>
      </c>
      <c r="R3200" t="s">
        <v>5986</v>
      </c>
      <c r="S3200" s="15">
        <f t="shared" si="205"/>
        <v>42013.424502314811</v>
      </c>
      <c r="T3200" s="16">
        <f t="shared" si="206"/>
        <v>42051.424502314811</v>
      </c>
    </row>
    <row r="3201" spans="1:21" ht="45" hidden="1">
      <c r="A3201">
        <v>3199</v>
      </c>
      <c r="B3201" s="3" t="s">
        <v>6541</v>
      </c>
      <c r="C3201" s="3" t="s">
        <v>6542</v>
      </c>
      <c r="D3201" s="6">
        <v>5000</v>
      </c>
      <c r="E3201" s="11">
        <v>2608</v>
      </c>
      <c r="F3201" t="s">
        <v>366</v>
      </c>
      <c r="G3201" t="s">
        <v>22</v>
      </c>
      <c r="H3201" t="s">
        <v>23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5985</v>
      </c>
      <c r="O3201" s="9">
        <f t="shared" si="203"/>
        <v>52</v>
      </c>
      <c r="P3201" s="9">
        <f t="shared" si="204"/>
        <v>49.21</v>
      </c>
      <c r="Q3201" t="s">
        <v>1099</v>
      </c>
      <c r="R3201" t="s">
        <v>5986</v>
      </c>
      <c r="S3201" s="15">
        <f t="shared" si="205"/>
        <v>41858.761782407404</v>
      </c>
      <c r="T3201" s="16">
        <f t="shared" si="206"/>
        <v>41888.875</v>
      </c>
    </row>
    <row r="3202" spans="1:21" ht="60" hidden="1">
      <c r="A3202">
        <v>3200</v>
      </c>
      <c r="B3202" s="3" t="s">
        <v>6543</v>
      </c>
      <c r="C3202" s="3" t="s">
        <v>6544</v>
      </c>
      <c r="D3202" s="6">
        <v>50000</v>
      </c>
      <c r="E3202" s="11">
        <v>1</v>
      </c>
      <c r="F3202" t="s">
        <v>366</v>
      </c>
      <c r="G3202" t="s">
        <v>22</v>
      </c>
      <c r="H3202" t="s">
        <v>23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5985</v>
      </c>
      <c r="O3202" s="9">
        <f t="shared" si="203"/>
        <v>0</v>
      </c>
      <c r="P3202" s="9">
        <f t="shared" si="204"/>
        <v>1</v>
      </c>
      <c r="Q3202" t="s">
        <v>1099</v>
      </c>
      <c r="R3202" t="s">
        <v>5986</v>
      </c>
      <c r="S3202" s="15">
        <f t="shared" si="205"/>
        <v>42460.320613425924</v>
      </c>
      <c r="T3202" s="16">
        <f t="shared" si="206"/>
        <v>42490.231944444444</v>
      </c>
    </row>
    <row r="3203" spans="1:21" ht="60" hidden="1">
      <c r="A3203">
        <v>3201</v>
      </c>
      <c r="B3203" s="3" t="s">
        <v>6545</v>
      </c>
      <c r="C3203" s="3" t="s">
        <v>6546</v>
      </c>
      <c r="D3203" s="6">
        <v>2000</v>
      </c>
      <c r="E3203" s="11">
        <v>25</v>
      </c>
      <c r="F3203" t="s">
        <v>366</v>
      </c>
      <c r="G3203" t="s">
        <v>31</v>
      </c>
      <c r="H3203" t="s">
        <v>32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5985</v>
      </c>
      <c r="O3203" s="9">
        <f t="shared" ref="O3203:O3266" si="207">ROUND(E3203/D3203*100,0)</f>
        <v>1</v>
      </c>
      <c r="P3203" s="9">
        <f t="shared" ref="P3203:P3266" si="208">IFERROR(ROUND(E3203/L3203,2),0)</f>
        <v>12.5</v>
      </c>
      <c r="Q3203" t="s">
        <v>1099</v>
      </c>
      <c r="R3203" t="s">
        <v>5986</v>
      </c>
      <c r="S3203" s="15">
        <f t="shared" ref="S3203:S3266" si="209">(((J3203/60)/60)/24)+DATE(1970,1,1)</f>
        <v>41861.767094907409</v>
      </c>
      <c r="T3203" s="16">
        <f t="shared" ref="T3203:T3266" si="210">(((I3203/60)/60)/24)+DATE(1970,1,1)</f>
        <v>41882.767094907409</v>
      </c>
    </row>
    <row r="3204" spans="1:21" ht="45" hidden="1">
      <c r="A3204">
        <v>3202</v>
      </c>
      <c r="B3204" s="3" t="s">
        <v>6547</v>
      </c>
      <c r="C3204" s="3" t="s">
        <v>6548</v>
      </c>
      <c r="D3204" s="6">
        <v>5000</v>
      </c>
      <c r="E3204" s="11">
        <v>2726</v>
      </c>
      <c r="F3204" t="s">
        <v>366</v>
      </c>
      <c r="G3204" t="s">
        <v>22</v>
      </c>
      <c r="H3204" t="s">
        <v>23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5985</v>
      </c>
      <c r="O3204" s="9">
        <f t="shared" si="207"/>
        <v>55</v>
      </c>
      <c r="P3204" s="9">
        <f t="shared" si="208"/>
        <v>109.04</v>
      </c>
      <c r="Q3204" t="s">
        <v>1099</v>
      </c>
      <c r="R3204" t="s">
        <v>5986</v>
      </c>
      <c r="S3204" s="15">
        <f t="shared" si="209"/>
        <v>42293.853541666671</v>
      </c>
      <c r="T3204" s="16">
        <f t="shared" si="210"/>
        <v>42352.249305555553</v>
      </c>
    </row>
    <row r="3205" spans="1:21" ht="45" hidden="1">
      <c r="A3205">
        <v>3203</v>
      </c>
      <c r="B3205" s="3" t="s">
        <v>6549</v>
      </c>
      <c r="C3205" s="3" t="s">
        <v>6550</v>
      </c>
      <c r="D3205" s="6">
        <v>1000</v>
      </c>
      <c r="E3205" s="11">
        <v>250</v>
      </c>
      <c r="F3205" t="s">
        <v>366</v>
      </c>
      <c r="G3205" t="s">
        <v>22</v>
      </c>
      <c r="H3205" t="s">
        <v>23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5985</v>
      </c>
      <c r="O3205" s="9">
        <f t="shared" si="207"/>
        <v>25</v>
      </c>
      <c r="P3205" s="9">
        <f t="shared" si="208"/>
        <v>41.67</v>
      </c>
      <c r="Q3205" t="s">
        <v>1099</v>
      </c>
      <c r="R3205" t="s">
        <v>5986</v>
      </c>
      <c r="S3205" s="15">
        <f t="shared" si="209"/>
        <v>42242.988680555558</v>
      </c>
      <c r="T3205" s="16">
        <f t="shared" si="210"/>
        <v>42272.988680555558</v>
      </c>
    </row>
    <row r="3206" spans="1:21" ht="60" hidden="1">
      <c r="A3206">
        <v>3204</v>
      </c>
      <c r="B3206" s="3" t="s">
        <v>6551</v>
      </c>
      <c r="C3206" s="3" t="s">
        <v>6552</v>
      </c>
      <c r="D3206" s="6">
        <v>500</v>
      </c>
      <c r="E3206" s="11">
        <v>0</v>
      </c>
      <c r="F3206" t="s">
        <v>366</v>
      </c>
      <c r="G3206" t="s">
        <v>22</v>
      </c>
      <c r="H3206" t="s">
        <v>23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5985</v>
      </c>
      <c r="O3206" s="9">
        <f t="shared" si="207"/>
        <v>0</v>
      </c>
      <c r="P3206" s="9">
        <f t="shared" si="208"/>
        <v>0</v>
      </c>
      <c r="Q3206" t="s">
        <v>1099</v>
      </c>
      <c r="R3206" t="s">
        <v>5986</v>
      </c>
      <c r="S3206" s="15">
        <f t="shared" si="209"/>
        <v>42172.686099537037</v>
      </c>
      <c r="T3206" s="16">
        <f t="shared" si="210"/>
        <v>42202.676388888889</v>
      </c>
    </row>
    <row r="3207" spans="1:21" ht="60" hidden="1">
      <c r="A3207">
        <v>3205</v>
      </c>
      <c r="B3207" s="3" t="s">
        <v>6553</v>
      </c>
      <c r="C3207" s="3" t="s">
        <v>6554</v>
      </c>
      <c r="D3207" s="6">
        <v>8000</v>
      </c>
      <c r="E3207" s="11">
        <v>273</v>
      </c>
      <c r="F3207" t="s">
        <v>366</v>
      </c>
      <c r="G3207" t="s">
        <v>31</v>
      </c>
      <c r="H3207" t="s">
        <v>32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5985</v>
      </c>
      <c r="O3207" s="9">
        <f t="shared" si="207"/>
        <v>3</v>
      </c>
      <c r="P3207" s="9">
        <f t="shared" si="208"/>
        <v>22.75</v>
      </c>
      <c r="Q3207" t="s">
        <v>1099</v>
      </c>
      <c r="R3207" t="s">
        <v>5986</v>
      </c>
      <c r="S3207" s="15">
        <f t="shared" si="209"/>
        <v>42095.374675925923</v>
      </c>
      <c r="T3207" s="16">
        <f t="shared" si="210"/>
        <v>42125.374675925923</v>
      </c>
    </row>
    <row r="3208" spans="1:21" ht="60" hidden="1">
      <c r="A3208">
        <v>3206</v>
      </c>
      <c r="B3208" s="3" t="s">
        <v>6555</v>
      </c>
      <c r="C3208" s="3" t="s">
        <v>6556</v>
      </c>
      <c r="D3208" s="6">
        <v>5000</v>
      </c>
      <c r="E3208" s="11">
        <v>0</v>
      </c>
      <c r="F3208" t="s">
        <v>366</v>
      </c>
      <c r="G3208" t="s">
        <v>22</v>
      </c>
      <c r="H3208" t="s">
        <v>23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5985</v>
      </c>
      <c r="O3208" s="9">
        <f t="shared" si="207"/>
        <v>0</v>
      </c>
      <c r="P3208" s="9">
        <f t="shared" si="208"/>
        <v>0</v>
      </c>
      <c r="Q3208" t="s">
        <v>1099</v>
      </c>
      <c r="R3208" t="s">
        <v>5986</v>
      </c>
      <c r="S3208" s="15">
        <f t="shared" si="209"/>
        <v>42236.276053240741</v>
      </c>
      <c r="T3208" s="16">
        <f t="shared" si="210"/>
        <v>42266.276053240741</v>
      </c>
    </row>
    <row r="3209" spans="1:21" ht="60" hidden="1">
      <c r="A3209">
        <v>3207</v>
      </c>
      <c r="B3209" s="3" t="s">
        <v>6557</v>
      </c>
      <c r="C3209" s="3" t="s">
        <v>6558</v>
      </c>
      <c r="D3209" s="6">
        <v>5500</v>
      </c>
      <c r="E3209" s="11">
        <v>2550</v>
      </c>
      <c r="F3209" t="s">
        <v>366</v>
      </c>
      <c r="G3209" t="s">
        <v>22</v>
      </c>
      <c r="H3209" t="s">
        <v>23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5985</v>
      </c>
      <c r="O3209" s="9">
        <f t="shared" si="207"/>
        <v>46</v>
      </c>
      <c r="P3209" s="9">
        <f t="shared" si="208"/>
        <v>70.83</v>
      </c>
      <c r="Q3209" t="s">
        <v>1099</v>
      </c>
      <c r="R3209" t="s">
        <v>5986</v>
      </c>
      <c r="S3209" s="15">
        <f t="shared" si="209"/>
        <v>42057.277858796297</v>
      </c>
      <c r="T3209" s="16">
        <f t="shared" si="210"/>
        <v>42117.236192129625</v>
      </c>
    </row>
    <row r="3210" spans="1:21" ht="45">
      <c r="A3210">
        <v>3208</v>
      </c>
      <c r="B3210" s="3" t="s">
        <v>6559</v>
      </c>
      <c r="C3210" s="3" t="s">
        <v>6560</v>
      </c>
      <c r="D3210" s="6">
        <v>5000</v>
      </c>
      <c r="E3210" s="11">
        <v>5175</v>
      </c>
      <c r="F3210" t="s">
        <v>21</v>
      </c>
      <c r="G3210" t="s">
        <v>22</v>
      </c>
      <c r="H3210" t="s">
        <v>23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1098</v>
      </c>
      <c r="O3210" s="9">
        <f t="shared" si="207"/>
        <v>104</v>
      </c>
      <c r="P3210" s="9">
        <f t="shared" si="208"/>
        <v>63.11</v>
      </c>
      <c r="Q3210" t="s">
        <v>1099</v>
      </c>
      <c r="R3210" t="s">
        <v>1100</v>
      </c>
      <c r="S3210" s="15">
        <f t="shared" si="209"/>
        <v>41827.605057870373</v>
      </c>
      <c r="T3210" s="16">
        <f t="shared" si="210"/>
        <v>41848.605057870373</v>
      </c>
      <c r="U3210">
        <f t="shared" ref="U3210:U3273" si="211">YEAR(S2692)</f>
        <v>2015</v>
      </c>
    </row>
    <row r="3211" spans="1:21" ht="45">
      <c r="A3211">
        <v>3209</v>
      </c>
      <c r="B3211" s="3" t="s">
        <v>6561</v>
      </c>
      <c r="C3211" s="3" t="s">
        <v>6562</v>
      </c>
      <c r="D3211" s="6">
        <v>9500</v>
      </c>
      <c r="E3211" s="11">
        <v>11335.7</v>
      </c>
      <c r="F3211" t="s">
        <v>21</v>
      </c>
      <c r="G3211" t="s">
        <v>22</v>
      </c>
      <c r="H3211" t="s">
        <v>23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1098</v>
      </c>
      <c r="O3211" s="9">
        <f t="shared" si="207"/>
        <v>119</v>
      </c>
      <c r="P3211" s="9">
        <f t="shared" si="208"/>
        <v>50.16</v>
      </c>
      <c r="Q3211" t="s">
        <v>1099</v>
      </c>
      <c r="R3211" t="s">
        <v>1100</v>
      </c>
      <c r="S3211" s="15">
        <f t="shared" si="209"/>
        <v>41778.637245370373</v>
      </c>
      <c r="T3211" s="16">
        <f t="shared" si="210"/>
        <v>41810.958333333336</v>
      </c>
      <c r="U3211">
        <f t="shared" si="211"/>
        <v>2015</v>
      </c>
    </row>
    <row r="3212" spans="1:21" ht="60">
      <c r="A3212">
        <v>3210</v>
      </c>
      <c r="B3212" s="3" t="s">
        <v>6563</v>
      </c>
      <c r="C3212" s="3" t="s">
        <v>6564</v>
      </c>
      <c r="D3212" s="6">
        <v>3000</v>
      </c>
      <c r="E3212" s="11">
        <v>3773</v>
      </c>
      <c r="F3212" t="s">
        <v>21</v>
      </c>
      <c r="G3212" t="s">
        <v>22</v>
      </c>
      <c r="H3212" t="s">
        <v>23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1098</v>
      </c>
      <c r="O3212" s="9">
        <f t="shared" si="207"/>
        <v>126</v>
      </c>
      <c r="P3212" s="9">
        <f t="shared" si="208"/>
        <v>62.88</v>
      </c>
      <c r="Q3212" t="s">
        <v>1099</v>
      </c>
      <c r="R3212" t="s">
        <v>1100</v>
      </c>
      <c r="S3212" s="15">
        <f t="shared" si="209"/>
        <v>41013.936562499999</v>
      </c>
      <c r="T3212" s="16">
        <f t="shared" si="210"/>
        <v>41061.165972222225</v>
      </c>
      <c r="U3212">
        <f t="shared" si="211"/>
        <v>2015</v>
      </c>
    </row>
    <row r="3213" spans="1:21" ht="60">
      <c r="A3213">
        <v>3211</v>
      </c>
      <c r="B3213" s="3" t="s">
        <v>6565</v>
      </c>
      <c r="C3213" s="3" t="s">
        <v>6566</v>
      </c>
      <c r="D3213" s="6">
        <v>23000</v>
      </c>
      <c r="E3213" s="11">
        <v>27541</v>
      </c>
      <c r="F3213" t="s">
        <v>21</v>
      </c>
      <c r="G3213" t="s">
        <v>22</v>
      </c>
      <c r="H3213" t="s">
        <v>23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1098</v>
      </c>
      <c r="O3213" s="9">
        <f t="shared" si="207"/>
        <v>120</v>
      </c>
      <c r="P3213" s="9">
        <f t="shared" si="208"/>
        <v>85.53</v>
      </c>
      <c r="Q3213" t="s">
        <v>1099</v>
      </c>
      <c r="R3213" t="s">
        <v>1100</v>
      </c>
      <c r="S3213" s="15">
        <f t="shared" si="209"/>
        <v>41834.586574074077</v>
      </c>
      <c r="T3213" s="16">
        <f t="shared" si="210"/>
        <v>41866.083333333336</v>
      </c>
      <c r="U3213">
        <f t="shared" si="211"/>
        <v>2014</v>
      </c>
    </row>
    <row r="3214" spans="1:21" ht="30">
      <c r="A3214">
        <v>3212</v>
      </c>
      <c r="B3214" s="3" t="s">
        <v>6567</v>
      </c>
      <c r="C3214" s="3" t="s">
        <v>6568</v>
      </c>
      <c r="D3214" s="6">
        <v>4000</v>
      </c>
      <c r="E3214" s="11">
        <v>5050</v>
      </c>
      <c r="F3214" t="s">
        <v>21</v>
      </c>
      <c r="G3214" t="s">
        <v>22</v>
      </c>
      <c r="H3214" t="s">
        <v>23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1098</v>
      </c>
      <c r="O3214" s="9">
        <f t="shared" si="207"/>
        <v>126</v>
      </c>
      <c r="P3214" s="9">
        <f t="shared" si="208"/>
        <v>53.72</v>
      </c>
      <c r="Q3214" t="s">
        <v>1099</v>
      </c>
      <c r="R3214" t="s">
        <v>1100</v>
      </c>
      <c r="S3214" s="15">
        <f t="shared" si="209"/>
        <v>41829.795729166668</v>
      </c>
      <c r="T3214" s="16">
        <f t="shared" si="210"/>
        <v>41859.795729166668</v>
      </c>
      <c r="U3214">
        <f t="shared" si="211"/>
        <v>2014</v>
      </c>
    </row>
    <row r="3215" spans="1:21" ht="60">
      <c r="A3215">
        <v>3213</v>
      </c>
      <c r="B3215" s="3" t="s">
        <v>6569</v>
      </c>
      <c r="C3215" s="3" t="s">
        <v>6570</v>
      </c>
      <c r="D3215" s="6">
        <v>6000</v>
      </c>
      <c r="E3215" s="11">
        <v>6007</v>
      </c>
      <c r="F3215" t="s">
        <v>21</v>
      </c>
      <c r="G3215" t="s">
        <v>31</v>
      </c>
      <c r="H3215" t="s">
        <v>32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1098</v>
      </c>
      <c r="O3215" s="9">
        <f t="shared" si="207"/>
        <v>100</v>
      </c>
      <c r="P3215" s="9">
        <f t="shared" si="208"/>
        <v>127.81</v>
      </c>
      <c r="Q3215" t="s">
        <v>1099</v>
      </c>
      <c r="R3215" t="s">
        <v>1100</v>
      </c>
      <c r="S3215" s="15">
        <f t="shared" si="209"/>
        <v>42171.763414351852</v>
      </c>
      <c r="T3215" s="16">
        <f t="shared" si="210"/>
        <v>42211.763414351852</v>
      </c>
      <c r="U3215">
        <f t="shared" si="211"/>
        <v>2015</v>
      </c>
    </row>
    <row r="3216" spans="1:21" ht="60">
      <c r="A3216">
        <v>3214</v>
      </c>
      <c r="B3216" s="3" t="s">
        <v>6571</v>
      </c>
      <c r="C3216" s="3" t="s">
        <v>6572</v>
      </c>
      <c r="D3216" s="6">
        <v>12000</v>
      </c>
      <c r="E3216" s="11">
        <v>12256</v>
      </c>
      <c r="F3216" t="s">
        <v>21</v>
      </c>
      <c r="G3216" t="s">
        <v>31</v>
      </c>
      <c r="H3216" t="s">
        <v>32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1098</v>
      </c>
      <c r="O3216" s="9">
        <f t="shared" si="207"/>
        <v>102</v>
      </c>
      <c r="P3216" s="9">
        <f t="shared" si="208"/>
        <v>106.57</v>
      </c>
      <c r="Q3216" t="s">
        <v>1099</v>
      </c>
      <c r="R3216" t="s">
        <v>1100</v>
      </c>
      <c r="S3216" s="15">
        <f t="shared" si="209"/>
        <v>42337.792511574073</v>
      </c>
      <c r="T3216" s="16">
        <f t="shared" si="210"/>
        <v>42374.996527777781</v>
      </c>
      <c r="U3216">
        <f t="shared" si="211"/>
        <v>2014</v>
      </c>
    </row>
    <row r="3217" spans="1:21" ht="60">
      <c r="A3217">
        <v>3215</v>
      </c>
      <c r="B3217" s="3" t="s">
        <v>6573</v>
      </c>
      <c r="C3217" s="3" t="s">
        <v>6574</v>
      </c>
      <c r="D3217" s="6">
        <v>35000</v>
      </c>
      <c r="E3217" s="11">
        <v>35123</v>
      </c>
      <c r="F3217" t="s">
        <v>21</v>
      </c>
      <c r="G3217" t="s">
        <v>22</v>
      </c>
      <c r="H3217" t="s">
        <v>23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1098</v>
      </c>
      <c r="O3217" s="9">
        <f t="shared" si="207"/>
        <v>100</v>
      </c>
      <c r="P3217" s="9">
        <f t="shared" si="208"/>
        <v>262.11</v>
      </c>
      <c r="Q3217" t="s">
        <v>1099</v>
      </c>
      <c r="R3217" t="s">
        <v>1100</v>
      </c>
      <c r="S3217" s="15">
        <f t="shared" si="209"/>
        <v>42219.665173611109</v>
      </c>
      <c r="T3217" s="16">
        <f t="shared" si="210"/>
        <v>42257.165972222225</v>
      </c>
      <c r="U3217">
        <f t="shared" si="211"/>
        <v>2015</v>
      </c>
    </row>
    <row r="3218" spans="1:21" ht="60">
      <c r="A3218">
        <v>3216</v>
      </c>
      <c r="B3218" s="3" t="s">
        <v>6575</v>
      </c>
      <c r="C3218" s="3" t="s">
        <v>6576</v>
      </c>
      <c r="D3218" s="6">
        <v>2000</v>
      </c>
      <c r="E3218" s="11">
        <v>2001</v>
      </c>
      <c r="F3218" t="s">
        <v>21</v>
      </c>
      <c r="G3218" t="s">
        <v>31</v>
      </c>
      <c r="H3218" t="s">
        <v>32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1098</v>
      </c>
      <c r="O3218" s="9">
        <f t="shared" si="207"/>
        <v>100</v>
      </c>
      <c r="P3218" s="9">
        <f t="shared" si="208"/>
        <v>57.17</v>
      </c>
      <c r="Q3218" t="s">
        <v>1099</v>
      </c>
      <c r="R3218" t="s">
        <v>1100</v>
      </c>
      <c r="S3218" s="15">
        <f t="shared" si="209"/>
        <v>42165.462627314817</v>
      </c>
      <c r="T3218" s="16">
        <f t="shared" si="210"/>
        <v>42196.604166666672</v>
      </c>
      <c r="U3218">
        <f t="shared" si="211"/>
        <v>2014</v>
      </c>
    </row>
    <row r="3219" spans="1:21" ht="45">
      <c r="A3219">
        <v>3217</v>
      </c>
      <c r="B3219" s="3" t="s">
        <v>6577</v>
      </c>
      <c r="C3219" s="3" t="s">
        <v>6578</v>
      </c>
      <c r="D3219" s="6">
        <v>4500</v>
      </c>
      <c r="E3219" s="11">
        <v>5221</v>
      </c>
      <c r="F3219" t="s">
        <v>21</v>
      </c>
      <c r="G3219" t="s">
        <v>22</v>
      </c>
      <c r="H3219" t="s">
        <v>23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1098</v>
      </c>
      <c r="O3219" s="9">
        <f t="shared" si="207"/>
        <v>116</v>
      </c>
      <c r="P3219" s="9">
        <f t="shared" si="208"/>
        <v>50.2</v>
      </c>
      <c r="Q3219" t="s">
        <v>1099</v>
      </c>
      <c r="R3219" t="s">
        <v>1100</v>
      </c>
      <c r="S3219" s="15">
        <f t="shared" si="209"/>
        <v>42648.546111111107</v>
      </c>
      <c r="T3219" s="16">
        <f t="shared" si="210"/>
        <v>42678.546111111107</v>
      </c>
      <c r="U3219">
        <f t="shared" si="211"/>
        <v>2014</v>
      </c>
    </row>
    <row r="3220" spans="1:21" ht="60">
      <c r="A3220">
        <v>3218</v>
      </c>
      <c r="B3220" s="3" t="s">
        <v>6579</v>
      </c>
      <c r="C3220" s="3" t="s">
        <v>6580</v>
      </c>
      <c r="D3220" s="6">
        <v>12000</v>
      </c>
      <c r="E3220" s="11">
        <v>12252</v>
      </c>
      <c r="F3220" t="s">
        <v>21</v>
      </c>
      <c r="G3220" t="s">
        <v>31</v>
      </c>
      <c r="H3220" t="s">
        <v>32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1098</v>
      </c>
      <c r="O3220" s="9">
        <f t="shared" si="207"/>
        <v>102</v>
      </c>
      <c r="P3220" s="9">
        <f t="shared" si="208"/>
        <v>66.59</v>
      </c>
      <c r="Q3220" t="s">
        <v>1099</v>
      </c>
      <c r="R3220" t="s">
        <v>1100</v>
      </c>
      <c r="S3220" s="15">
        <f t="shared" si="209"/>
        <v>41971.002152777779</v>
      </c>
      <c r="T3220" s="16">
        <f t="shared" si="210"/>
        <v>42004</v>
      </c>
      <c r="U3220">
        <f t="shared" si="211"/>
        <v>2014</v>
      </c>
    </row>
    <row r="3221" spans="1:21" ht="45">
      <c r="A3221">
        <v>3219</v>
      </c>
      <c r="B3221" s="3" t="s">
        <v>6581</v>
      </c>
      <c r="C3221" s="3" t="s">
        <v>6582</v>
      </c>
      <c r="D3221" s="6">
        <v>20000</v>
      </c>
      <c r="E3221" s="11">
        <v>20022</v>
      </c>
      <c r="F3221" t="s">
        <v>21</v>
      </c>
      <c r="G3221" t="s">
        <v>22</v>
      </c>
      <c r="H3221" t="s">
        <v>23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1098</v>
      </c>
      <c r="O3221" s="9">
        <f t="shared" si="207"/>
        <v>100</v>
      </c>
      <c r="P3221" s="9">
        <f t="shared" si="208"/>
        <v>168.25</v>
      </c>
      <c r="Q3221" t="s">
        <v>1099</v>
      </c>
      <c r="R3221" t="s">
        <v>1100</v>
      </c>
      <c r="S3221" s="15">
        <f t="shared" si="209"/>
        <v>42050.983182870375</v>
      </c>
      <c r="T3221" s="16">
        <f t="shared" si="210"/>
        <v>42085.941516203704</v>
      </c>
      <c r="U3221">
        <f t="shared" si="211"/>
        <v>2017</v>
      </c>
    </row>
    <row r="3222" spans="1:21" ht="30">
      <c r="A3222">
        <v>3220</v>
      </c>
      <c r="B3222" s="3" t="s">
        <v>6583</v>
      </c>
      <c r="C3222" s="3" t="s">
        <v>6584</v>
      </c>
      <c r="D3222" s="6">
        <v>15000</v>
      </c>
      <c r="E3222" s="11">
        <v>15126</v>
      </c>
      <c r="F3222" t="s">
        <v>21</v>
      </c>
      <c r="G3222" t="s">
        <v>22</v>
      </c>
      <c r="H3222" t="s">
        <v>23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1098</v>
      </c>
      <c r="O3222" s="9">
        <f t="shared" si="207"/>
        <v>101</v>
      </c>
      <c r="P3222" s="9">
        <f t="shared" si="208"/>
        <v>256.37</v>
      </c>
      <c r="Q3222" t="s">
        <v>1099</v>
      </c>
      <c r="R3222" t="s">
        <v>1100</v>
      </c>
      <c r="S3222" s="15">
        <f t="shared" si="209"/>
        <v>42772.833379629628</v>
      </c>
      <c r="T3222" s="16">
        <f t="shared" si="210"/>
        <v>42806.875</v>
      </c>
      <c r="U3222">
        <f t="shared" si="211"/>
        <v>2017</v>
      </c>
    </row>
    <row r="3223" spans="1:21" ht="60">
      <c r="A3223">
        <v>3221</v>
      </c>
      <c r="B3223" s="3" t="s">
        <v>6585</v>
      </c>
      <c r="C3223" s="3" t="s">
        <v>6586</v>
      </c>
      <c r="D3223" s="6">
        <v>4000</v>
      </c>
      <c r="E3223" s="11">
        <v>4137</v>
      </c>
      <c r="F3223" t="s">
        <v>21</v>
      </c>
      <c r="G3223" t="s">
        <v>31</v>
      </c>
      <c r="H3223" t="s">
        <v>32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1098</v>
      </c>
      <c r="O3223" s="9">
        <f t="shared" si="207"/>
        <v>103</v>
      </c>
      <c r="P3223" s="9">
        <f t="shared" si="208"/>
        <v>36.61</v>
      </c>
      <c r="Q3223" t="s">
        <v>1099</v>
      </c>
      <c r="R3223" t="s">
        <v>1100</v>
      </c>
      <c r="S3223" s="15">
        <f t="shared" si="209"/>
        <v>42155.696793981479</v>
      </c>
      <c r="T3223" s="16">
        <f t="shared" si="210"/>
        <v>42190.696793981479</v>
      </c>
      <c r="U3223">
        <f t="shared" si="211"/>
        <v>2017</v>
      </c>
    </row>
    <row r="3224" spans="1:21" ht="45">
      <c r="A3224">
        <v>3222</v>
      </c>
      <c r="B3224" s="3" t="s">
        <v>6587</v>
      </c>
      <c r="C3224" s="3" t="s">
        <v>6588</v>
      </c>
      <c r="D3224" s="6">
        <v>2500</v>
      </c>
      <c r="E3224" s="11">
        <v>3120</v>
      </c>
      <c r="F3224" t="s">
        <v>21</v>
      </c>
      <c r="G3224" t="s">
        <v>22</v>
      </c>
      <c r="H3224" t="s">
        <v>23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1098</v>
      </c>
      <c r="O3224" s="9">
        <f t="shared" si="207"/>
        <v>125</v>
      </c>
      <c r="P3224" s="9">
        <f t="shared" si="208"/>
        <v>37.14</v>
      </c>
      <c r="Q3224" t="s">
        <v>1099</v>
      </c>
      <c r="R3224" t="s">
        <v>1100</v>
      </c>
      <c r="S3224" s="15">
        <f t="shared" si="209"/>
        <v>42270.582141203704</v>
      </c>
      <c r="T3224" s="16">
        <f t="shared" si="210"/>
        <v>42301.895138888889</v>
      </c>
      <c r="U3224">
        <f t="shared" si="211"/>
        <v>2017</v>
      </c>
    </row>
    <row r="3225" spans="1:21" ht="30">
      <c r="A3225">
        <v>3223</v>
      </c>
      <c r="B3225" s="3" t="s">
        <v>6589</v>
      </c>
      <c r="C3225" s="3" t="s">
        <v>6590</v>
      </c>
      <c r="D3225" s="6">
        <v>3100</v>
      </c>
      <c r="E3225" s="11">
        <v>3395</v>
      </c>
      <c r="F3225" t="s">
        <v>21</v>
      </c>
      <c r="G3225" t="s">
        <v>22</v>
      </c>
      <c r="H3225" t="s">
        <v>23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1098</v>
      </c>
      <c r="O3225" s="9">
        <f t="shared" si="207"/>
        <v>110</v>
      </c>
      <c r="P3225" s="9">
        <f t="shared" si="208"/>
        <v>45.88</v>
      </c>
      <c r="Q3225" t="s">
        <v>1099</v>
      </c>
      <c r="R3225" t="s">
        <v>1100</v>
      </c>
      <c r="S3225" s="15">
        <f t="shared" si="209"/>
        <v>42206.835370370376</v>
      </c>
      <c r="T3225" s="16">
        <f t="shared" si="210"/>
        <v>42236.835370370376</v>
      </c>
      <c r="U3225">
        <f t="shared" si="211"/>
        <v>2017</v>
      </c>
    </row>
    <row r="3226" spans="1:21" ht="60">
      <c r="A3226">
        <v>3224</v>
      </c>
      <c r="B3226" s="3" t="s">
        <v>6591</v>
      </c>
      <c r="C3226" s="3" t="s">
        <v>6592</v>
      </c>
      <c r="D3226" s="6">
        <v>30000</v>
      </c>
      <c r="E3226" s="11">
        <v>30610</v>
      </c>
      <c r="F3226" t="s">
        <v>21</v>
      </c>
      <c r="G3226" t="s">
        <v>22</v>
      </c>
      <c r="H3226" t="s">
        <v>23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1098</v>
      </c>
      <c r="O3226" s="9">
        <f t="shared" si="207"/>
        <v>102</v>
      </c>
      <c r="P3226" s="9">
        <f t="shared" si="208"/>
        <v>141.71</v>
      </c>
      <c r="Q3226" t="s">
        <v>1099</v>
      </c>
      <c r="R3226" t="s">
        <v>1100</v>
      </c>
      <c r="S3226" s="15">
        <f t="shared" si="209"/>
        <v>42697.850844907407</v>
      </c>
      <c r="T3226" s="16">
        <f t="shared" si="210"/>
        <v>42745.208333333328</v>
      </c>
      <c r="U3226">
        <f t="shared" si="211"/>
        <v>2014</v>
      </c>
    </row>
    <row r="3227" spans="1:21" ht="45">
      <c r="A3227">
        <v>3225</v>
      </c>
      <c r="B3227" s="3" t="s">
        <v>6593</v>
      </c>
      <c r="C3227" s="3" t="s">
        <v>6594</v>
      </c>
      <c r="D3227" s="6">
        <v>2000</v>
      </c>
      <c r="E3227" s="11">
        <v>2047</v>
      </c>
      <c r="F3227" t="s">
        <v>21</v>
      </c>
      <c r="G3227" t="s">
        <v>22</v>
      </c>
      <c r="H3227" t="s">
        <v>23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1098</v>
      </c>
      <c r="O3227" s="9">
        <f t="shared" si="207"/>
        <v>102</v>
      </c>
      <c r="P3227" s="9">
        <f t="shared" si="208"/>
        <v>52.49</v>
      </c>
      <c r="Q3227" t="s">
        <v>1099</v>
      </c>
      <c r="R3227" t="s">
        <v>1100</v>
      </c>
      <c r="S3227" s="15">
        <f t="shared" si="209"/>
        <v>42503.559467592597</v>
      </c>
      <c r="T3227" s="16">
        <f t="shared" si="210"/>
        <v>42524.875</v>
      </c>
      <c r="U3227">
        <f t="shared" si="211"/>
        <v>2013</v>
      </c>
    </row>
    <row r="3228" spans="1:21" ht="45">
      <c r="A3228">
        <v>3226</v>
      </c>
      <c r="B3228" s="3" t="s">
        <v>6595</v>
      </c>
      <c r="C3228" s="3" t="s">
        <v>6596</v>
      </c>
      <c r="D3228" s="6">
        <v>1200</v>
      </c>
      <c r="E3228" s="11">
        <v>1250</v>
      </c>
      <c r="F3228" t="s">
        <v>21</v>
      </c>
      <c r="G3228" t="s">
        <v>31</v>
      </c>
      <c r="H3228" t="s">
        <v>32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1098</v>
      </c>
      <c r="O3228" s="9">
        <f t="shared" si="207"/>
        <v>104</v>
      </c>
      <c r="P3228" s="9">
        <f t="shared" si="208"/>
        <v>59.52</v>
      </c>
      <c r="Q3228" t="s">
        <v>1099</v>
      </c>
      <c r="R3228" t="s">
        <v>1100</v>
      </c>
      <c r="S3228" s="15">
        <f t="shared" si="209"/>
        <v>42277.583472222221</v>
      </c>
      <c r="T3228" s="16">
        <f t="shared" si="210"/>
        <v>42307.583472222221</v>
      </c>
      <c r="U3228">
        <f t="shared" si="211"/>
        <v>2016</v>
      </c>
    </row>
    <row r="3229" spans="1:21" ht="60">
      <c r="A3229">
        <v>3227</v>
      </c>
      <c r="B3229" s="3" t="s">
        <v>6597</v>
      </c>
      <c r="C3229" s="3" t="s">
        <v>6598</v>
      </c>
      <c r="D3229" s="6">
        <v>1200</v>
      </c>
      <c r="E3229" s="11">
        <v>1500</v>
      </c>
      <c r="F3229" t="s">
        <v>21</v>
      </c>
      <c r="G3229" t="s">
        <v>31</v>
      </c>
      <c r="H3229" t="s">
        <v>32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1098</v>
      </c>
      <c r="O3229" s="9">
        <f t="shared" si="207"/>
        <v>125</v>
      </c>
      <c r="P3229" s="9">
        <f t="shared" si="208"/>
        <v>50</v>
      </c>
      <c r="Q3229" t="s">
        <v>1099</v>
      </c>
      <c r="R3229" t="s">
        <v>1100</v>
      </c>
      <c r="S3229" s="15">
        <f t="shared" si="209"/>
        <v>42722.882361111115</v>
      </c>
      <c r="T3229" s="16">
        <f t="shared" si="210"/>
        <v>42752.882361111115</v>
      </c>
      <c r="U3229">
        <f t="shared" si="211"/>
        <v>2016</v>
      </c>
    </row>
    <row r="3230" spans="1:21" ht="30">
      <c r="A3230">
        <v>3228</v>
      </c>
      <c r="B3230" s="3" t="s">
        <v>6599</v>
      </c>
      <c r="C3230" s="3" t="s">
        <v>6600</v>
      </c>
      <c r="D3230" s="6">
        <v>7000</v>
      </c>
      <c r="E3230" s="11">
        <v>7164</v>
      </c>
      <c r="F3230" t="s">
        <v>21</v>
      </c>
      <c r="G3230" t="s">
        <v>22</v>
      </c>
      <c r="H3230" t="s">
        <v>23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1098</v>
      </c>
      <c r="O3230" s="9">
        <f t="shared" si="207"/>
        <v>102</v>
      </c>
      <c r="P3230" s="9">
        <f t="shared" si="208"/>
        <v>193.62</v>
      </c>
      <c r="Q3230" t="s">
        <v>1099</v>
      </c>
      <c r="R3230" t="s">
        <v>1100</v>
      </c>
      <c r="S3230" s="15">
        <f t="shared" si="209"/>
        <v>42323.70930555556</v>
      </c>
      <c r="T3230" s="16">
        <f t="shared" si="210"/>
        <v>42355.207638888889</v>
      </c>
      <c r="U3230">
        <f t="shared" si="211"/>
        <v>2014</v>
      </c>
    </row>
    <row r="3231" spans="1:21" ht="45">
      <c r="A3231">
        <v>3229</v>
      </c>
      <c r="B3231" s="3" t="s">
        <v>6601</v>
      </c>
      <c r="C3231" s="3" t="s">
        <v>6602</v>
      </c>
      <c r="D3231" s="6">
        <v>20000</v>
      </c>
      <c r="E3231" s="11">
        <v>21573</v>
      </c>
      <c r="F3231" t="s">
        <v>21</v>
      </c>
      <c r="G3231" t="s">
        <v>22</v>
      </c>
      <c r="H3231" t="s">
        <v>23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1098</v>
      </c>
      <c r="O3231" s="9">
        <f t="shared" si="207"/>
        <v>108</v>
      </c>
      <c r="P3231" s="9">
        <f t="shared" si="208"/>
        <v>106.8</v>
      </c>
      <c r="Q3231" t="s">
        <v>1099</v>
      </c>
      <c r="R3231" t="s">
        <v>1100</v>
      </c>
      <c r="S3231" s="15">
        <f t="shared" si="209"/>
        <v>41933.291643518518</v>
      </c>
      <c r="T3231" s="16">
        <f t="shared" si="210"/>
        <v>41963.333310185189</v>
      </c>
      <c r="U3231">
        <f t="shared" si="211"/>
        <v>2014</v>
      </c>
    </row>
    <row r="3232" spans="1:21" ht="60">
      <c r="A3232">
        <v>3230</v>
      </c>
      <c r="B3232" s="3" t="s">
        <v>6603</v>
      </c>
      <c r="C3232" s="3" t="s">
        <v>6604</v>
      </c>
      <c r="D3232" s="6">
        <v>2600</v>
      </c>
      <c r="E3232" s="11">
        <v>2857</v>
      </c>
      <c r="F3232" t="s">
        <v>21</v>
      </c>
      <c r="G3232" t="s">
        <v>22</v>
      </c>
      <c r="H3232" t="s">
        <v>23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1098</v>
      </c>
      <c r="O3232" s="9">
        <f t="shared" si="207"/>
        <v>110</v>
      </c>
      <c r="P3232" s="9">
        <f t="shared" si="208"/>
        <v>77.22</v>
      </c>
      <c r="Q3232" t="s">
        <v>1099</v>
      </c>
      <c r="R3232" t="s">
        <v>1100</v>
      </c>
      <c r="S3232" s="15">
        <f t="shared" si="209"/>
        <v>41898.168125000004</v>
      </c>
      <c r="T3232" s="16">
        <f t="shared" si="210"/>
        <v>41913.165972222225</v>
      </c>
      <c r="U3232">
        <f t="shared" si="211"/>
        <v>2013</v>
      </c>
    </row>
    <row r="3233" spans="1:21" ht="45">
      <c r="A3233">
        <v>3231</v>
      </c>
      <c r="B3233" s="3" t="s">
        <v>6605</v>
      </c>
      <c r="C3233" s="3" t="s">
        <v>6606</v>
      </c>
      <c r="D3233" s="6">
        <v>1000</v>
      </c>
      <c r="E3233" s="11">
        <v>1610</v>
      </c>
      <c r="F3233" t="s">
        <v>21</v>
      </c>
      <c r="G3233" t="s">
        <v>22</v>
      </c>
      <c r="H3233" t="s">
        <v>23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1098</v>
      </c>
      <c r="O3233" s="9">
        <f t="shared" si="207"/>
        <v>161</v>
      </c>
      <c r="P3233" s="9">
        <f t="shared" si="208"/>
        <v>57.5</v>
      </c>
      <c r="Q3233" t="s">
        <v>1099</v>
      </c>
      <c r="R3233" t="s">
        <v>1100</v>
      </c>
      <c r="S3233" s="15">
        <f t="shared" si="209"/>
        <v>42446.943831018521</v>
      </c>
      <c r="T3233" s="16">
        <f t="shared" si="210"/>
        <v>42476.943831018521</v>
      </c>
      <c r="U3233">
        <f t="shared" si="211"/>
        <v>2015</v>
      </c>
    </row>
    <row r="3234" spans="1:21" ht="45">
      <c r="A3234">
        <v>3232</v>
      </c>
      <c r="B3234" s="3" t="s">
        <v>6607</v>
      </c>
      <c r="C3234" s="3" t="s">
        <v>6608</v>
      </c>
      <c r="D3234" s="6">
        <v>1000</v>
      </c>
      <c r="E3234" s="11">
        <v>1312</v>
      </c>
      <c r="F3234" t="s">
        <v>21</v>
      </c>
      <c r="G3234" t="s">
        <v>22</v>
      </c>
      <c r="H3234" t="s">
        <v>23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1098</v>
      </c>
      <c r="O3234" s="9">
        <f t="shared" si="207"/>
        <v>131</v>
      </c>
      <c r="P3234" s="9">
        <f t="shared" si="208"/>
        <v>50.46</v>
      </c>
      <c r="Q3234" t="s">
        <v>1099</v>
      </c>
      <c r="R3234" t="s">
        <v>1100</v>
      </c>
      <c r="S3234" s="15">
        <f t="shared" si="209"/>
        <v>42463.81385416667</v>
      </c>
      <c r="T3234" s="16">
        <f t="shared" si="210"/>
        <v>42494.165972222225</v>
      </c>
      <c r="U3234">
        <f t="shared" si="211"/>
        <v>2016</v>
      </c>
    </row>
    <row r="3235" spans="1:21" ht="45">
      <c r="A3235">
        <v>3233</v>
      </c>
      <c r="B3235" s="3" t="s">
        <v>6609</v>
      </c>
      <c r="C3235" s="3" t="s">
        <v>6610</v>
      </c>
      <c r="D3235" s="6">
        <v>5000</v>
      </c>
      <c r="E3235" s="11">
        <v>5940</v>
      </c>
      <c r="F3235" t="s">
        <v>21</v>
      </c>
      <c r="G3235" t="s">
        <v>22</v>
      </c>
      <c r="H3235" t="s">
        <v>23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1098</v>
      </c>
      <c r="O3235" s="9">
        <f t="shared" si="207"/>
        <v>119</v>
      </c>
      <c r="P3235" s="9">
        <f t="shared" si="208"/>
        <v>97.38</v>
      </c>
      <c r="Q3235" t="s">
        <v>1099</v>
      </c>
      <c r="R3235" t="s">
        <v>1100</v>
      </c>
      <c r="S3235" s="15">
        <f t="shared" si="209"/>
        <v>42766.805034722223</v>
      </c>
      <c r="T3235" s="16">
        <f t="shared" si="210"/>
        <v>42796.805034722223</v>
      </c>
      <c r="U3235">
        <f t="shared" si="211"/>
        <v>2016</v>
      </c>
    </row>
    <row r="3236" spans="1:21" ht="60">
      <c r="A3236">
        <v>3234</v>
      </c>
      <c r="B3236" s="3" t="s">
        <v>6611</v>
      </c>
      <c r="C3236" s="3" t="s">
        <v>6612</v>
      </c>
      <c r="D3236" s="6">
        <v>4000</v>
      </c>
      <c r="E3236" s="11">
        <v>4015.71</v>
      </c>
      <c r="F3236" t="s">
        <v>21</v>
      </c>
      <c r="G3236" t="s">
        <v>31</v>
      </c>
      <c r="H3236" t="s">
        <v>32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1098</v>
      </c>
      <c r="O3236" s="9">
        <f t="shared" si="207"/>
        <v>100</v>
      </c>
      <c r="P3236" s="9">
        <f t="shared" si="208"/>
        <v>34.92</v>
      </c>
      <c r="Q3236" t="s">
        <v>1099</v>
      </c>
      <c r="R3236" t="s">
        <v>1100</v>
      </c>
      <c r="S3236" s="15">
        <f t="shared" si="209"/>
        <v>42734.789444444439</v>
      </c>
      <c r="T3236" s="16">
        <f t="shared" si="210"/>
        <v>42767.979861111111</v>
      </c>
      <c r="U3236">
        <f t="shared" si="211"/>
        <v>2015</v>
      </c>
    </row>
    <row r="3237" spans="1:21" ht="60">
      <c r="A3237">
        <v>3235</v>
      </c>
      <c r="B3237" s="3" t="s">
        <v>6613</v>
      </c>
      <c r="C3237" s="3" t="s">
        <v>6614</v>
      </c>
      <c r="D3237" s="6">
        <v>15000</v>
      </c>
      <c r="E3237" s="11">
        <v>15481</v>
      </c>
      <c r="F3237" t="s">
        <v>21</v>
      </c>
      <c r="G3237" t="s">
        <v>22</v>
      </c>
      <c r="H3237" t="s">
        <v>23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1098</v>
      </c>
      <c r="O3237" s="9">
        <f t="shared" si="207"/>
        <v>103</v>
      </c>
      <c r="P3237" s="9">
        <f t="shared" si="208"/>
        <v>85.53</v>
      </c>
      <c r="Q3237" t="s">
        <v>1099</v>
      </c>
      <c r="R3237" t="s">
        <v>1100</v>
      </c>
      <c r="S3237" s="15">
        <f t="shared" si="209"/>
        <v>42522.347812499997</v>
      </c>
      <c r="T3237" s="16">
        <f t="shared" si="210"/>
        <v>42552.347812499997</v>
      </c>
      <c r="U3237">
        <f t="shared" si="211"/>
        <v>2014</v>
      </c>
    </row>
    <row r="3238" spans="1:21" ht="60">
      <c r="A3238">
        <v>3236</v>
      </c>
      <c r="B3238" s="3" t="s">
        <v>6615</v>
      </c>
      <c r="C3238" s="3" t="s">
        <v>6616</v>
      </c>
      <c r="D3238" s="6">
        <v>20000</v>
      </c>
      <c r="E3238" s="11">
        <v>20120</v>
      </c>
      <c r="F3238" t="s">
        <v>21</v>
      </c>
      <c r="G3238" t="s">
        <v>22</v>
      </c>
      <c r="H3238" t="s">
        <v>23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1098</v>
      </c>
      <c r="O3238" s="9">
        <f t="shared" si="207"/>
        <v>101</v>
      </c>
      <c r="P3238" s="9">
        <f t="shared" si="208"/>
        <v>182.91</v>
      </c>
      <c r="Q3238" t="s">
        <v>1099</v>
      </c>
      <c r="R3238" t="s">
        <v>1100</v>
      </c>
      <c r="S3238" s="15">
        <f t="shared" si="209"/>
        <v>42702.917048611111</v>
      </c>
      <c r="T3238" s="16">
        <f t="shared" si="210"/>
        <v>42732.917048611111</v>
      </c>
      <c r="U3238">
        <f t="shared" si="211"/>
        <v>2016</v>
      </c>
    </row>
    <row r="3239" spans="1:21" ht="30">
      <c r="A3239">
        <v>3237</v>
      </c>
      <c r="B3239" s="3" t="s">
        <v>6617</v>
      </c>
      <c r="C3239" s="3" t="s">
        <v>6618</v>
      </c>
      <c r="D3239" s="6">
        <v>35000</v>
      </c>
      <c r="E3239" s="11">
        <v>35275.64</v>
      </c>
      <c r="F3239" t="s">
        <v>21</v>
      </c>
      <c r="G3239" t="s">
        <v>22</v>
      </c>
      <c r="H3239" t="s">
        <v>23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1098</v>
      </c>
      <c r="O3239" s="9">
        <f t="shared" si="207"/>
        <v>101</v>
      </c>
      <c r="P3239" s="9">
        <f t="shared" si="208"/>
        <v>131.13999999999999</v>
      </c>
      <c r="Q3239" t="s">
        <v>1099</v>
      </c>
      <c r="R3239" t="s">
        <v>1100</v>
      </c>
      <c r="S3239" s="15">
        <f t="shared" si="209"/>
        <v>42252.474351851852</v>
      </c>
      <c r="T3239" s="16">
        <f t="shared" si="210"/>
        <v>42276.165972222225</v>
      </c>
      <c r="U3239">
        <f t="shared" si="211"/>
        <v>2016</v>
      </c>
    </row>
    <row r="3240" spans="1:21" ht="60">
      <c r="A3240">
        <v>3238</v>
      </c>
      <c r="B3240" s="3" t="s">
        <v>6619</v>
      </c>
      <c r="C3240" s="3" t="s">
        <v>6620</v>
      </c>
      <c r="D3240" s="6">
        <v>2800</v>
      </c>
      <c r="E3240" s="11">
        <v>3145</v>
      </c>
      <c r="F3240" t="s">
        <v>21</v>
      </c>
      <c r="G3240" t="s">
        <v>31</v>
      </c>
      <c r="H3240" t="s">
        <v>32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1098</v>
      </c>
      <c r="O3240" s="9">
        <f t="shared" si="207"/>
        <v>112</v>
      </c>
      <c r="P3240" s="9">
        <f t="shared" si="208"/>
        <v>39.81</v>
      </c>
      <c r="Q3240" t="s">
        <v>1099</v>
      </c>
      <c r="R3240" t="s">
        <v>1100</v>
      </c>
      <c r="S3240" s="15">
        <f t="shared" si="209"/>
        <v>42156.510393518518</v>
      </c>
      <c r="T3240" s="16">
        <f t="shared" si="210"/>
        <v>42186.510393518518</v>
      </c>
      <c r="U3240">
        <f t="shared" si="211"/>
        <v>2016</v>
      </c>
    </row>
    <row r="3241" spans="1:21" ht="60">
      <c r="A3241">
        <v>3239</v>
      </c>
      <c r="B3241" s="3" t="s">
        <v>6621</v>
      </c>
      <c r="C3241" s="3" t="s">
        <v>6622</v>
      </c>
      <c r="D3241" s="6">
        <v>5862</v>
      </c>
      <c r="E3241" s="11">
        <v>6208.98</v>
      </c>
      <c r="F3241" t="s">
        <v>21</v>
      </c>
      <c r="G3241" t="s">
        <v>31</v>
      </c>
      <c r="H3241" t="s">
        <v>32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1098</v>
      </c>
      <c r="O3241" s="9">
        <f t="shared" si="207"/>
        <v>106</v>
      </c>
      <c r="P3241" s="9">
        <f t="shared" si="208"/>
        <v>59.7</v>
      </c>
      <c r="Q3241" t="s">
        <v>1099</v>
      </c>
      <c r="R3241" t="s">
        <v>1100</v>
      </c>
      <c r="S3241" s="15">
        <f t="shared" si="209"/>
        <v>42278.089039351849</v>
      </c>
      <c r="T3241" s="16">
        <f t="shared" si="210"/>
        <v>42302.999305555553</v>
      </c>
      <c r="U3241">
        <f t="shared" si="211"/>
        <v>2013</v>
      </c>
    </row>
    <row r="3242" spans="1:21" ht="60">
      <c r="A3242">
        <v>3240</v>
      </c>
      <c r="B3242" s="3" t="s">
        <v>6623</v>
      </c>
      <c r="C3242" s="3" t="s">
        <v>6624</v>
      </c>
      <c r="D3242" s="6">
        <v>3000</v>
      </c>
      <c r="E3242" s="11">
        <v>3017</v>
      </c>
      <c r="F3242" t="s">
        <v>21</v>
      </c>
      <c r="G3242" t="s">
        <v>31</v>
      </c>
      <c r="H3242" t="s">
        <v>32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1098</v>
      </c>
      <c r="O3242" s="9">
        <f t="shared" si="207"/>
        <v>101</v>
      </c>
      <c r="P3242" s="9">
        <f t="shared" si="208"/>
        <v>88.74</v>
      </c>
      <c r="Q3242" t="s">
        <v>1099</v>
      </c>
      <c r="R3242" t="s">
        <v>1100</v>
      </c>
      <c r="S3242" s="15">
        <f t="shared" si="209"/>
        <v>42754.693842592591</v>
      </c>
      <c r="T3242" s="16">
        <f t="shared" si="210"/>
        <v>42782.958333333328</v>
      </c>
      <c r="U3242">
        <f t="shared" si="211"/>
        <v>2016</v>
      </c>
    </row>
    <row r="3243" spans="1:21" ht="60">
      <c r="A3243">
        <v>3241</v>
      </c>
      <c r="B3243" s="3" t="s">
        <v>6625</v>
      </c>
      <c r="C3243" s="3" t="s">
        <v>6626</v>
      </c>
      <c r="D3243" s="6">
        <v>8500</v>
      </c>
      <c r="E3243" s="11">
        <v>9801</v>
      </c>
      <c r="F3243" t="s">
        <v>21</v>
      </c>
      <c r="G3243" t="s">
        <v>22</v>
      </c>
      <c r="H3243" t="s">
        <v>23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1098</v>
      </c>
      <c r="O3243" s="9">
        <f t="shared" si="207"/>
        <v>115</v>
      </c>
      <c r="P3243" s="9">
        <f t="shared" si="208"/>
        <v>58.69</v>
      </c>
      <c r="Q3243" t="s">
        <v>1099</v>
      </c>
      <c r="R3243" t="s">
        <v>1100</v>
      </c>
      <c r="S3243" s="15">
        <f t="shared" si="209"/>
        <v>41893.324884259258</v>
      </c>
      <c r="T3243" s="16">
        <f t="shared" si="210"/>
        <v>41926.290972222225</v>
      </c>
      <c r="U3243">
        <f t="shared" si="211"/>
        <v>2014</v>
      </c>
    </row>
    <row r="3244" spans="1:21" ht="45">
      <c r="A3244">
        <v>3242</v>
      </c>
      <c r="B3244" s="3" t="s">
        <v>6627</v>
      </c>
      <c r="C3244" s="3" t="s">
        <v>6628</v>
      </c>
      <c r="D3244" s="6">
        <v>10000</v>
      </c>
      <c r="E3244" s="11">
        <v>12730.42</v>
      </c>
      <c r="F3244" t="s">
        <v>21</v>
      </c>
      <c r="G3244" t="s">
        <v>22</v>
      </c>
      <c r="H3244" t="s">
        <v>23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1098</v>
      </c>
      <c r="O3244" s="9">
        <f t="shared" si="207"/>
        <v>127</v>
      </c>
      <c r="P3244" s="9">
        <f t="shared" si="208"/>
        <v>69.569999999999993</v>
      </c>
      <c r="Q3244" t="s">
        <v>1099</v>
      </c>
      <c r="R3244" t="s">
        <v>1100</v>
      </c>
      <c r="S3244" s="15">
        <f t="shared" si="209"/>
        <v>41871.755694444444</v>
      </c>
      <c r="T3244" s="16">
        <f t="shared" si="210"/>
        <v>41901.755694444444</v>
      </c>
      <c r="U3244">
        <f t="shared" si="211"/>
        <v>2015</v>
      </c>
    </row>
    <row r="3245" spans="1:21" ht="45">
      <c r="A3245">
        <v>3243</v>
      </c>
      <c r="B3245" s="3" t="s">
        <v>6629</v>
      </c>
      <c r="C3245" s="3" t="s">
        <v>6630</v>
      </c>
      <c r="D3245" s="6">
        <v>8000</v>
      </c>
      <c r="E3245" s="11">
        <v>8227</v>
      </c>
      <c r="F3245" t="s">
        <v>21</v>
      </c>
      <c r="G3245" t="s">
        <v>22</v>
      </c>
      <c r="H3245" t="s">
        <v>23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1098</v>
      </c>
      <c r="O3245" s="9">
        <f t="shared" si="207"/>
        <v>103</v>
      </c>
      <c r="P3245" s="9">
        <f t="shared" si="208"/>
        <v>115.87</v>
      </c>
      <c r="Q3245" t="s">
        <v>1099</v>
      </c>
      <c r="R3245" t="s">
        <v>1100</v>
      </c>
      <c r="S3245" s="15">
        <f t="shared" si="209"/>
        <v>42262.096782407403</v>
      </c>
      <c r="T3245" s="16">
        <f t="shared" si="210"/>
        <v>42286</v>
      </c>
      <c r="U3245">
        <f t="shared" si="211"/>
        <v>2017</v>
      </c>
    </row>
    <row r="3246" spans="1:21" ht="45">
      <c r="A3246">
        <v>3244</v>
      </c>
      <c r="B3246" s="3" t="s">
        <v>6631</v>
      </c>
      <c r="C3246" s="3" t="s">
        <v>6632</v>
      </c>
      <c r="D3246" s="6">
        <v>1600</v>
      </c>
      <c r="E3246" s="11">
        <v>1647</v>
      </c>
      <c r="F3246" t="s">
        <v>21</v>
      </c>
      <c r="G3246" t="s">
        <v>31</v>
      </c>
      <c r="H3246" t="s">
        <v>32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1098</v>
      </c>
      <c r="O3246" s="9">
        <f t="shared" si="207"/>
        <v>103</v>
      </c>
      <c r="P3246" s="9">
        <f t="shared" si="208"/>
        <v>23.87</v>
      </c>
      <c r="Q3246" t="s">
        <v>1099</v>
      </c>
      <c r="R3246" t="s">
        <v>1100</v>
      </c>
      <c r="S3246" s="15">
        <f t="shared" si="209"/>
        <v>42675.694236111114</v>
      </c>
      <c r="T3246" s="16">
        <f t="shared" si="210"/>
        <v>42705.735902777778</v>
      </c>
      <c r="U3246">
        <f t="shared" si="211"/>
        <v>2016</v>
      </c>
    </row>
    <row r="3247" spans="1:21" ht="45">
      <c r="A3247">
        <v>3245</v>
      </c>
      <c r="B3247" s="3" t="s">
        <v>6633</v>
      </c>
      <c r="C3247" s="3" t="s">
        <v>6634</v>
      </c>
      <c r="D3247" s="6">
        <v>21000</v>
      </c>
      <c r="E3247" s="11">
        <v>21904</v>
      </c>
      <c r="F3247" t="s">
        <v>21</v>
      </c>
      <c r="G3247" t="s">
        <v>22</v>
      </c>
      <c r="H3247" t="s">
        <v>23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1098</v>
      </c>
      <c r="O3247" s="9">
        <f t="shared" si="207"/>
        <v>104</v>
      </c>
      <c r="P3247" s="9">
        <f t="shared" si="208"/>
        <v>81.13</v>
      </c>
      <c r="Q3247" t="s">
        <v>1099</v>
      </c>
      <c r="R3247" t="s">
        <v>1100</v>
      </c>
      <c r="S3247" s="15">
        <f t="shared" si="209"/>
        <v>42135.60020833333</v>
      </c>
      <c r="T3247" s="16">
        <f t="shared" si="210"/>
        <v>42167.083333333328</v>
      </c>
      <c r="U3247">
        <f t="shared" si="211"/>
        <v>2015</v>
      </c>
    </row>
    <row r="3248" spans="1:21" ht="45">
      <c r="A3248">
        <v>3246</v>
      </c>
      <c r="B3248" s="3" t="s">
        <v>6635</v>
      </c>
      <c r="C3248" s="3" t="s">
        <v>6636</v>
      </c>
      <c r="D3248" s="6">
        <v>10000</v>
      </c>
      <c r="E3248" s="11">
        <v>11122</v>
      </c>
      <c r="F3248" t="s">
        <v>21</v>
      </c>
      <c r="G3248" t="s">
        <v>22</v>
      </c>
      <c r="H3248" t="s">
        <v>23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1098</v>
      </c>
      <c r="O3248" s="9">
        <f t="shared" si="207"/>
        <v>111</v>
      </c>
      <c r="P3248" s="9">
        <f t="shared" si="208"/>
        <v>57.63</v>
      </c>
      <c r="Q3248" t="s">
        <v>1099</v>
      </c>
      <c r="R3248" t="s">
        <v>1100</v>
      </c>
      <c r="S3248" s="15">
        <f t="shared" si="209"/>
        <v>42230.472222222219</v>
      </c>
      <c r="T3248" s="16">
        <f t="shared" si="210"/>
        <v>42259.165972222225</v>
      </c>
      <c r="U3248">
        <f t="shared" si="211"/>
        <v>2015</v>
      </c>
    </row>
    <row r="3249" spans="1:21" ht="60">
      <c r="A3249">
        <v>3247</v>
      </c>
      <c r="B3249" s="3" t="s">
        <v>6637</v>
      </c>
      <c r="C3249" s="3" t="s">
        <v>6638</v>
      </c>
      <c r="D3249" s="6">
        <v>2500</v>
      </c>
      <c r="E3249" s="11">
        <v>2646.5</v>
      </c>
      <c r="F3249" t="s">
        <v>21</v>
      </c>
      <c r="G3249" t="s">
        <v>31</v>
      </c>
      <c r="H3249" t="s">
        <v>32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1098</v>
      </c>
      <c r="O3249" s="9">
        <f t="shared" si="207"/>
        <v>106</v>
      </c>
      <c r="P3249" s="9">
        <f t="shared" si="208"/>
        <v>46.43</v>
      </c>
      <c r="Q3249" t="s">
        <v>1099</v>
      </c>
      <c r="R3249" t="s">
        <v>1100</v>
      </c>
      <c r="S3249" s="15">
        <f t="shared" si="209"/>
        <v>42167.434166666666</v>
      </c>
      <c r="T3249" s="16">
        <f t="shared" si="210"/>
        <v>42197.434166666666</v>
      </c>
      <c r="U3249">
        <f t="shared" si="211"/>
        <v>2015</v>
      </c>
    </row>
    <row r="3250" spans="1:21" ht="30">
      <c r="A3250">
        <v>3248</v>
      </c>
      <c r="B3250" s="3" t="s">
        <v>6639</v>
      </c>
      <c r="C3250" s="3" t="s">
        <v>6640</v>
      </c>
      <c r="D3250" s="6">
        <v>12000</v>
      </c>
      <c r="E3250" s="11">
        <v>12095</v>
      </c>
      <c r="F3250" t="s">
        <v>21</v>
      </c>
      <c r="G3250" t="s">
        <v>22</v>
      </c>
      <c r="H3250" t="s">
        <v>23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1098</v>
      </c>
      <c r="O3250" s="9">
        <f t="shared" si="207"/>
        <v>101</v>
      </c>
      <c r="P3250" s="9">
        <f t="shared" si="208"/>
        <v>60.48</v>
      </c>
      <c r="Q3250" t="s">
        <v>1099</v>
      </c>
      <c r="R3250" t="s">
        <v>1100</v>
      </c>
      <c r="S3250" s="15">
        <f t="shared" si="209"/>
        <v>42068.888391203705</v>
      </c>
      <c r="T3250" s="16">
        <f t="shared" si="210"/>
        <v>42098.846724537041</v>
      </c>
      <c r="U3250">
        <f t="shared" si="211"/>
        <v>2013</v>
      </c>
    </row>
    <row r="3251" spans="1:21" ht="60">
      <c r="A3251">
        <v>3249</v>
      </c>
      <c r="B3251" s="3" t="s">
        <v>6641</v>
      </c>
      <c r="C3251" s="3" t="s">
        <v>6642</v>
      </c>
      <c r="D3251" s="6">
        <v>5500</v>
      </c>
      <c r="E3251" s="11">
        <v>5771</v>
      </c>
      <c r="F3251" t="s">
        <v>21</v>
      </c>
      <c r="G3251" t="s">
        <v>22</v>
      </c>
      <c r="H3251" t="s">
        <v>23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1098</v>
      </c>
      <c r="O3251" s="9">
        <f t="shared" si="207"/>
        <v>105</v>
      </c>
      <c r="P3251" s="9">
        <f t="shared" si="208"/>
        <v>65.58</v>
      </c>
      <c r="Q3251" t="s">
        <v>1099</v>
      </c>
      <c r="R3251" t="s">
        <v>1100</v>
      </c>
      <c r="S3251" s="15">
        <f t="shared" si="209"/>
        <v>42145.746689814812</v>
      </c>
      <c r="T3251" s="16">
        <f t="shared" si="210"/>
        <v>42175.746689814812</v>
      </c>
      <c r="U3251">
        <f t="shared" si="211"/>
        <v>2014</v>
      </c>
    </row>
    <row r="3252" spans="1:21" ht="60">
      <c r="A3252">
        <v>3250</v>
      </c>
      <c r="B3252" s="3" t="s">
        <v>6643</v>
      </c>
      <c r="C3252" s="3" t="s">
        <v>6644</v>
      </c>
      <c r="D3252" s="6">
        <v>25000</v>
      </c>
      <c r="E3252" s="11">
        <v>25388</v>
      </c>
      <c r="F3252" t="s">
        <v>21</v>
      </c>
      <c r="G3252" t="s">
        <v>22</v>
      </c>
      <c r="H3252" t="s">
        <v>23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1098</v>
      </c>
      <c r="O3252" s="9">
        <f t="shared" si="207"/>
        <v>102</v>
      </c>
      <c r="P3252" s="9">
        <f t="shared" si="208"/>
        <v>119.19</v>
      </c>
      <c r="Q3252" t="s">
        <v>1099</v>
      </c>
      <c r="R3252" t="s">
        <v>1100</v>
      </c>
      <c r="S3252" s="15">
        <f t="shared" si="209"/>
        <v>41918.742175925923</v>
      </c>
      <c r="T3252" s="16">
        <f t="shared" si="210"/>
        <v>41948.783842592595</v>
      </c>
      <c r="U3252">
        <f t="shared" si="211"/>
        <v>2013</v>
      </c>
    </row>
    <row r="3253" spans="1:21" ht="60">
      <c r="A3253">
        <v>3251</v>
      </c>
      <c r="B3253" s="3" t="s">
        <v>6645</v>
      </c>
      <c r="C3253" s="3" t="s">
        <v>6646</v>
      </c>
      <c r="D3253" s="6">
        <v>1500</v>
      </c>
      <c r="E3253" s="11">
        <v>1661</v>
      </c>
      <c r="F3253" t="s">
        <v>21</v>
      </c>
      <c r="G3253" t="s">
        <v>22</v>
      </c>
      <c r="H3253" t="s">
        <v>23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1098</v>
      </c>
      <c r="O3253" s="9">
        <f t="shared" si="207"/>
        <v>111</v>
      </c>
      <c r="P3253" s="9">
        <f t="shared" si="208"/>
        <v>83.05</v>
      </c>
      <c r="Q3253" t="s">
        <v>1099</v>
      </c>
      <c r="R3253" t="s">
        <v>1100</v>
      </c>
      <c r="S3253" s="15">
        <f t="shared" si="209"/>
        <v>42146.731087962966</v>
      </c>
      <c r="T3253" s="16">
        <f t="shared" si="210"/>
        <v>42176.731087962966</v>
      </c>
      <c r="U3253">
        <f t="shared" si="211"/>
        <v>2015</v>
      </c>
    </row>
    <row r="3254" spans="1:21" ht="45">
      <c r="A3254">
        <v>3252</v>
      </c>
      <c r="B3254" s="3" t="s">
        <v>6647</v>
      </c>
      <c r="C3254" s="3" t="s">
        <v>6648</v>
      </c>
      <c r="D3254" s="6">
        <v>2250</v>
      </c>
      <c r="E3254" s="11">
        <v>2876</v>
      </c>
      <c r="F3254" t="s">
        <v>21</v>
      </c>
      <c r="G3254" t="s">
        <v>31</v>
      </c>
      <c r="H3254" t="s">
        <v>32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1098</v>
      </c>
      <c r="O3254" s="9">
        <f t="shared" si="207"/>
        <v>128</v>
      </c>
      <c r="P3254" s="9">
        <f t="shared" si="208"/>
        <v>57.52</v>
      </c>
      <c r="Q3254" t="s">
        <v>1099</v>
      </c>
      <c r="R3254" t="s">
        <v>1100</v>
      </c>
      <c r="S3254" s="15">
        <f t="shared" si="209"/>
        <v>42590.472685185188</v>
      </c>
      <c r="T3254" s="16">
        <f t="shared" si="210"/>
        <v>42620.472685185188</v>
      </c>
      <c r="U3254">
        <f t="shared" si="211"/>
        <v>2016</v>
      </c>
    </row>
    <row r="3255" spans="1:21" ht="45">
      <c r="A3255">
        <v>3253</v>
      </c>
      <c r="B3255" s="3" t="s">
        <v>6649</v>
      </c>
      <c r="C3255" s="3" t="s">
        <v>6650</v>
      </c>
      <c r="D3255" s="6">
        <v>20000</v>
      </c>
      <c r="E3255" s="11">
        <v>20365</v>
      </c>
      <c r="F3255" t="s">
        <v>21</v>
      </c>
      <c r="G3255" t="s">
        <v>22</v>
      </c>
      <c r="H3255" t="s">
        <v>23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1098</v>
      </c>
      <c r="O3255" s="9">
        <f t="shared" si="207"/>
        <v>102</v>
      </c>
      <c r="P3255" s="9">
        <f t="shared" si="208"/>
        <v>177.09</v>
      </c>
      <c r="Q3255" t="s">
        <v>1099</v>
      </c>
      <c r="R3255" t="s">
        <v>1100</v>
      </c>
      <c r="S3255" s="15">
        <f t="shared" si="209"/>
        <v>42602.576712962968</v>
      </c>
      <c r="T3255" s="16">
        <f t="shared" si="210"/>
        <v>42621.15625</v>
      </c>
      <c r="U3255">
        <f t="shared" si="211"/>
        <v>2013</v>
      </c>
    </row>
    <row r="3256" spans="1:21" ht="60">
      <c r="A3256">
        <v>3254</v>
      </c>
      <c r="B3256" s="3" t="s">
        <v>6651</v>
      </c>
      <c r="C3256" s="3" t="s">
        <v>6652</v>
      </c>
      <c r="D3256" s="6">
        <v>13000</v>
      </c>
      <c r="E3256" s="11">
        <v>13163.5</v>
      </c>
      <c r="F3256" t="s">
        <v>21</v>
      </c>
      <c r="G3256" t="s">
        <v>31</v>
      </c>
      <c r="H3256" t="s">
        <v>32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1098</v>
      </c>
      <c r="O3256" s="9">
        <f t="shared" si="207"/>
        <v>101</v>
      </c>
      <c r="P3256" s="9">
        <f t="shared" si="208"/>
        <v>70.77</v>
      </c>
      <c r="Q3256" t="s">
        <v>1099</v>
      </c>
      <c r="R3256" t="s">
        <v>1100</v>
      </c>
      <c r="S3256" s="15">
        <f t="shared" si="209"/>
        <v>42059.085752314815</v>
      </c>
      <c r="T3256" s="16">
        <f t="shared" si="210"/>
        <v>42089.044085648144</v>
      </c>
      <c r="U3256">
        <f t="shared" si="211"/>
        <v>2014</v>
      </c>
    </row>
    <row r="3257" spans="1:21" ht="60">
      <c r="A3257">
        <v>3255</v>
      </c>
      <c r="B3257" s="3" t="s">
        <v>6653</v>
      </c>
      <c r="C3257" s="3" t="s">
        <v>6654</v>
      </c>
      <c r="D3257" s="6">
        <v>300</v>
      </c>
      <c r="E3257" s="11">
        <v>525</v>
      </c>
      <c r="F3257" t="s">
        <v>21</v>
      </c>
      <c r="G3257" t="s">
        <v>31</v>
      </c>
      <c r="H3257" t="s">
        <v>32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1098</v>
      </c>
      <c r="O3257" s="9">
        <f t="shared" si="207"/>
        <v>175</v>
      </c>
      <c r="P3257" s="9">
        <f t="shared" si="208"/>
        <v>29.17</v>
      </c>
      <c r="Q3257" t="s">
        <v>1099</v>
      </c>
      <c r="R3257" t="s">
        <v>1100</v>
      </c>
      <c r="S3257" s="15">
        <f t="shared" si="209"/>
        <v>41889.768229166664</v>
      </c>
      <c r="T3257" s="16">
        <f t="shared" si="210"/>
        <v>41919.768229166664</v>
      </c>
      <c r="U3257">
        <f t="shared" si="211"/>
        <v>2013</v>
      </c>
    </row>
    <row r="3258" spans="1:21" ht="45">
      <c r="A3258">
        <v>3256</v>
      </c>
      <c r="B3258" s="3" t="s">
        <v>6655</v>
      </c>
      <c r="C3258" s="3" t="s">
        <v>6656</v>
      </c>
      <c r="D3258" s="6">
        <v>10000</v>
      </c>
      <c r="E3258" s="11">
        <v>12806</v>
      </c>
      <c r="F3258" t="s">
        <v>21</v>
      </c>
      <c r="G3258" t="s">
        <v>22</v>
      </c>
      <c r="H3258" t="s">
        <v>23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1098</v>
      </c>
      <c r="O3258" s="9">
        <f t="shared" si="207"/>
        <v>128</v>
      </c>
      <c r="P3258" s="9">
        <f t="shared" si="208"/>
        <v>72.760000000000005</v>
      </c>
      <c r="Q3258" t="s">
        <v>1099</v>
      </c>
      <c r="R3258" t="s">
        <v>1100</v>
      </c>
      <c r="S3258" s="15">
        <f t="shared" si="209"/>
        <v>42144.573807870373</v>
      </c>
      <c r="T3258" s="16">
        <f t="shared" si="210"/>
        <v>42166.165972222225</v>
      </c>
      <c r="U3258">
        <f t="shared" si="211"/>
        <v>2016</v>
      </c>
    </row>
    <row r="3259" spans="1:21" ht="60">
      <c r="A3259">
        <v>3257</v>
      </c>
      <c r="B3259" s="3" t="s">
        <v>6657</v>
      </c>
      <c r="C3259" s="3" t="s">
        <v>6658</v>
      </c>
      <c r="D3259" s="6">
        <v>2000</v>
      </c>
      <c r="E3259" s="11">
        <v>2125.9899999999998</v>
      </c>
      <c r="F3259" t="s">
        <v>21</v>
      </c>
      <c r="G3259" t="s">
        <v>31</v>
      </c>
      <c r="H3259" t="s">
        <v>32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1098</v>
      </c>
      <c r="O3259" s="9">
        <f t="shared" si="207"/>
        <v>106</v>
      </c>
      <c r="P3259" s="9">
        <f t="shared" si="208"/>
        <v>51.85</v>
      </c>
      <c r="Q3259" t="s">
        <v>1099</v>
      </c>
      <c r="R3259" t="s">
        <v>1100</v>
      </c>
      <c r="S3259" s="15">
        <f t="shared" si="209"/>
        <v>42758.559629629628</v>
      </c>
      <c r="T3259" s="16">
        <f t="shared" si="210"/>
        <v>42788.559629629628</v>
      </c>
      <c r="U3259">
        <f t="shared" si="211"/>
        <v>2014</v>
      </c>
    </row>
    <row r="3260" spans="1:21" ht="45">
      <c r="A3260">
        <v>3258</v>
      </c>
      <c r="B3260" s="3" t="s">
        <v>6659</v>
      </c>
      <c r="C3260" s="3" t="s">
        <v>6660</v>
      </c>
      <c r="D3260" s="6">
        <v>7000</v>
      </c>
      <c r="E3260" s="11">
        <v>7365</v>
      </c>
      <c r="F3260" t="s">
        <v>21</v>
      </c>
      <c r="G3260" t="s">
        <v>22</v>
      </c>
      <c r="H3260" t="s">
        <v>23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1098</v>
      </c>
      <c r="O3260" s="9">
        <f t="shared" si="207"/>
        <v>105</v>
      </c>
      <c r="P3260" s="9">
        <f t="shared" si="208"/>
        <v>98.2</v>
      </c>
      <c r="Q3260" t="s">
        <v>1099</v>
      </c>
      <c r="R3260" t="s">
        <v>1100</v>
      </c>
      <c r="S3260" s="15">
        <f t="shared" si="209"/>
        <v>41982.887280092589</v>
      </c>
      <c r="T3260" s="16">
        <f t="shared" si="210"/>
        <v>42012.887280092589</v>
      </c>
      <c r="U3260">
        <f t="shared" si="211"/>
        <v>2015</v>
      </c>
    </row>
    <row r="3261" spans="1:21" ht="60">
      <c r="A3261">
        <v>3259</v>
      </c>
      <c r="B3261" s="3" t="s">
        <v>6661</v>
      </c>
      <c r="C3261" s="3" t="s">
        <v>6662</v>
      </c>
      <c r="D3261" s="6">
        <v>23000</v>
      </c>
      <c r="E3261" s="11">
        <v>24418.6</v>
      </c>
      <c r="F3261" t="s">
        <v>21</v>
      </c>
      <c r="G3261" t="s">
        <v>22</v>
      </c>
      <c r="H3261" t="s">
        <v>23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1098</v>
      </c>
      <c r="O3261" s="9">
        <f t="shared" si="207"/>
        <v>106</v>
      </c>
      <c r="P3261" s="9">
        <f t="shared" si="208"/>
        <v>251.74</v>
      </c>
      <c r="Q3261" t="s">
        <v>1099</v>
      </c>
      <c r="R3261" t="s">
        <v>1100</v>
      </c>
      <c r="S3261" s="15">
        <f t="shared" si="209"/>
        <v>42614.760937500003</v>
      </c>
      <c r="T3261" s="16">
        <f t="shared" si="210"/>
        <v>42644.165972222225</v>
      </c>
      <c r="U3261">
        <f t="shared" si="211"/>
        <v>2014</v>
      </c>
    </row>
    <row r="3262" spans="1:21" ht="45">
      <c r="A3262">
        <v>3260</v>
      </c>
      <c r="B3262" s="3" t="s">
        <v>6663</v>
      </c>
      <c r="C3262" s="3" t="s">
        <v>6664</v>
      </c>
      <c r="D3262" s="6">
        <v>5000</v>
      </c>
      <c r="E3262" s="11">
        <v>5462</v>
      </c>
      <c r="F3262" t="s">
        <v>21</v>
      </c>
      <c r="G3262" t="s">
        <v>22</v>
      </c>
      <c r="H3262" t="s">
        <v>23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1098</v>
      </c>
      <c r="O3262" s="9">
        <f t="shared" si="207"/>
        <v>109</v>
      </c>
      <c r="P3262" s="9">
        <f t="shared" si="208"/>
        <v>74.819999999999993</v>
      </c>
      <c r="Q3262" t="s">
        <v>1099</v>
      </c>
      <c r="R3262" t="s">
        <v>1100</v>
      </c>
      <c r="S3262" s="15">
        <f t="shared" si="209"/>
        <v>42303.672662037032</v>
      </c>
      <c r="T3262" s="16">
        <f t="shared" si="210"/>
        <v>42338.714328703703</v>
      </c>
      <c r="U3262">
        <f t="shared" si="211"/>
        <v>2012</v>
      </c>
    </row>
    <row r="3263" spans="1:21" ht="45">
      <c r="A3263">
        <v>3261</v>
      </c>
      <c r="B3263" s="3" t="s">
        <v>6665</v>
      </c>
      <c r="C3263" s="3" t="s">
        <v>6666</v>
      </c>
      <c r="D3263" s="6">
        <v>3300</v>
      </c>
      <c r="E3263" s="11">
        <v>3315</v>
      </c>
      <c r="F3263" t="s">
        <v>21</v>
      </c>
      <c r="G3263" t="s">
        <v>22</v>
      </c>
      <c r="H3263" t="s">
        <v>23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1098</v>
      </c>
      <c r="O3263" s="9">
        <f t="shared" si="207"/>
        <v>100</v>
      </c>
      <c r="P3263" s="9">
        <f t="shared" si="208"/>
        <v>67.650000000000006</v>
      </c>
      <c r="Q3263" t="s">
        <v>1099</v>
      </c>
      <c r="R3263" t="s">
        <v>1100</v>
      </c>
      <c r="S3263" s="15">
        <f t="shared" si="209"/>
        <v>42171.725416666668</v>
      </c>
      <c r="T3263" s="16">
        <f t="shared" si="210"/>
        <v>42201.725416666668</v>
      </c>
      <c r="U3263">
        <f t="shared" si="211"/>
        <v>2016</v>
      </c>
    </row>
    <row r="3264" spans="1:21" ht="30">
      <c r="A3264">
        <v>3262</v>
      </c>
      <c r="B3264" s="3" t="s">
        <v>6667</v>
      </c>
      <c r="C3264" s="3" t="s">
        <v>6668</v>
      </c>
      <c r="D3264" s="6">
        <v>12200</v>
      </c>
      <c r="E3264" s="11">
        <v>12571</v>
      </c>
      <c r="F3264" t="s">
        <v>21</v>
      </c>
      <c r="G3264" t="s">
        <v>22</v>
      </c>
      <c r="H3264" t="s">
        <v>23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1098</v>
      </c>
      <c r="O3264" s="9">
        <f t="shared" si="207"/>
        <v>103</v>
      </c>
      <c r="P3264" s="9">
        <f t="shared" si="208"/>
        <v>93.81</v>
      </c>
      <c r="Q3264" t="s">
        <v>1099</v>
      </c>
      <c r="R3264" t="s">
        <v>1100</v>
      </c>
      <c r="S3264" s="15">
        <f t="shared" si="209"/>
        <v>41964.315532407403</v>
      </c>
      <c r="T3264" s="16">
        <f t="shared" si="210"/>
        <v>41995.166666666672</v>
      </c>
      <c r="U3264">
        <f t="shared" si="211"/>
        <v>2012</v>
      </c>
    </row>
    <row r="3265" spans="1:21" ht="45">
      <c r="A3265">
        <v>3263</v>
      </c>
      <c r="B3265" s="3" t="s">
        <v>6669</v>
      </c>
      <c r="C3265" s="3" t="s">
        <v>6670</v>
      </c>
      <c r="D3265" s="6">
        <v>2500</v>
      </c>
      <c r="E3265" s="11">
        <v>2804.16</v>
      </c>
      <c r="F3265" t="s">
        <v>21</v>
      </c>
      <c r="G3265" t="s">
        <v>22</v>
      </c>
      <c r="H3265" t="s">
        <v>23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1098</v>
      </c>
      <c r="O3265" s="9">
        <f t="shared" si="207"/>
        <v>112</v>
      </c>
      <c r="P3265" s="9">
        <f t="shared" si="208"/>
        <v>41.24</v>
      </c>
      <c r="Q3265" t="s">
        <v>1099</v>
      </c>
      <c r="R3265" t="s">
        <v>1100</v>
      </c>
      <c r="S3265" s="15">
        <f t="shared" si="209"/>
        <v>42284.516064814816</v>
      </c>
      <c r="T3265" s="16">
        <f t="shared" si="210"/>
        <v>42307.875</v>
      </c>
      <c r="U3265">
        <f t="shared" si="211"/>
        <v>2012</v>
      </c>
    </row>
    <row r="3266" spans="1:21" ht="45">
      <c r="A3266">
        <v>3264</v>
      </c>
      <c r="B3266" s="3" t="s">
        <v>6671</v>
      </c>
      <c r="C3266" s="3" t="s">
        <v>6672</v>
      </c>
      <c r="D3266" s="6">
        <v>2500</v>
      </c>
      <c r="E3266" s="11">
        <v>2575</v>
      </c>
      <c r="F3266" t="s">
        <v>21</v>
      </c>
      <c r="G3266" t="s">
        <v>22</v>
      </c>
      <c r="H3266" t="s">
        <v>23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1098</v>
      </c>
      <c r="O3266" s="9">
        <f t="shared" si="207"/>
        <v>103</v>
      </c>
      <c r="P3266" s="9">
        <f t="shared" si="208"/>
        <v>52.55</v>
      </c>
      <c r="Q3266" t="s">
        <v>1099</v>
      </c>
      <c r="R3266" t="s">
        <v>1100</v>
      </c>
      <c r="S3266" s="15">
        <f t="shared" si="209"/>
        <v>42016.800208333334</v>
      </c>
      <c r="T3266" s="16">
        <f t="shared" si="210"/>
        <v>42032.916666666672</v>
      </c>
      <c r="U3266">
        <f t="shared" si="211"/>
        <v>2014</v>
      </c>
    </row>
    <row r="3267" spans="1:21" ht="45">
      <c r="A3267">
        <v>3265</v>
      </c>
      <c r="B3267" s="3" t="s">
        <v>6673</v>
      </c>
      <c r="C3267" s="3" t="s">
        <v>6674</v>
      </c>
      <c r="D3267" s="6">
        <v>2700</v>
      </c>
      <c r="E3267" s="11">
        <v>4428</v>
      </c>
      <c r="F3267" t="s">
        <v>21</v>
      </c>
      <c r="G3267" t="s">
        <v>2490</v>
      </c>
      <c r="H3267" t="s">
        <v>62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1098</v>
      </c>
      <c r="O3267" s="9">
        <f t="shared" ref="O3267:O3330" si="212">ROUND(E3267/D3267*100,0)</f>
        <v>164</v>
      </c>
      <c r="P3267" s="9">
        <f t="shared" ref="P3267:P3330" si="213">IFERROR(ROUND(E3267/L3267,2),0)</f>
        <v>70.290000000000006</v>
      </c>
      <c r="Q3267" t="s">
        <v>1099</v>
      </c>
      <c r="R3267" t="s">
        <v>1100</v>
      </c>
      <c r="S3267" s="15">
        <f t="shared" ref="S3267:S3330" si="214">(((J3267/60)/60)/24)+DATE(1970,1,1)</f>
        <v>42311.711979166663</v>
      </c>
      <c r="T3267" s="16">
        <f t="shared" ref="T3267:T3330" si="215">(((I3267/60)/60)/24)+DATE(1970,1,1)</f>
        <v>42341.708333333328</v>
      </c>
      <c r="U3267">
        <f t="shared" si="211"/>
        <v>2012</v>
      </c>
    </row>
    <row r="3268" spans="1:21" ht="45">
      <c r="A3268">
        <v>3266</v>
      </c>
      <c r="B3268" s="3" t="s">
        <v>6675</v>
      </c>
      <c r="C3268" s="3" t="s">
        <v>6676</v>
      </c>
      <c r="D3268" s="6">
        <v>6000</v>
      </c>
      <c r="E3268" s="11">
        <v>7877</v>
      </c>
      <c r="F3268" t="s">
        <v>21</v>
      </c>
      <c r="G3268" t="s">
        <v>22</v>
      </c>
      <c r="H3268" t="s">
        <v>23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1098</v>
      </c>
      <c r="O3268" s="9">
        <f t="shared" si="212"/>
        <v>131</v>
      </c>
      <c r="P3268" s="9">
        <f t="shared" si="213"/>
        <v>48.33</v>
      </c>
      <c r="Q3268" t="s">
        <v>1099</v>
      </c>
      <c r="R3268" t="s">
        <v>1100</v>
      </c>
      <c r="S3268" s="15">
        <f t="shared" si="214"/>
        <v>42136.536134259266</v>
      </c>
      <c r="T3268" s="16">
        <f t="shared" si="215"/>
        <v>42167.875</v>
      </c>
      <c r="U3268">
        <f t="shared" si="211"/>
        <v>2016</v>
      </c>
    </row>
    <row r="3269" spans="1:21" ht="60">
      <c r="A3269">
        <v>3267</v>
      </c>
      <c r="B3269" s="3" t="s">
        <v>6677</v>
      </c>
      <c r="C3269" s="3" t="s">
        <v>6678</v>
      </c>
      <c r="D3269" s="6">
        <v>15000</v>
      </c>
      <c r="E3269" s="11">
        <v>15315</v>
      </c>
      <c r="F3269" t="s">
        <v>21</v>
      </c>
      <c r="G3269" t="s">
        <v>22</v>
      </c>
      <c r="H3269" t="s">
        <v>23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1098</v>
      </c>
      <c r="O3269" s="9">
        <f t="shared" si="212"/>
        <v>102</v>
      </c>
      <c r="P3269" s="9">
        <f t="shared" si="213"/>
        <v>53.18</v>
      </c>
      <c r="Q3269" t="s">
        <v>1099</v>
      </c>
      <c r="R3269" t="s">
        <v>1100</v>
      </c>
      <c r="S3269" s="15">
        <f t="shared" si="214"/>
        <v>42172.757638888885</v>
      </c>
      <c r="T3269" s="16">
        <f t="shared" si="215"/>
        <v>42202.757638888885</v>
      </c>
      <c r="U3269">
        <f t="shared" si="211"/>
        <v>2015</v>
      </c>
    </row>
    <row r="3270" spans="1:21" ht="45">
      <c r="A3270">
        <v>3268</v>
      </c>
      <c r="B3270" s="3" t="s">
        <v>6679</v>
      </c>
      <c r="C3270" s="3" t="s">
        <v>6680</v>
      </c>
      <c r="D3270" s="6">
        <v>2000</v>
      </c>
      <c r="E3270" s="11">
        <v>2560</v>
      </c>
      <c r="F3270" t="s">
        <v>21</v>
      </c>
      <c r="G3270" t="s">
        <v>22</v>
      </c>
      <c r="H3270" t="s">
        <v>23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1098</v>
      </c>
      <c r="O3270" s="9">
        <f t="shared" si="212"/>
        <v>128</v>
      </c>
      <c r="P3270" s="9">
        <f t="shared" si="213"/>
        <v>60.95</v>
      </c>
      <c r="Q3270" t="s">
        <v>1099</v>
      </c>
      <c r="R3270" t="s">
        <v>1100</v>
      </c>
      <c r="S3270" s="15">
        <f t="shared" si="214"/>
        <v>42590.90425925926</v>
      </c>
      <c r="T3270" s="16">
        <f t="shared" si="215"/>
        <v>42606.90425925926</v>
      </c>
      <c r="U3270">
        <f t="shared" si="211"/>
        <v>2012</v>
      </c>
    </row>
    <row r="3271" spans="1:21" ht="45">
      <c r="A3271">
        <v>3269</v>
      </c>
      <c r="B3271" s="3" t="s">
        <v>6681</v>
      </c>
      <c r="C3271" s="3" t="s">
        <v>6682</v>
      </c>
      <c r="D3271" s="6">
        <v>8000</v>
      </c>
      <c r="E3271" s="11">
        <v>8120</v>
      </c>
      <c r="F3271" t="s">
        <v>21</v>
      </c>
      <c r="G3271" t="s">
        <v>31</v>
      </c>
      <c r="H3271" t="s">
        <v>32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1098</v>
      </c>
      <c r="O3271" s="9">
        <f t="shared" si="212"/>
        <v>102</v>
      </c>
      <c r="P3271" s="9">
        <f t="shared" si="213"/>
        <v>116</v>
      </c>
      <c r="Q3271" t="s">
        <v>1099</v>
      </c>
      <c r="R3271" t="s">
        <v>1100</v>
      </c>
      <c r="S3271" s="15">
        <f t="shared" si="214"/>
        <v>42137.395798611105</v>
      </c>
      <c r="T3271" s="16">
        <f t="shared" si="215"/>
        <v>42171.458333333328</v>
      </c>
      <c r="U3271">
        <f t="shared" si="211"/>
        <v>2014</v>
      </c>
    </row>
    <row r="3272" spans="1:21" ht="60">
      <c r="A3272">
        <v>3270</v>
      </c>
      <c r="B3272" s="3" t="s">
        <v>6683</v>
      </c>
      <c r="C3272" s="3" t="s">
        <v>6684</v>
      </c>
      <c r="D3272" s="6">
        <v>1800</v>
      </c>
      <c r="E3272" s="11">
        <v>1830</v>
      </c>
      <c r="F3272" t="s">
        <v>21</v>
      </c>
      <c r="G3272" t="s">
        <v>31</v>
      </c>
      <c r="H3272" t="s">
        <v>32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1098</v>
      </c>
      <c r="O3272" s="9">
        <f t="shared" si="212"/>
        <v>102</v>
      </c>
      <c r="P3272" s="9">
        <f t="shared" si="213"/>
        <v>61</v>
      </c>
      <c r="Q3272" t="s">
        <v>1099</v>
      </c>
      <c r="R3272" t="s">
        <v>1100</v>
      </c>
      <c r="S3272" s="15">
        <f t="shared" si="214"/>
        <v>42167.533159722225</v>
      </c>
      <c r="T3272" s="16">
        <f t="shared" si="215"/>
        <v>42197.533159722225</v>
      </c>
      <c r="U3272">
        <f t="shared" si="211"/>
        <v>2011</v>
      </c>
    </row>
    <row r="3273" spans="1:21" ht="30">
      <c r="A3273">
        <v>3271</v>
      </c>
      <c r="B3273" s="3" t="s">
        <v>6685</v>
      </c>
      <c r="C3273" s="3" t="s">
        <v>6686</v>
      </c>
      <c r="D3273" s="6">
        <v>1500</v>
      </c>
      <c r="E3273" s="11">
        <v>1950</v>
      </c>
      <c r="F3273" t="s">
        <v>21</v>
      </c>
      <c r="G3273" t="s">
        <v>31</v>
      </c>
      <c r="H3273" t="s">
        <v>32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1098</v>
      </c>
      <c r="O3273" s="9">
        <f t="shared" si="212"/>
        <v>130</v>
      </c>
      <c r="P3273" s="9">
        <f t="shared" si="213"/>
        <v>38.24</v>
      </c>
      <c r="Q3273" t="s">
        <v>1099</v>
      </c>
      <c r="R3273" t="s">
        <v>1100</v>
      </c>
      <c r="S3273" s="15">
        <f t="shared" si="214"/>
        <v>41915.437210648146</v>
      </c>
      <c r="T3273" s="16">
        <f t="shared" si="215"/>
        <v>41945.478877314818</v>
      </c>
      <c r="U3273">
        <f t="shared" si="211"/>
        <v>2012</v>
      </c>
    </row>
    <row r="3274" spans="1:21" ht="45">
      <c r="A3274">
        <v>3272</v>
      </c>
      <c r="B3274" s="3" t="s">
        <v>6687</v>
      </c>
      <c r="C3274" s="3" t="s">
        <v>6688</v>
      </c>
      <c r="D3274" s="6">
        <v>10000</v>
      </c>
      <c r="E3274" s="11">
        <v>15443</v>
      </c>
      <c r="F3274" t="s">
        <v>21</v>
      </c>
      <c r="G3274" t="s">
        <v>22</v>
      </c>
      <c r="H3274" t="s">
        <v>23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1098</v>
      </c>
      <c r="O3274" s="9">
        <f t="shared" si="212"/>
        <v>154</v>
      </c>
      <c r="P3274" s="9">
        <f t="shared" si="213"/>
        <v>106.5</v>
      </c>
      <c r="Q3274" t="s">
        <v>1099</v>
      </c>
      <c r="R3274" t="s">
        <v>1100</v>
      </c>
      <c r="S3274" s="15">
        <f t="shared" si="214"/>
        <v>42284.500104166669</v>
      </c>
      <c r="T3274" s="16">
        <f t="shared" si="215"/>
        <v>42314.541770833333</v>
      </c>
      <c r="U3274">
        <f t="shared" ref="U3274:U3337" si="216">YEAR(S2756)</f>
        <v>2014</v>
      </c>
    </row>
    <row r="3275" spans="1:21" ht="60">
      <c r="A3275">
        <v>3273</v>
      </c>
      <c r="B3275" s="3" t="s">
        <v>6689</v>
      </c>
      <c r="C3275" s="3" t="s">
        <v>6690</v>
      </c>
      <c r="D3275" s="6">
        <v>4000</v>
      </c>
      <c r="E3275" s="11">
        <v>4296</v>
      </c>
      <c r="F3275" t="s">
        <v>21</v>
      </c>
      <c r="G3275" t="s">
        <v>22</v>
      </c>
      <c r="H3275" t="s">
        <v>23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1098</v>
      </c>
      <c r="O3275" s="9">
        <f t="shared" si="212"/>
        <v>107</v>
      </c>
      <c r="P3275" s="9">
        <f t="shared" si="213"/>
        <v>204.57</v>
      </c>
      <c r="Q3275" t="s">
        <v>1099</v>
      </c>
      <c r="R3275" t="s">
        <v>1100</v>
      </c>
      <c r="S3275" s="15">
        <f t="shared" si="214"/>
        <v>42611.801412037035</v>
      </c>
      <c r="T3275" s="16">
        <f t="shared" si="215"/>
        <v>42627.791666666672</v>
      </c>
      <c r="U3275">
        <f t="shared" si="216"/>
        <v>2015</v>
      </c>
    </row>
    <row r="3276" spans="1:21" ht="45">
      <c r="A3276">
        <v>3274</v>
      </c>
      <c r="B3276" s="3" t="s">
        <v>6691</v>
      </c>
      <c r="C3276" s="3" t="s">
        <v>6692</v>
      </c>
      <c r="D3276" s="6">
        <v>15500</v>
      </c>
      <c r="E3276" s="11">
        <v>15705</v>
      </c>
      <c r="F3276" t="s">
        <v>21</v>
      </c>
      <c r="G3276" t="s">
        <v>22</v>
      </c>
      <c r="H3276" t="s">
        <v>23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1098</v>
      </c>
      <c r="O3276" s="9">
        <f t="shared" si="212"/>
        <v>101</v>
      </c>
      <c r="P3276" s="9">
        <f t="shared" si="213"/>
        <v>54.91</v>
      </c>
      <c r="Q3276" t="s">
        <v>1099</v>
      </c>
      <c r="R3276" t="s">
        <v>1100</v>
      </c>
      <c r="S3276" s="15">
        <f t="shared" si="214"/>
        <v>42400.704537037032</v>
      </c>
      <c r="T3276" s="16">
        <f t="shared" si="215"/>
        <v>42444.875</v>
      </c>
      <c r="U3276">
        <f t="shared" si="216"/>
        <v>2013</v>
      </c>
    </row>
    <row r="3277" spans="1:21" ht="60">
      <c r="A3277">
        <v>3275</v>
      </c>
      <c r="B3277" s="3" t="s">
        <v>6693</v>
      </c>
      <c r="C3277" s="3" t="s">
        <v>6694</v>
      </c>
      <c r="D3277" s="6">
        <v>1800</v>
      </c>
      <c r="E3277" s="11">
        <v>1805</v>
      </c>
      <c r="F3277" t="s">
        <v>21</v>
      </c>
      <c r="G3277" t="s">
        <v>22</v>
      </c>
      <c r="H3277" t="s">
        <v>23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1098</v>
      </c>
      <c r="O3277" s="9">
        <f t="shared" si="212"/>
        <v>100</v>
      </c>
      <c r="P3277" s="9">
        <f t="shared" si="213"/>
        <v>150.41999999999999</v>
      </c>
      <c r="Q3277" t="s">
        <v>1099</v>
      </c>
      <c r="R3277" t="s">
        <v>1100</v>
      </c>
      <c r="S3277" s="15">
        <f t="shared" si="214"/>
        <v>42017.88045138889</v>
      </c>
      <c r="T3277" s="16">
        <f t="shared" si="215"/>
        <v>42044.1875</v>
      </c>
      <c r="U3277">
        <f t="shared" si="216"/>
        <v>2016</v>
      </c>
    </row>
    <row r="3278" spans="1:21" ht="60">
      <c r="A3278">
        <v>3276</v>
      </c>
      <c r="B3278" s="3" t="s">
        <v>6695</v>
      </c>
      <c r="C3278" s="3" t="s">
        <v>6696</v>
      </c>
      <c r="D3278" s="6">
        <v>4500</v>
      </c>
      <c r="E3278" s="11">
        <v>5258</v>
      </c>
      <c r="F3278" t="s">
        <v>21</v>
      </c>
      <c r="G3278" t="s">
        <v>167</v>
      </c>
      <c r="H3278" t="s">
        <v>168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1098</v>
      </c>
      <c r="O3278" s="9">
        <f t="shared" si="212"/>
        <v>117</v>
      </c>
      <c r="P3278" s="9">
        <f t="shared" si="213"/>
        <v>52.58</v>
      </c>
      <c r="Q3278" t="s">
        <v>1099</v>
      </c>
      <c r="R3278" t="s">
        <v>1100</v>
      </c>
      <c r="S3278" s="15">
        <f t="shared" si="214"/>
        <v>42426.949988425928</v>
      </c>
      <c r="T3278" s="16">
        <f t="shared" si="215"/>
        <v>42461.165972222225</v>
      </c>
      <c r="U3278">
        <f t="shared" si="216"/>
        <v>2016</v>
      </c>
    </row>
    <row r="3279" spans="1:21" ht="60">
      <c r="A3279">
        <v>3277</v>
      </c>
      <c r="B3279" s="3" t="s">
        <v>6697</v>
      </c>
      <c r="C3279" s="3" t="s">
        <v>6698</v>
      </c>
      <c r="D3279" s="6">
        <v>5000</v>
      </c>
      <c r="E3279" s="11">
        <v>5430</v>
      </c>
      <c r="F3279" t="s">
        <v>21</v>
      </c>
      <c r="G3279" t="s">
        <v>31</v>
      </c>
      <c r="H3279" t="s">
        <v>32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1098</v>
      </c>
      <c r="O3279" s="9">
        <f t="shared" si="212"/>
        <v>109</v>
      </c>
      <c r="P3279" s="9">
        <f t="shared" si="213"/>
        <v>54.3</v>
      </c>
      <c r="Q3279" t="s">
        <v>1099</v>
      </c>
      <c r="R3279" t="s">
        <v>1100</v>
      </c>
      <c r="S3279" s="15">
        <f t="shared" si="214"/>
        <v>41931.682939814818</v>
      </c>
      <c r="T3279" s="16">
        <f t="shared" si="215"/>
        <v>41961.724606481483</v>
      </c>
      <c r="U3279">
        <f t="shared" si="216"/>
        <v>2016</v>
      </c>
    </row>
    <row r="3280" spans="1:21" ht="60">
      <c r="A3280">
        <v>3278</v>
      </c>
      <c r="B3280" s="3" t="s">
        <v>6699</v>
      </c>
      <c r="C3280" s="3" t="s">
        <v>6700</v>
      </c>
      <c r="D3280" s="6">
        <v>2500</v>
      </c>
      <c r="E3280" s="11">
        <v>2585</v>
      </c>
      <c r="F3280" t="s">
        <v>21</v>
      </c>
      <c r="G3280" t="s">
        <v>31</v>
      </c>
      <c r="H3280" t="s">
        <v>32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1098</v>
      </c>
      <c r="O3280" s="9">
        <f t="shared" si="212"/>
        <v>103</v>
      </c>
      <c r="P3280" s="9">
        <f t="shared" si="213"/>
        <v>76.03</v>
      </c>
      <c r="Q3280" t="s">
        <v>1099</v>
      </c>
      <c r="R3280" t="s">
        <v>1100</v>
      </c>
      <c r="S3280" s="15">
        <f t="shared" si="214"/>
        <v>42124.848414351851</v>
      </c>
      <c r="T3280" s="16">
        <f t="shared" si="215"/>
        <v>42154.848414351851</v>
      </c>
      <c r="U3280">
        <f t="shared" si="216"/>
        <v>2013</v>
      </c>
    </row>
    <row r="3281" spans="1:21" ht="60">
      <c r="A3281">
        <v>3279</v>
      </c>
      <c r="B3281" s="3" t="s">
        <v>6701</v>
      </c>
      <c r="C3281" s="3" t="s">
        <v>6702</v>
      </c>
      <c r="D3281" s="6">
        <v>5800</v>
      </c>
      <c r="E3281" s="11">
        <v>6628</v>
      </c>
      <c r="F3281" t="s">
        <v>21</v>
      </c>
      <c r="G3281" t="s">
        <v>22</v>
      </c>
      <c r="H3281" t="s">
        <v>23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1098</v>
      </c>
      <c r="O3281" s="9">
        <f t="shared" si="212"/>
        <v>114</v>
      </c>
      <c r="P3281" s="9">
        <f t="shared" si="213"/>
        <v>105.21</v>
      </c>
      <c r="Q3281" t="s">
        <v>1099</v>
      </c>
      <c r="R3281" t="s">
        <v>1100</v>
      </c>
      <c r="S3281" s="15">
        <f t="shared" si="214"/>
        <v>42431.102534722217</v>
      </c>
      <c r="T3281" s="16">
        <f t="shared" si="215"/>
        <v>42461.06086805556</v>
      </c>
      <c r="U3281">
        <f t="shared" si="216"/>
        <v>2012</v>
      </c>
    </row>
    <row r="3282" spans="1:21" ht="60">
      <c r="A3282">
        <v>3280</v>
      </c>
      <c r="B3282" s="3" t="s">
        <v>6703</v>
      </c>
      <c r="C3282" s="3" t="s">
        <v>6704</v>
      </c>
      <c r="D3282" s="6">
        <v>2000</v>
      </c>
      <c r="E3282" s="11">
        <v>2060</v>
      </c>
      <c r="F3282" t="s">
        <v>21</v>
      </c>
      <c r="G3282" t="s">
        <v>22</v>
      </c>
      <c r="H3282" t="s">
        <v>23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1098</v>
      </c>
      <c r="O3282" s="9">
        <f t="shared" si="212"/>
        <v>103</v>
      </c>
      <c r="P3282" s="9">
        <f t="shared" si="213"/>
        <v>68.67</v>
      </c>
      <c r="Q3282" t="s">
        <v>1099</v>
      </c>
      <c r="R3282" t="s">
        <v>1100</v>
      </c>
      <c r="S3282" s="15">
        <f t="shared" si="214"/>
        <v>42121.756921296299</v>
      </c>
      <c r="T3282" s="16">
        <f t="shared" si="215"/>
        <v>42156.208333333328</v>
      </c>
      <c r="U3282">
        <f t="shared" si="216"/>
        <v>2012</v>
      </c>
    </row>
    <row r="3283" spans="1:21" ht="45">
      <c r="A3283">
        <v>3281</v>
      </c>
      <c r="B3283" s="3" t="s">
        <v>6705</v>
      </c>
      <c r="C3283" s="3" t="s">
        <v>6706</v>
      </c>
      <c r="D3283" s="6">
        <v>5000</v>
      </c>
      <c r="E3283" s="11">
        <v>6080</v>
      </c>
      <c r="F3283" t="s">
        <v>21</v>
      </c>
      <c r="G3283" t="s">
        <v>22</v>
      </c>
      <c r="H3283" t="s">
        <v>23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1098</v>
      </c>
      <c r="O3283" s="9">
        <f t="shared" si="212"/>
        <v>122</v>
      </c>
      <c r="P3283" s="9">
        <f t="shared" si="213"/>
        <v>129.36000000000001</v>
      </c>
      <c r="Q3283" t="s">
        <v>1099</v>
      </c>
      <c r="R3283" t="s">
        <v>1100</v>
      </c>
      <c r="S3283" s="15">
        <f t="shared" si="214"/>
        <v>42219.019733796296</v>
      </c>
      <c r="T3283" s="16">
        <f t="shared" si="215"/>
        <v>42249.019733796296</v>
      </c>
      <c r="U3283">
        <f t="shared" si="216"/>
        <v>2013</v>
      </c>
    </row>
    <row r="3284" spans="1:21" ht="60">
      <c r="A3284">
        <v>3282</v>
      </c>
      <c r="B3284" s="3" t="s">
        <v>6707</v>
      </c>
      <c r="C3284" s="3" t="s">
        <v>6708</v>
      </c>
      <c r="D3284" s="6">
        <v>31000</v>
      </c>
      <c r="E3284" s="11">
        <v>31820.5</v>
      </c>
      <c r="F3284" t="s">
        <v>21</v>
      </c>
      <c r="G3284" t="s">
        <v>22</v>
      </c>
      <c r="H3284" t="s">
        <v>23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1098</v>
      </c>
      <c r="O3284" s="9">
        <f t="shared" si="212"/>
        <v>103</v>
      </c>
      <c r="P3284" s="9">
        <f t="shared" si="213"/>
        <v>134.26</v>
      </c>
      <c r="Q3284" t="s">
        <v>1099</v>
      </c>
      <c r="R3284" t="s">
        <v>1100</v>
      </c>
      <c r="S3284" s="15">
        <f t="shared" si="214"/>
        <v>42445.19430555556</v>
      </c>
      <c r="T3284" s="16">
        <f t="shared" si="215"/>
        <v>42489.19430555556</v>
      </c>
      <c r="U3284">
        <f t="shared" si="216"/>
        <v>2012</v>
      </c>
    </row>
    <row r="3285" spans="1:21" ht="60">
      <c r="A3285">
        <v>3283</v>
      </c>
      <c r="B3285" s="3" t="s">
        <v>6709</v>
      </c>
      <c r="C3285" s="3" t="s">
        <v>6710</v>
      </c>
      <c r="D3285" s="6">
        <v>800</v>
      </c>
      <c r="E3285" s="11">
        <v>838</v>
      </c>
      <c r="F3285" t="s">
        <v>21</v>
      </c>
      <c r="G3285" t="s">
        <v>31</v>
      </c>
      <c r="H3285" t="s">
        <v>32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1098</v>
      </c>
      <c r="O3285" s="9">
        <f t="shared" si="212"/>
        <v>105</v>
      </c>
      <c r="P3285" s="9">
        <f t="shared" si="213"/>
        <v>17.829999999999998</v>
      </c>
      <c r="Q3285" t="s">
        <v>1099</v>
      </c>
      <c r="R3285" t="s">
        <v>1100</v>
      </c>
      <c r="S3285" s="15">
        <f t="shared" si="214"/>
        <v>42379.74418981481</v>
      </c>
      <c r="T3285" s="16">
        <f t="shared" si="215"/>
        <v>42410.875</v>
      </c>
      <c r="U3285">
        <f t="shared" si="216"/>
        <v>2012</v>
      </c>
    </row>
    <row r="3286" spans="1:21" ht="45">
      <c r="A3286">
        <v>3284</v>
      </c>
      <c r="B3286" s="3" t="s">
        <v>6711</v>
      </c>
      <c r="C3286" s="3" t="s">
        <v>6712</v>
      </c>
      <c r="D3286" s="6">
        <v>3000</v>
      </c>
      <c r="E3286" s="11">
        <v>3048</v>
      </c>
      <c r="F3286" t="s">
        <v>21</v>
      </c>
      <c r="G3286" t="s">
        <v>22</v>
      </c>
      <c r="H3286" t="s">
        <v>23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1098</v>
      </c>
      <c r="O3286" s="9">
        <f t="shared" si="212"/>
        <v>102</v>
      </c>
      <c r="P3286" s="9">
        <f t="shared" si="213"/>
        <v>203.2</v>
      </c>
      <c r="Q3286" t="s">
        <v>1099</v>
      </c>
      <c r="R3286" t="s">
        <v>1100</v>
      </c>
      <c r="S3286" s="15">
        <f t="shared" si="214"/>
        <v>42380.884872685187</v>
      </c>
      <c r="T3286" s="16">
        <f t="shared" si="215"/>
        <v>42398.249305555553</v>
      </c>
      <c r="U3286">
        <f t="shared" si="216"/>
        <v>2011</v>
      </c>
    </row>
    <row r="3287" spans="1:21" ht="18.75">
      <c r="A3287">
        <v>3285</v>
      </c>
      <c r="B3287" s="3" t="s">
        <v>6713</v>
      </c>
      <c r="C3287" s="3" t="s">
        <v>6714</v>
      </c>
      <c r="D3287" s="6">
        <v>4999</v>
      </c>
      <c r="E3287" s="11">
        <v>5604</v>
      </c>
      <c r="F3287" t="s">
        <v>21</v>
      </c>
      <c r="G3287" t="s">
        <v>22</v>
      </c>
      <c r="H3287" t="s">
        <v>23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1098</v>
      </c>
      <c r="O3287" s="9">
        <f t="shared" si="212"/>
        <v>112</v>
      </c>
      <c r="P3287" s="9">
        <f t="shared" si="213"/>
        <v>69.19</v>
      </c>
      <c r="Q3287" t="s">
        <v>1099</v>
      </c>
      <c r="R3287" t="s">
        <v>1100</v>
      </c>
      <c r="S3287" s="15">
        <f t="shared" si="214"/>
        <v>42762.942430555559</v>
      </c>
      <c r="T3287" s="16">
        <f t="shared" si="215"/>
        <v>42794.208333333328</v>
      </c>
      <c r="U3287">
        <f t="shared" si="216"/>
        <v>2015</v>
      </c>
    </row>
    <row r="3288" spans="1:21" ht="60">
      <c r="A3288">
        <v>3286</v>
      </c>
      <c r="B3288" s="3" t="s">
        <v>6715</v>
      </c>
      <c r="C3288" s="3" t="s">
        <v>6716</v>
      </c>
      <c r="D3288" s="6">
        <v>15000</v>
      </c>
      <c r="E3288" s="11">
        <v>15265</v>
      </c>
      <c r="F3288" t="s">
        <v>21</v>
      </c>
      <c r="G3288" t="s">
        <v>22</v>
      </c>
      <c r="H3288" t="s">
        <v>23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1098</v>
      </c>
      <c r="O3288" s="9">
        <f t="shared" si="212"/>
        <v>102</v>
      </c>
      <c r="P3288" s="9">
        <f t="shared" si="213"/>
        <v>125.12</v>
      </c>
      <c r="Q3288" t="s">
        <v>1099</v>
      </c>
      <c r="R3288" t="s">
        <v>1100</v>
      </c>
      <c r="S3288" s="15">
        <f t="shared" si="214"/>
        <v>42567.840069444443</v>
      </c>
      <c r="T3288" s="16">
        <f t="shared" si="215"/>
        <v>42597.840069444443</v>
      </c>
      <c r="U3288">
        <f t="shared" si="216"/>
        <v>2012</v>
      </c>
    </row>
    <row r="3289" spans="1:21" ht="30">
      <c r="A3289">
        <v>3287</v>
      </c>
      <c r="B3289" s="3" t="s">
        <v>6717</v>
      </c>
      <c r="C3289" s="3" t="s">
        <v>6718</v>
      </c>
      <c r="D3289" s="6">
        <v>2500</v>
      </c>
      <c r="E3289" s="11">
        <v>2500</v>
      </c>
      <c r="F3289" t="s">
        <v>21</v>
      </c>
      <c r="G3289" t="s">
        <v>167</v>
      </c>
      <c r="H3289" t="s">
        <v>168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1098</v>
      </c>
      <c r="O3289" s="9">
        <f t="shared" si="212"/>
        <v>100</v>
      </c>
      <c r="P3289" s="9">
        <f t="shared" si="213"/>
        <v>73.53</v>
      </c>
      <c r="Q3289" t="s">
        <v>1099</v>
      </c>
      <c r="R3289" t="s">
        <v>1100</v>
      </c>
      <c r="S3289" s="15">
        <f t="shared" si="214"/>
        <v>42311.750324074077</v>
      </c>
      <c r="T3289" s="16">
        <f t="shared" si="215"/>
        <v>42336.750324074077</v>
      </c>
      <c r="U3289">
        <f t="shared" si="216"/>
        <v>2014</v>
      </c>
    </row>
    <row r="3290" spans="1:21" ht="60">
      <c r="A3290">
        <v>3288</v>
      </c>
      <c r="B3290" s="3" t="s">
        <v>6719</v>
      </c>
      <c r="C3290" s="3" t="s">
        <v>6720</v>
      </c>
      <c r="D3290" s="6">
        <v>10000</v>
      </c>
      <c r="E3290" s="11">
        <v>10026.49</v>
      </c>
      <c r="F3290" t="s">
        <v>21</v>
      </c>
      <c r="G3290" t="s">
        <v>31</v>
      </c>
      <c r="H3290" t="s">
        <v>32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1098</v>
      </c>
      <c r="O3290" s="9">
        <f t="shared" si="212"/>
        <v>100</v>
      </c>
      <c r="P3290" s="9">
        <f t="shared" si="213"/>
        <v>48.44</v>
      </c>
      <c r="Q3290" t="s">
        <v>1099</v>
      </c>
      <c r="R3290" t="s">
        <v>1100</v>
      </c>
      <c r="S3290" s="15">
        <f t="shared" si="214"/>
        <v>42505.774479166663</v>
      </c>
      <c r="T3290" s="16">
        <f t="shared" si="215"/>
        <v>42541.958333333328</v>
      </c>
      <c r="U3290">
        <f t="shared" si="216"/>
        <v>2014</v>
      </c>
    </row>
    <row r="3291" spans="1:21" ht="60">
      <c r="A3291">
        <v>3289</v>
      </c>
      <c r="B3291" s="3" t="s">
        <v>6721</v>
      </c>
      <c r="C3291" s="3" t="s">
        <v>6722</v>
      </c>
      <c r="D3291" s="6">
        <v>500</v>
      </c>
      <c r="E3291" s="11">
        <v>665.21</v>
      </c>
      <c r="F3291" t="s">
        <v>21</v>
      </c>
      <c r="G3291" t="s">
        <v>31</v>
      </c>
      <c r="H3291" t="s">
        <v>32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1098</v>
      </c>
      <c r="O3291" s="9">
        <f t="shared" si="212"/>
        <v>133</v>
      </c>
      <c r="P3291" s="9">
        <f t="shared" si="213"/>
        <v>26.61</v>
      </c>
      <c r="Q3291" t="s">
        <v>1099</v>
      </c>
      <c r="R3291" t="s">
        <v>1100</v>
      </c>
      <c r="S3291" s="15">
        <f t="shared" si="214"/>
        <v>42758.368078703701</v>
      </c>
      <c r="T3291" s="16">
        <f t="shared" si="215"/>
        <v>42786.368078703701</v>
      </c>
      <c r="U3291">
        <f t="shared" si="216"/>
        <v>2012</v>
      </c>
    </row>
    <row r="3292" spans="1:21" ht="75">
      <c r="A3292">
        <v>3290</v>
      </c>
      <c r="B3292" s="3" t="s">
        <v>6723</v>
      </c>
      <c r="C3292" s="3" t="s">
        <v>6724</v>
      </c>
      <c r="D3292" s="6">
        <v>2000</v>
      </c>
      <c r="E3292" s="11">
        <v>2424</v>
      </c>
      <c r="F3292" t="s">
        <v>21</v>
      </c>
      <c r="G3292" t="s">
        <v>31</v>
      </c>
      <c r="H3292" t="s">
        <v>32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1098</v>
      </c>
      <c r="O3292" s="9">
        <f t="shared" si="212"/>
        <v>121</v>
      </c>
      <c r="P3292" s="9">
        <f t="shared" si="213"/>
        <v>33.67</v>
      </c>
      <c r="Q3292" t="s">
        <v>1099</v>
      </c>
      <c r="R3292" t="s">
        <v>1100</v>
      </c>
      <c r="S3292" s="15">
        <f t="shared" si="214"/>
        <v>42775.51494212963</v>
      </c>
      <c r="T3292" s="16">
        <f t="shared" si="215"/>
        <v>42805.51494212963</v>
      </c>
      <c r="U3292">
        <f t="shared" si="216"/>
        <v>2013</v>
      </c>
    </row>
    <row r="3293" spans="1:21" ht="60">
      <c r="A3293">
        <v>3291</v>
      </c>
      <c r="B3293" s="3" t="s">
        <v>6725</v>
      </c>
      <c r="C3293" s="3" t="s">
        <v>6726</v>
      </c>
      <c r="D3293" s="6">
        <v>500</v>
      </c>
      <c r="E3293" s="11">
        <v>570</v>
      </c>
      <c r="F3293" t="s">
        <v>21</v>
      </c>
      <c r="G3293" t="s">
        <v>22</v>
      </c>
      <c r="H3293" t="s">
        <v>23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1098</v>
      </c>
      <c r="O3293" s="9">
        <f t="shared" si="212"/>
        <v>114</v>
      </c>
      <c r="P3293" s="9">
        <f t="shared" si="213"/>
        <v>40.71</v>
      </c>
      <c r="Q3293" t="s">
        <v>1099</v>
      </c>
      <c r="R3293" t="s">
        <v>1100</v>
      </c>
      <c r="S3293" s="15">
        <f t="shared" si="214"/>
        <v>42232.702546296292</v>
      </c>
      <c r="T3293" s="16">
        <f t="shared" si="215"/>
        <v>42264.165972222225</v>
      </c>
      <c r="U3293">
        <f t="shared" si="216"/>
        <v>2016</v>
      </c>
    </row>
    <row r="3294" spans="1:21" ht="45">
      <c r="A3294">
        <v>3292</v>
      </c>
      <c r="B3294" s="3" t="s">
        <v>6727</v>
      </c>
      <c r="C3294" s="3" t="s">
        <v>6728</v>
      </c>
      <c r="D3294" s="6">
        <v>101</v>
      </c>
      <c r="E3294" s="11">
        <v>289</v>
      </c>
      <c r="F3294" t="s">
        <v>21</v>
      </c>
      <c r="G3294" t="s">
        <v>31</v>
      </c>
      <c r="H3294" t="s">
        <v>32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1098</v>
      </c>
      <c r="O3294" s="9">
        <f t="shared" si="212"/>
        <v>286</v>
      </c>
      <c r="P3294" s="9">
        <f t="shared" si="213"/>
        <v>19.27</v>
      </c>
      <c r="Q3294" t="s">
        <v>1099</v>
      </c>
      <c r="R3294" t="s">
        <v>1100</v>
      </c>
      <c r="S3294" s="15">
        <f t="shared" si="214"/>
        <v>42282.770231481481</v>
      </c>
      <c r="T3294" s="16">
        <f t="shared" si="215"/>
        <v>42342.811898148153</v>
      </c>
      <c r="U3294">
        <f t="shared" si="216"/>
        <v>2013</v>
      </c>
    </row>
    <row r="3295" spans="1:21" ht="60">
      <c r="A3295">
        <v>3293</v>
      </c>
      <c r="B3295" s="3" t="s">
        <v>6729</v>
      </c>
      <c r="C3295" s="3" t="s">
        <v>6730</v>
      </c>
      <c r="D3295" s="6">
        <v>4500</v>
      </c>
      <c r="E3295" s="11">
        <v>7670</v>
      </c>
      <c r="F3295" t="s">
        <v>21</v>
      </c>
      <c r="G3295" t="s">
        <v>87</v>
      </c>
      <c r="H3295" t="s">
        <v>88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1098</v>
      </c>
      <c r="O3295" s="9">
        <f t="shared" si="212"/>
        <v>170</v>
      </c>
      <c r="P3295" s="9">
        <f t="shared" si="213"/>
        <v>84.29</v>
      </c>
      <c r="Q3295" t="s">
        <v>1099</v>
      </c>
      <c r="R3295" t="s">
        <v>1100</v>
      </c>
      <c r="S3295" s="15">
        <f t="shared" si="214"/>
        <v>42768.425370370373</v>
      </c>
      <c r="T3295" s="16">
        <f t="shared" si="215"/>
        <v>42798.425370370373</v>
      </c>
      <c r="U3295">
        <f t="shared" si="216"/>
        <v>2011</v>
      </c>
    </row>
    <row r="3296" spans="1:21" ht="60">
      <c r="A3296">
        <v>3294</v>
      </c>
      <c r="B3296" s="3" t="s">
        <v>6731</v>
      </c>
      <c r="C3296" s="3" t="s">
        <v>6732</v>
      </c>
      <c r="D3296" s="6">
        <v>600</v>
      </c>
      <c r="E3296" s="11">
        <v>710</v>
      </c>
      <c r="F3296" t="s">
        <v>21</v>
      </c>
      <c r="G3296" t="s">
        <v>31</v>
      </c>
      <c r="H3296" t="s">
        <v>32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1098</v>
      </c>
      <c r="O3296" s="9">
        <f t="shared" si="212"/>
        <v>118</v>
      </c>
      <c r="P3296" s="9">
        <f t="shared" si="213"/>
        <v>29.58</v>
      </c>
      <c r="Q3296" t="s">
        <v>1099</v>
      </c>
      <c r="R3296" t="s">
        <v>1100</v>
      </c>
      <c r="S3296" s="15">
        <f t="shared" si="214"/>
        <v>42141.541134259256</v>
      </c>
      <c r="T3296" s="16">
        <f t="shared" si="215"/>
        <v>42171.541134259256</v>
      </c>
      <c r="U3296">
        <f t="shared" si="216"/>
        <v>2015</v>
      </c>
    </row>
    <row r="3297" spans="1:21" ht="60">
      <c r="A3297">
        <v>3295</v>
      </c>
      <c r="B3297" s="3" t="s">
        <v>6733</v>
      </c>
      <c r="C3297" s="3" t="s">
        <v>6734</v>
      </c>
      <c r="D3297" s="6">
        <v>700</v>
      </c>
      <c r="E3297" s="11">
        <v>720.01</v>
      </c>
      <c r="F3297" t="s">
        <v>21</v>
      </c>
      <c r="G3297" t="s">
        <v>31</v>
      </c>
      <c r="H3297" t="s">
        <v>32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1098</v>
      </c>
      <c r="O3297" s="9">
        <f t="shared" si="212"/>
        <v>103</v>
      </c>
      <c r="P3297" s="9">
        <f t="shared" si="213"/>
        <v>26.67</v>
      </c>
      <c r="Q3297" t="s">
        <v>1099</v>
      </c>
      <c r="R3297" t="s">
        <v>1100</v>
      </c>
      <c r="S3297" s="15">
        <f t="shared" si="214"/>
        <v>42609.442465277782</v>
      </c>
      <c r="T3297" s="16">
        <f t="shared" si="215"/>
        <v>42639.442465277782</v>
      </c>
      <c r="U3297">
        <f t="shared" si="216"/>
        <v>2015</v>
      </c>
    </row>
    <row r="3298" spans="1:21" ht="60">
      <c r="A3298">
        <v>3296</v>
      </c>
      <c r="B3298" s="3" t="s">
        <v>6735</v>
      </c>
      <c r="C3298" s="3" t="s">
        <v>6736</v>
      </c>
      <c r="D3298" s="6">
        <v>1500</v>
      </c>
      <c r="E3298" s="11">
        <v>2161</v>
      </c>
      <c r="F3298" t="s">
        <v>21</v>
      </c>
      <c r="G3298" t="s">
        <v>31</v>
      </c>
      <c r="H3298" t="s">
        <v>32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1098</v>
      </c>
      <c r="O3298" s="9">
        <f t="shared" si="212"/>
        <v>144</v>
      </c>
      <c r="P3298" s="9">
        <f t="shared" si="213"/>
        <v>45.98</v>
      </c>
      <c r="Q3298" t="s">
        <v>1099</v>
      </c>
      <c r="R3298" t="s">
        <v>1100</v>
      </c>
      <c r="S3298" s="15">
        <f t="shared" si="214"/>
        <v>42309.756620370375</v>
      </c>
      <c r="T3298" s="16">
        <f t="shared" si="215"/>
        <v>42330.916666666672</v>
      </c>
      <c r="U3298">
        <f t="shared" si="216"/>
        <v>2014</v>
      </c>
    </row>
    <row r="3299" spans="1:21" ht="45">
      <c r="A3299">
        <v>3297</v>
      </c>
      <c r="B3299" s="3" t="s">
        <v>6737</v>
      </c>
      <c r="C3299" s="3" t="s">
        <v>6738</v>
      </c>
      <c r="D3299" s="6">
        <v>5500</v>
      </c>
      <c r="E3299" s="11">
        <v>5504</v>
      </c>
      <c r="F3299" t="s">
        <v>21</v>
      </c>
      <c r="G3299" t="s">
        <v>31</v>
      </c>
      <c r="H3299" t="s">
        <v>32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1098</v>
      </c>
      <c r="O3299" s="9">
        <f t="shared" si="212"/>
        <v>100</v>
      </c>
      <c r="P3299" s="9">
        <f t="shared" si="213"/>
        <v>125.09</v>
      </c>
      <c r="Q3299" t="s">
        <v>1099</v>
      </c>
      <c r="R3299" t="s">
        <v>1100</v>
      </c>
      <c r="S3299" s="15">
        <f t="shared" si="214"/>
        <v>42193.771481481483</v>
      </c>
      <c r="T3299" s="16">
        <f t="shared" si="215"/>
        <v>42212.957638888889</v>
      </c>
      <c r="U3299">
        <f t="shared" si="216"/>
        <v>2015</v>
      </c>
    </row>
    <row r="3300" spans="1:21" ht="60">
      <c r="A3300">
        <v>3298</v>
      </c>
      <c r="B3300" s="3" t="s">
        <v>6739</v>
      </c>
      <c r="C3300" s="3" t="s">
        <v>6740</v>
      </c>
      <c r="D3300" s="6">
        <v>10000</v>
      </c>
      <c r="E3300" s="11">
        <v>10173</v>
      </c>
      <c r="F3300" t="s">
        <v>21</v>
      </c>
      <c r="G3300" t="s">
        <v>22</v>
      </c>
      <c r="H3300" t="s">
        <v>23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1098</v>
      </c>
      <c r="O3300" s="9">
        <f t="shared" si="212"/>
        <v>102</v>
      </c>
      <c r="P3300" s="9">
        <f t="shared" si="213"/>
        <v>141.29</v>
      </c>
      <c r="Q3300" t="s">
        <v>1099</v>
      </c>
      <c r="R3300" t="s">
        <v>1100</v>
      </c>
      <c r="S3300" s="15">
        <f t="shared" si="214"/>
        <v>42239.957962962959</v>
      </c>
      <c r="T3300" s="16">
        <f t="shared" si="215"/>
        <v>42260</v>
      </c>
      <c r="U3300">
        <f t="shared" si="216"/>
        <v>2017</v>
      </c>
    </row>
    <row r="3301" spans="1:21" ht="60">
      <c r="A3301">
        <v>3299</v>
      </c>
      <c r="B3301" s="3" t="s">
        <v>6741</v>
      </c>
      <c r="C3301" s="3" t="s">
        <v>6742</v>
      </c>
      <c r="D3301" s="6">
        <v>3000</v>
      </c>
      <c r="E3301" s="11">
        <v>3486</v>
      </c>
      <c r="F3301" t="s">
        <v>21</v>
      </c>
      <c r="G3301" t="s">
        <v>22</v>
      </c>
      <c r="H3301" t="s">
        <v>23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1098</v>
      </c>
      <c r="O3301" s="9">
        <f t="shared" si="212"/>
        <v>116</v>
      </c>
      <c r="P3301" s="9">
        <f t="shared" si="213"/>
        <v>55.33</v>
      </c>
      <c r="Q3301" t="s">
        <v>1099</v>
      </c>
      <c r="R3301" t="s">
        <v>1100</v>
      </c>
      <c r="S3301" s="15">
        <f t="shared" si="214"/>
        <v>42261.917395833334</v>
      </c>
      <c r="T3301" s="16">
        <f t="shared" si="215"/>
        <v>42291.917395833334</v>
      </c>
      <c r="U3301">
        <f t="shared" si="216"/>
        <v>2015</v>
      </c>
    </row>
    <row r="3302" spans="1:21" ht="45">
      <c r="A3302">
        <v>3300</v>
      </c>
      <c r="B3302" s="3" t="s">
        <v>6743</v>
      </c>
      <c r="C3302" s="3" t="s">
        <v>6744</v>
      </c>
      <c r="D3302" s="6">
        <v>3000</v>
      </c>
      <c r="E3302" s="11">
        <v>4085</v>
      </c>
      <c r="F3302" t="s">
        <v>21</v>
      </c>
      <c r="G3302" t="s">
        <v>22</v>
      </c>
      <c r="H3302" t="s">
        <v>23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1098</v>
      </c>
      <c r="O3302" s="9">
        <f t="shared" si="212"/>
        <v>136</v>
      </c>
      <c r="P3302" s="9">
        <f t="shared" si="213"/>
        <v>46.42</v>
      </c>
      <c r="Q3302" t="s">
        <v>1099</v>
      </c>
      <c r="R3302" t="s">
        <v>1100</v>
      </c>
      <c r="S3302" s="15">
        <f t="shared" si="214"/>
        <v>42102.743773148148</v>
      </c>
      <c r="T3302" s="16">
        <f t="shared" si="215"/>
        <v>42123.743773148148</v>
      </c>
      <c r="U3302">
        <f t="shared" si="216"/>
        <v>2015</v>
      </c>
    </row>
    <row r="3303" spans="1:21" ht="60">
      <c r="A3303">
        <v>3301</v>
      </c>
      <c r="B3303" s="3" t="s">
        <v>6745</v>
      </c>
      <c r="C3303" s="3" t="s">
        <v>6746</v>
      </c>
      <c r="D3303" s="6">
        <v>3000</v>
      </c>
      <c r="E3303" s="11">
        <v>4004</v>
      </c>
      <c r="F3303" t="s">
        <v>21</v>
      </c>
      <c r="G3303" t="s">
        <v>22</v>
      </c>
      <c r="H3303" t="s">
        <v>23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1098</v>
      </c>
      <c r="O3303" s="9">
        <f t="shared" si="212"/>
        <v>133</v>
      </c>
      <c r="P3303" s="9">
        <f t="shared" si="213"/>
        <v>57.2</v>
      </c>
      <c r="Q3303" t="s">
        <v>1099</v>
      </c>
      <c r="R3303" t="s">
        <v>1100</v>
      </c>
      <c r="S3303" s="15">
        <f t="shared" si="214"/>
        <v>42538.73583333334</v>
      </c>
      <c r="T3303" s="16">
        <f t="shared" si="215"/>
        <v>42583.290972222225</v>
      </c>
      <c r="U3303">
        <f t="shared" si="216"/>
        <v>2015</v>
      </c>
    </row>
    <row r="3304" spans="1:21" ht="18.75">
      <c r="A3304">
        <v>3302</v>
      </c>
      <c r="B3304" s="3" t="s">
        <v>6747</v>
      </c>
      <c r="C3304" s="3" t="s">
        <v>6748</v>
      </c>
      <c r="D3304" s="6">
        <v>8400</v>
      </c>
      <c r="E3304" s="11">
        <v>8685</v>
      </c>
      <c r="F3304" t="s">
        <v>21</v>
      </c>
      <c r="G3304" t="s">
        <v>61</v>
      </c>
      <c r="H3304" t="s">
        <v>62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1098</v>
      </c>
      <c r="O3304" s="9">
        <f t="shared" si="212"/>
        <v>103</v>
      </c>
      <c r="P3304" s="9">
        <f t="shared" si="213"/>
        <v>173.7</v>
      </c>
      <c r="Q3304" t="s">
        <v>1099</v>
      </c>
      <c r="R3304" t="s">
        <v>1100</v>
      </c>
      <c r="S3304" s="15">
        <f t="shared" si="214"/>
        <v>42681.35157407407</v>
      </c>
      <c r="T3304" s="16">
        <f t="shared" si="215"/>
        <v>42711.35157407407</v>
      </c>
      <c r="U3304">
        <f t="shared" si="216"/>
        <v>2014</v>
      </c>
    </row>
    <row r="3305" spans="1:21" ht="60">
      <c r="A3305">
        <v>3303</v>
      </c>
      <c r="B3305" s="3" t="s">
        <v>6749</v>
      </c>
      <c r="C3305" s="3" t="s">
        <v>6750</v>
      </c>
      <c r="D3305" s="6">
        <v>1800</v>
      </c>
      <c r="E3305" s="11">
        <v>2086</v>
      </c>
      <c r="F3305" t="s">
        <v>21</v>
      </c>
      <c r="G3305" t="s">
        <v>22</v>
      </c>
      <c r="H3305" t="s">
        <v>23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1098</v>
      </c>
      <c r="O3305" s="9">
        <f t="shared" si="212"/>
        <v>116</v>
      </c>
      <c r="P3305" s="9">
        <f t="shared" si="213"/>
        <v>59.6</v>
      </c>
      <c r="Q3305" t="s">
        <v>1099</v>
      </c>
      <c r="R3305" t="s">
        <v>1100</v>
      </c>
      <c r="S3305" s="15">
        <f t="shared" si="214"/>
        <v>42056.65143518518</v>
      </c>
      <c r="T3305" s="16">
        <f t="shared" si="215"/>
        <v>42091.609768518523</v>
      </c>
      <c r="U3305">
        <f t="shared" si="216"/>
        <v>2016</v>
      </c>
    </row>
    <row r="3306" spans="1:21" ht="45">
      <c r="A3306">
        <v>3304</v>
      </c>
      <c r="B3306" s="3" t="s">
        <v>6751</v>
      </c>
      <c r="C3306" s="3" t="s">
        <v>6752</v>
      </c>
      <c r="D3306" s="6">
        <v>15000</v>
      </c>
      <c r="E3306" s="11">
        <v>15677.5</v>
      </c>
      <c r="F3306" t="s">
        <v>21</v>
      </c>
      <c r="G3306" t="s">
        <v>22</v>
      </c>
      <c r="H3306" t="s">
        <v>23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1098</v>
      </c>
      <c r="O3306" s="9">
        <f t="shared" si="212"/>
        <v>105</v>
      </c>
      <c r="P3306" s="9">
        <f t="shared" si="213"/>
        <v>89.59</v>
      </c>
      <c r="Q3306" t="s">
        <v>1099</v>
      </c>
      <c r="R3306" t="s">
        <v>1100</v>
      </c>
      <c r="S3306" s="15">
        <f t="shared" si="214"/>
        <v>42696.624444444446</v>
      </c>
      <c r="T3306" s="16">
        <f t="shared" si="215"/>
        <v>42726.624444444446</v>
      </c>
      <c r="U3306">
        <f t="shared" si="216"/>
        <v>2014</v>
      </c>
    </row>
    <row r="3307" spans="1:21" ht="60">
      <c r="A3307">
        <v>3305</v>
      </c>
      <c r="B3307" s="3" t="s">
        <v>6753</v>
      </c>
      <c r="C3307" s="3" t="s">
        <v>6754</v>
      </c>
      <c r="D3307" s="6">
        <v>4000</v>
      </c>
      <c r="E3307" s="11">
        <v>4081</v>
      </c>
      <c r="F3307" t="s">
        <v>21</v>
      </c>
      <c r="G3307" t="s">
        <v>22</v>
      </c>
      <c r="H3307" t="s">
        <v>23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1098</v>
      </c>
      <c r="O3307" s="9">
        <f t="shared" si="212"/>
        <v>102</v>
      </c>
      <c r="P3307" s="9">
        <f t="shared" si="213"/>
        <v>204.05</v>
      </c>
      <c r="Q3307" t="s">
        <v>1099</v>
      </c>
      <c r="R3307" t="s">
        <v>1100</v>
      </c>
      <c r="S3307" s="15">
        <f t="shared" si="214"/>
        <v>42186.855879629627</v>
      </c>
      <c r="T3307" s="16">
        <f t="shared" si="215"/>
        <v>42216.855879629627</v>
      </c>
      <c r="U3307">
        <f t="shared" si="216"/>
        <v>2014</v>
      </c>
    </row>
    <row r="3308" spans="1:21" ht="60">
      <c r="A3308">
        <v>3306</v>
      </c>
      <c r="B3308" s="3" t="s">
        <v>6755</v>
      </c>
      <c r="C3308" s="3" t="s">
        <v>6756</v>
      </c>
      <c r="D3308" s="6">
        <v>1500</v>
      </c>
      <c r="E3308" s="11">
        <v>2630</v>
      </c>
      <c r="F3308" t="s">
        <v>21</v>
      </c>
      <c r="G3308" t="s">
        <v>22</v>
      </c>
      <c r="H3308" t="s">
        <v>23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1098</v>
      </c>
      <c r="O3308" s="9">
        <f t="shared" si="212"/>
        <v>175</v>
      </c>
      <c r="P3308" s="9">
        <f t="shared" si="213"/>
        <v>48.7</v>
      </c>
      <c r="Q3308" t="s">
        <v>1099</v>
      </c>
      <c r="R3308" t="s">
        <v>1100</v>
      </c>
      <c r="S3308" s="15">
        <f t="shared" si="214"/>
        <v>42493.219236111108</v>
      </c>
      <c r="T3308" s="16">
        <f t="shared" si="215"/>
        <v>42531.125</v>
      </c>
      <c r="U3308">
        <f t="shared" si="216"/>
        <v>2016</v>
      </c>
    </row>
    <row r="3309" spans="1:21" ht="60">
      <c r="A3309">
        <v>3307</v>
      </c>
      <c r="B3309" s="3" t="s">
        <v>6757</v>
      </c>
      <c r="C3309" s="3" t="s">
        <v>6758</v>
      </c>
      <c r="D3309" s="6">
        <v>1000</v>
      </c>
      <c r="E3309" s="11">
        <v>1066.8</v>
      </c>
      <c r="F3309" t="s">
        <v>21</v>
      </c>
      <c r="G3309" t="s">
        <v>22</v>
      </c>
      <c r="H3309" t="s">
        <v>23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1098</v>
      </c>
      <c r="O3309" s="9">
        <f t="shared" si="212"/>
        <v>107</v>
      </c>
      <c r="P3309" s="9">
        <f t="shared" si="213"/>
        <v>53.34</v>
      </c>
      <c r="Q3309" t="s">
        <v>1099</v>
      </c>
      <c r="R3309" t="s">
        <v>1100</v>
      </c>
      <c r="S3309" s="15">
        <f t="shared" si="214"/>
        <v>42475.057164351849</v>
      </c>
      <c r="T3309" s="16">
        <f t="shared" si="215"/>
        <v>42505.057164351849</v>
      </c>
      <c r="U3309">
        <f t="shared" si="216"/>
        <v>2015</v>
      </c>
    </row>
    <row r="3310" spans="1:21" ht="45">
      <c r="A3310">
        <v>3308</v>
      </c>
      <c r="B3310" s="3" t="s">
        <v>6759</v>
      </c>
      <c r="C3310" s="3" t="s">
        <v>6760</v>
      </c>
      <c r="D3310" s="6">
        <v>3500</v>
      </c>
      <c r="E3310" s="11">
        <v>4280</v>
      </c>
      <c r="F3310" t="s">
        <v>21</v>
      </c>
      <c r="G3310" t="s">
        <v>22</v>
      </c>
      <c r="H3310" t="s">
        <v>23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1098</v>
      </c>
      <c r="O3310" s="9">
        <f t="shared" si="212"/>
        <v>122</v>
      </c>
      <c r="P3310" s="9">
        <f t="shared" si="213"/>
        <v>75.09</v>
      </c>
      <c r="Q3310" t="s">
        <v>1099</v>
      </c>
      <c r="R3310" t="s">
        <v>1100</v>
      </c>
      <c r="S3310" s="15">
        <f t="shared" si="214"/>
        <v>42452.876909722225</v>
      </c>
      <c r="T3310" s="16">
        <f t="shared" si="215"/>
        <v>42473.876909722225</v>
      </c>
      <c r="U3310">
        <f t="shared" si="216"/>
        <v>2015</v>
      </c>
    </row>
    <row r="3311" spans="1:21" ht="30">
      <c r="A3311">
        <v>3309</v>
      </c>
      <c r="B3311" s="3" t="s">
        <v>6761</v>
      </c>
      <c r="C3311" s="3" t="s">
        <v>6762</v>
      </c>
      <c r="D3311" s="6">
        <v>350</v>
      </c>
      <c r="E3311" s="11">
        <v>558</v>
      </c>
      <c r="F3311" t="s">
        <v>21</v>
      </c>
      <c r="G3311" t="s">
        <v>31</v>
      </c>
      <c r="H3311" t="s">
        <v>32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1098</v>
      </c>
      <c r="O3311" s="9">
        <f t="shared" si="212"/>
        <v>159</v>
      </c>
      <c r="P3311" s="9">
        <f t="shared" si="213"/>
        <v>18</v>
      </c>
      <c r="Q3311" t="s">
        <v>1099</v>
      </c>
      <c r="R3311" t="s">
        <v>1100</v>
      </c>
      <c r="S3311" s="15">
        <f t="shared" si="214"/>
        <v>42628.650208333333</v>
      </c>
      <c r="T3311" s="16">
        <f t="shared" si="215"/>
        <v>42659.650208333333</v>
      </c>
      <c r="U3311">
        <f t="shared" si="216"/>
        <v>2016</v>
      </c>
    </row>
    <row r="3312" spans="1:21" ht="45">
      <c r="A3312">
        <v>3310</v>
      </c>
      <c r="B3312" s="3" t="s">
        <v>6763</v>
      </c>
      <c r="C3312" s="3" t="s">
        <v>6764</v>
      </c>
      <c r="D3312" s="6">
        <v>6500</v>
      </c>
      <c r="E3312" s="11">
        <v>6505</v>
      </c>
      <c r="F3312" t="s">
        <v>21</v>
      </c>
      <c r="G3312" t="s">
        <v>22</v>
      </c>
      <c r="H3312" t="s">
        <v>23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1098</v>
      </c>
      <c r="O3312" s="9">
        <f t="shared" si="212"/>
        <v>100</v>
      </c>
      <c r="P3312" s="9">
        <f t="shared" si="213"/>
        <v>209.84</v>
      </c>
      <c r="Q3312" t="s">
        <v>1099</v>
      </c>
      <c r="R3312" t="s">
        <v>1100</v>
      </c>
      <c r="S3312" s="15">
        <f t="shared" si="214"/>
        <v>42253.928530092591</v>
      </c>
      <c r="T3312" s="16">
        <f t="shared" si="215"/>
        <v>42283.928530092591</v>
      </c>
      <c r="U3312">
        <f t="shared" si="216"/>
        <v>2015</v>
      </c>
    </row>
    <row r="3313" spans="1:21" ht="45">
      <c r="A3313">
        <v>3311</v>
      </c>
      <c r="B3313" s="3" t="s">
        <v>6765</v>
      </c>
      <c r="C3313" s="3" t="s">
        <v>6766</v>
      </c>
      <c r="D3313" s="6">
        <v>2500</v>
      </c>
      <c r="E3313" s="11">
        <v>2746</v>
      </c>
      <c r="F3313" t="s">
        <v>21</v>
      </c>
      <c r="G3313" t="s">
        <v>22</v>
      </c>
      <c r="H3313" t="s">
        <v>23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1098</v>
      </c>
      <c r="O3313" s="9">
        <f t="shared" si="212"/>
        <v>110</v>
      </c>
      <c r="P3313" s="9">
        <f t="shared" si="213"/>
        <v>61.02</v>
      </c>
      <c r="Q3313" t="s">
        <v>1099</v>
      </c>
      <c r="R3313" t="s">
        <v>1100</v>
      </c>
      <c r="S3313" s="15">
        <f t="shared" si="214"/>
        <v>42264.29178240741</v>
      </c>
      <c r="T3313" s="16">
        <f t="shared" si="215"/>
        <v>42294.29178240741</v>
      </c>
      <c r="U3313">
        <f t="shared" si="216"/>
        <v>2015</v>
      </c>
    </row>
    <row r="3314" spans="1:21" ht="60">
      <c r="A3314">
        <v>3312</v>
      </c>
      <c r="B3314" s="3" t="s">
        <v>6767</v>
      </c>
      <c r="C3314" s="3" t="s">
        <v>6768</v>
      </c>
      <c r="D3314" s="6">
        <v>2500</v>
      </c>
      <c r="E3314" s="11">
        <v>2501</v>
      </c>
      <c r="F3314" t="s">
        <v>21</v>
      </c>
      <c r="G3314" t="s">
        <v>22</v>
      </c>
      <c r="H3314" t="s">
        <v>23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1098</v>
      </c>
      <c r="O3314" s="9">
        <f t="shared" si="212"/>
        <v>100</v>
      </c>
      <c r="P3314" s="9">
        <f t="shared" si="213"/>
        <v>61</v>
      </c>
      <c r="Q3314" t="s">
        <v>1099</v>
      </c>
      <c r="R3314" t="s">
        <v>1100</v>
      </c>
      <c r="S3314" s="15">
        <f t="shared" si="214"/>
        <v>42664.809560185182</v>
      </c>
      <c r="T3314" s="16">
        <f t="shared" si="215"/>
        <v>42685.916666666672</v>
      </c>
      <c r="U3314">
        <f t="shared" si="216"/>
        <v>2016</v>
      </c>
    </row>
    <row r="3315" spans="1:21" ht="45">
      <c r="A3315">
        <v>3313</v>
      </c>
      <c r="B3315" s="3" t="s">
        <v>6769</v>
      </c>
      <c r="C3315" s="3" t="s">
        <v>6770</v>
      </c>
      <c r="D3315" s="6">
        <v>2000</v>
      </c>
      <c r="E3315" s="11">
        <v>2321</v>
      </c>
      <c r="F3315" t="s">
        <v>21</v>
      </c>
      <c r="G3315" t="s">
        <v>22</v>
      </c>
      <c r="H3315" t="s">
        <v>23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1098</v>
      </c>
      <c r="O3315" s="9">
        <f t="shared" si="212"/>
        <v>116</v>
      </c>
      <c r="P3315" s="9">
        <f t="shared" si="213"/>
        <v>80.03</v>
      </c>
      <c r="Q3315" t="s">
        <v>1099</v>
      </c>
      <c r="R3315" t="s">
        <v>1100</v>
      </c>
      <c r="S3315" s="15">
        <f t="shared" si="214"/>
        <v>42382.244409722218</v>
      </c>
      <c r="T3315" s="16">
        <f t="shared" si="215"/>
        <v>42396.041666666672</v>
      </c>
      <c r="U3315">
        <f t="shared" si="216"/>
        <v>2014</v>
      </c>
    </row>
    <row r="3316" spans="1:21" ht="60">
      <c r="A3316">
        <v>3314</v>
      </c>
      <c r="B3316" s="3" t="s">
        <v>6771</v>
      </c>
      <c r="C3316" s="3" t="s">
        <v>6772</v>
      </c>
      <c r="D3316" s="6">
        <v>800</v>
      </c>
      <c r="E3316" s="11">
        <v>1686</v>
      </c>
      <c r="F3316" t="s">
        <v>21</v>
      </c>
      <c r="G3316" t="s">
        <v>31</v>
      </c>
      <c r="H3316" t="s">
        <v>32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1098</v>
      </c>
      <c r="O3316" s="9">
        <f t="shared" si="212"/>
        <v>211</v>
      </c>
      <c r="P3316" s="9">
        <f t="shared" si="213"/>
        <v>29.07</v>
      </c>
      <c r="Q3316" t="s">
        <v>1099</v>
      </c>
      <c r="R3316" t="s">
        <v>1100</v>
      </c>
      <c r="S3316" s="15">
        <f t="shared" si="214"/>
        <v>42105.267488425925</v>
      </c>
      <c r="T3316" s="16">
        <f t="shared" si="215"/>
        <v>42132.836805555555</v>
      </c>
      <c r="U3316">
        <f t="shared" si="216"/>
        <v>2014</v>
      </c>
    </row>
    <row r="3317" spans="1:21" ht="45">
      <c r="A3317">
        <v>3315</v>
      </c>
      <c r="B3317" s="3" t="s">
        <v>6773</v>
      </c>
      <c r="C3317" s="3" t="s">
        <v>6774</v>
      </c>
      <c r="D3317" s="6">
        <v>4000</v>
      </c>
      <c r="E3317" s="11">
        <v>4400</v>
      </c>
      <c r="F3317" t="s">
        <v>21</v>
      </c>
      <c r="G3317" t="s">
        <v>31</v>
      </c>
      <c r="H3317" t="s">
        <v>32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1098</v>
      </c>
      <c r="O3317" s="9">
        <f t="shared" si="212"/>
        <v>110</v>
      </c>
      <c r="P3317" s="9">
        <f t="shared" si="213"/>
        <v>49.44</v>
      </c>
      <c r="Q3317" t="s">
        <v>1099</v>
      </c>
      <c r="R3317" t="s">
        <v>1100</v>
      </c>
      <c r="S3317" s="15">
        <f t="shared" si="214"/>
        <v>42466.303715277783</v>
      </c>
      <c r="T3317" s="16">
        <f t="shared" si="215"/>
        <v>42496.303715277783</v>
      </c>
      <c r="U3317">
        <f t="shared" si="216"/>
        <v>2014</v>
      </c>
    </row>
    <row r="3318" spans="1:21" ht="75">
      <c r="A3318">
        <v>3316</v>
      </c>
      <c r="B3318" s="3" t="s">
        <v>6775</v>
      </c>
      <c r="C3318" s="3" t="s">
        <v>6776</v>
      </c>
      <c r="D3318" s="6">
        <v>11737</v>
      </c>
      <c r="E3318" s="11">
        <v>11747.18</v>
      </c>
      <c r="F3318" t="s">
        <v>21</v>
      </c>
      <c r="G3318" t="s">
        <v>22</v>
      </c>
      <c r="H3318" t="s">
        <v>23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1098</v>
      </c>
      <c r="O3318" s="9">
        <f t="shared" si="212"/>
        <v>100</v>
      </c>
      <c r="P3318" s="9">
        <f t="shared" si="213"/>
        <v>93.98</v>
      </c>
      <c r="Q3318" t="s">
        <v>1099</v>
      </c>
      <c r="R3318" t="s">
        <v>1100</v>
      </c>
      <c r="S3318" s="15">
        <f t="shared" si="214"/>
        <v>41826.871238425927</v>
      </c>
      <c r="T3318" s="16">
        <f t="shared" si="215"/>
        <v>41859.57916666667</v>
      </c>
      <c r="U3318">
        <f t="shared" si="216"/>
        <v>2015</v>
      </c>
    </row>
    <row r="3319" spans="1:21" ht="45">
      <c r="A3319">
        <v>3317</v>
      </c>
      <c r="B3319" s="3" t="s">
        <v>6777</v>
      </c>
      <c r="C3319" s="3" t="s">
        <v>6778</v>
      </c>
      <c r="D3319" s="6">
        <v>1050</v>
      </c>
      <c r="E3319" s="11">
        <v>1115</v>
      </c>
      <c r="F3319" t="s">
        <v>21</v>
      </c>
      <c r="G3319" t="s">
        <v>22</v>
      </c>
      <c r="H3319" t="s">
        <v>23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1098</v>
      </c>
      <c r="O3319" s="9">
        <f t="shared" si="212"/>
        <v>106</v>
      </c>
      <c r="P3319" s="9">
        <f t="shared" si="213"/>
        <v>61.94</v>
      </c>
      <c r="Q3319" t="s">
        <v>1099</v>
      </c>
      <c r="R3319" t="s">
        <v>1100</v>
      </c>
      <c r="S3319" s="15">
        <f t="shared" si="214"/>
        <v>42499.039629629624</v>
      </c>
      <c r="T3319" s="16">
        <f t="shared" si="215"/>
        <v>42529.039629629624</v>
      </c>
      <c r="U3319">
        <f t="shared" si="216"/>
        <v>2016</v>
      </c>
    </row>
    <row r="3320" spans="1:21" ht="30">
      <c r="A3320">
        <v>3318</v>
      </c>
      <c r="B3320" s="3" t="s">
        <v>6779</v>
      </c>
      <c r="C3320" s="3" t="s">
        <v>6780</v>
      </c>
      <c r="D3320" s="6">
        <v>2000</v>
      </c>
      <c r="E3320" s="11">
        <v>2512</v>
      </c>
      <c r="F3320" t="s">
        <v>21</v>
      </c>
      <c r="G3320" t="s">
        <v>167</v>
      </c>
      <c r="H3320" t="s">
        <v>168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1098</v>
      </c>
      <c r="O3320" s="9">
        <f t="shared" si="212"/>
        <v>126</v>
      </c>
      <c r="P3320" s="9">
        <f t="shared" si="213"/>
        <v>78.5</v>
      </c>
      <c r="Q3320" t="s">
        <v>1099</v>
      </c>
      <c r="R3320" t="s">
        <v>1100</v>
      </c>
      <c r="S3320" s="15">
        <f t="shared" si="214"/>
        <v>42431.302002314813</v>
      </c>
      <c r="T3320" s="16">
        <f t="shared" si="215"/>
        <v>42471.104166666672</v>
      </c>
      <c r="U3320">
        <f t="shared" si="216"/>
        <v>2014</v>
      </c>
    </row>
    <row r="3321" spans="1:21" ht="60">
      <c r="A3321">
        <v>3319</v>
      </c>
      <c r="B3321" s="3" t="s">
        <v>6781</v>
      </c>
      <c r="C3321" s="3" t="s">
        <v>6782</v>
      </c>
      <c r="D3321" s="6">
        <v>500</v>
      </c>
      <c r="E3321" s="11">
        <v>540</v>
      </c>
      <c r="F3321" t="s">
        <v>21</v>
      </c>
      <c r="G3321" t="s">
        <v>31</v>
      </c>
      <c r="H3321" t="s">
        <v>32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1098</v>
      </c>
      <c r="O3321" s="9">
        <f t="shared" si="212"/>
        <v>108</v>
      </c>
      <c r="P3321" s="9">
        <f t="shared" si="213"/>
        <v>33.75</v>
      </c>
      <c r="Q3321" t="s">
        <v>1099</v>
      </c>
      <c r="R3321" t="s">
        <v>1100</v>
      </c>
      <c r="S3321" s="15">
        <f t="shared" si="214"/>
        <v>41990.585486111115</v>
      </c>
      <c r="T3321" s="16">
        <f t="shared" si="215"/>
        <v>42035.585486111115</v>
      </c>
      <c r="U3321">
        <f t="shared" si="216"/>
        <v>2014</v>
      </c>
    </row>
    <row r="3322" spans="1:21" ht="45">
      <c r="A3322">
        <v>3320</v>
      </c>
      <c r="B3322" s="3" t="s">
        <v>6783</v>
      </c>
      <c r="C3322" s="3" t="s">
        <v>6784</v>
      </c>
      <c r="D3322" s="6">
        <v>2500</v>
      </c>
      <c r="E3322" s="11">
        <v>2525</v>
      </c>
      <c r="F3322" t="s">
        <v>21</v>
      </c>
      <c r="G3322" t="s">
        <v>22</v>
      </c>
      <c r="H3322" t="s">
        <v>23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1098</v>
      </c>
      <c r="O3322" s="9">
        <f t="shared" si="212"/>
        <v>101</v>
      </c>
      <c r="P3322" s="9">
        <f t="shared" si="213"/>
        <v>66.45</v>
      </c>
      <c r="Q3322" t="s">
        <v>1099</v>
      </c>
      <c r="R3322" t="s">
        <v>1100</v>
      </c>
      <c r="S3322" s="15">
        <f t="shared" si="214"/>
        <v>42513.045798611114</v>
      </c>
      <c r="T3322" s="16">
        <f t="shared" si="215"/>
        <v>42543.045798611114</v>
      </c>
      <c r="U3322">
        <f t="shared" si="216"/>
        <v>2015</v>
      </c>
    </row>
    <row r="3323" spans="1:21" ht="60">
      <c r="A3323">
        <v>3321</v>
      </c>
      <c r="B3323" s="3" t="s">
        <v>6785</v>
      </c>
      <c r="C3323" s="3" t="s">
        <v>6786</v>
      </c>
      <c r="D3323" s="6">
        <v>500</v>
      </c>
      <c r="E3323" s="11">
        <v>537</v>
      </c>
      <c r="F3323" t="s">
        <v>21</v>
      </c>
      <c r="G3323" t="s">
        <v>22</v>
      </c>
      <c r="H3323" t="s">
        <v>23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1098</v>
      </c>
      <c r="O3323" s="9">
        <f t="shared" si="212"/>
        <v>107</v>
      </c>
      <c r="P3323" s="9">
        <f t="shared" si="213"/>
        <v>35.799999999999997</v>
      </c>
      <c r="Q3323" t="s">
        <v>1099</v>
      </c>
      <c r="R3323" t="s">
        <v>1100</v>
      </c>
      <c r="S3323" s="15">
        <f t="shared" si="214"/>
        <v>41914.100289351853</v>
      </c>
      <c r="T3323" s="16">
        <f t="shared" si="215"/>
        <v>41928.165972222225</v>
      </c>
      <c r="U3323">
        <f t="shared" si="216"/>
        <v>2015</v>
      </c>
    </row>
    <row r="3324" spans="1:21" ht="60">
      <c r="A3324">
        <v>3322</v>
      </c>
      <c r="B3324" s="3" t="s">
        <v>6787</v>
      </c>
      <c r="C3324" s="3" t="s">
        <v>6788</v>
      </c>
      <c r="D3324" s="6">
        <v>3300</v>
      </c>
      <c r="E3324" s="11">
        <v>3350</v>
      </c>
      <c r="F3324" t="s">
        <v>21</v>
      </c>
      <c r="G3324" t="s">
        <v>22</v>
      </c>
      <c r="H3324" t="s">
        <v>23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1098</v>
      </c>
      <c r="O3324" s="9">
        <f t="shared" si="212"/>
        <v>102</v>
      </c>
      <c r="P3324" s="9">
        <f t="shared" si="213"/>
        <v>145.65</v>
      </c>
      <c r="Q3324" t="s">
        <v>1099</v>
      </c>
      <c r="R3324" t="s">
        <v>1100</v>
      </c>
      <c r="S3324" s="15">
        <f t="shared" si="214"/>
        <v>42521.010370370372</v>
      </c>
      <c r="T3324" s="16">
        <f t="shared" si="215"/>
        <v>42543.163194444445</v>
      </c>
      <c r="U3324">
        <f t="shared" si="216"/>
        <v>2014</v>
      </c>
    </row>
    <row r="3325" spans="1:21" ht="60">
      <c r="A3325">
        <v>3323</v>
      </c>
      <c r="B3325" s="3" t="s">
        <v>6789</v>
      </c>
      <c r="C3325" s="3" t="s">
        <v>6790</v>
      </c>
      <c r="D3325" s="6">
        <v>1000</v>
      </c>
      <c r="E3325" s="11">
        <v>1259</v>
      </c>
      <c r="F3325" t="s">
        <v>21</v>
      </c>
      <c r="G3325" t="s">
        <v>31</v>
      </c>
      <c r="H3325" t="s">
        <v>32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1098</v>
      </c>
      <c r="O3325" s="9">
        <f t="shared" si="212"/>
        <v>126</v>
      </c>
      <c r="P3325" s="9">
        <f t="shared" si="213"/>
        <v>25.69</v>
      </c>
      <c r="Q3325" t="s">
        <v>1099</v>
      </c>
      <c r="R3325" t="s">
        <v>1100</v>
      </c>
      <c r="S3325" s="15">
        <f t="shared" si="214"/>
        <v>42608.36583333333</v>
      </c>
      <c r="T3325" s="16">
        <f t="shared" si="215"/>
        <v>42638.36583333333</v>
      </c>
      <c r="U3325">
        <f t="shared" si="216"/>
        <v>2015</v>
      </c>
    </row>
    <row r="3326" spans="1:21" ht="45">
      <c r="A3326">
        <v>3324</v>
      </c>
      <c r="B3326" s="3" t="s">
        <v>6791</v>
      </c>
      <c r="C3326" s="3" t="s">
        <v>6792</v>
      </c>
      <c r="D3326" s="6">
        <v>1500</v>
      </c>
      <c r="E3326" s="11">
        <v>1525</v>
      </c>
      <c r="F3326" t="s">
        <v>21</v>
      </c>
      <c r="G3326" t="s">
        <v>2490</v>
      </c>
      <c r="H3326" t="s">
        <v>62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1098</v>
      </c>
      <c r="O3326" s="9">
        <f t="shared" si="212"/>
        <v>102</v>
      </c>
      <c r="P3326" s="9">
        <f t="shared" si="213"/>
        <v>152.5</v>
      </c>
      <c r="Q3326" t="s">
        <v>1099</v>
      </c>
      <c r="R3326" t="s">
        <v>1100</v>
      </c>
      <c r="S3326" s="15">
        <f t="shared" si="214"/>
        <v>42512.58321759259</v>
      </c>
      <c r="T3326" s="16">
        <f t="shared" si="215"/>
        <v>42526.58321759259</v>
      </c>
      <c r="U3326">
        <f t="shared" si="216"/>
        <v>2015</v>
      </c>
    </row>
    <row r="3327" spans="1:21" ht="60">
      <c r="A3327">
        <v>3325</v>
      </c>
      <c r="B3327" s="3" t="s">
        <v>6793</v>
      </c>
      <c r="C3327" s="3" t="s">
        <v>6794</v>
      </c>
      <c r="D3327" s="6">
        <v>400</v>
      </c>
      <c r="E3327" s="11">
        <v>450</v>
      </c>
      <c r="F3327" t="s">
        <v>21</v>
      </c>
      <c r="G3327" t="s">
        <v>31</v>
      </c>
      <c r="H3327" t="s">
        <v>32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1098</v>
      </c>
      <c r="O3327" s="9">
        <f t="shared" si="212"/>
        <v>113</v>
      </c>
      <c r="P3327" s="9">
        <f t="shared" si="213"/>
        <v>30</v>
      </c>
      <c r="Q3327" t="s">
        <v>1099</v>
      </c>
      <c r="R3327" t="s">
        <v>1100</v>
      </c>
      <c r="S3327" s="15">
        <f t="shared" si="214"/>
        <v>42064.785613425927</v>
      </c>
      <c r="T3327" s="16">
        <f t="shared" si="215"/>
        <v>42099.743946759263</v>
      </c>
      <c r="U3327">
        <f t="shared" si="216"/>
        <v>2015</v>
      </c>
    </row>
    <row r="3328" spans="1:21" ht="60">
      <c r="A3328">
        <v>3326</v>
      </c>
      <c r="B3328" s="3" t="s">
        <v>6795</v>
      </c>
      <c r="C3328" s="3" t="s">
        <v>6796</v>
      </c>
      <c r="D3328" s="6">
        <v>8000</v>
      </c>
      <c r="E3328" s="11">
        <v>8110</v>
      </c>
      <c r="F3328" t="s">
        <v>21</v>
      </c>
      <c r="G3328" t="s">
        <v>22</v>
      </c>
      <c r="H3328" t="s">
        <v>23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1098</v>
      </c>
      <c r="O3328" s="9">
        <f t="shared" si="212"/>
        <v>101</v>
      </c>
      <c r="P3328" s="9">
        <f t="shared" si="213"/>
        <v>142.28</v>
      </c>
      <c r="Q3328" t="s">
        <v>1099</v>
      </c>
      <c r="R3328" t="s">
        <v>1100</v>
      </c>
      <c r="S3328" s="15">
        <f t="shared" si="214"/>
        <v>42041.714178240742</v>
      </c>
      <c r="T3328" s="16">
        <f t="shared" si="215"/>
        <v>42071.67251157407</v>
      </c>
      <c r="U3328">
        <f t="shared" si="216"/>
        <v>2015</v>
      </c>
    </row>
    <row r="3329" spans="1:21" ht="60">
      <c r="A3329">
        <v>3327</v>
      </c>
      <c r="B3329" s="3" t="s">
        <v>6797</v>
      </c>
      <c r="C3329" s="3" t="s">
        <v>6798</v>
      </c>
      <c r="D3329" s="6">
        <v>800</v>
      </c>
      <c r="E3329" s="11">
        <v>810</v>
      </c>
      <c r="F3329" t="s">
        <v>21</v>
      </c>
      <c r="G3329" t="s">
        <v>31</v>
      </c>
      <c r="H3329" t="s">
        <v>32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1098</v>
      </c>
      <c r="O3329" s="9">
        <f t="shared" si="212"/>
        <v>101</v>
      </c>
      <c r="P3329" s="9">
        <f t="shared" si="213"/>
        <v>24.55</v>
      </c>
      <c r="Q3329" t="s">
        <v>1099</v>
      </c>
      <c r="R3329" t="s">
        <v>1100</v>
      </c>
      <c r="S3329" s="15">
        <f t="shared" si="214"/>
        <v>42468.374606481477</v>
      </c>
      <c r="T3329" s="16">
        <f t="shared" si="215"/>
        <v>42498.374606481477</v>
      </c>
      <c r="U3329">
        <f t="shared" si="216"/>
        <v>2016</v>
      </c>
    </row>
    <row r="3330" spans="1:21" ht="45">
      <c r="A3330">
        <v>3328</v>
      </c>
      <c r="B3330" s="3" t="s">
        <v>6799</v>
      </c>
      <c r="C3330" s="3" t="s">
        <v>6800</v>
      </c>
      <c r="D3330" s="6">
        <v>1800</v>
      </c>
      <c r="E3330" s="11">
        <v>2635</v>
      </c>
      <c r="F3330" t="s">
        <v>21</v>
      </c>
      <c r="G3330" t="s">
        <v>22</v>
      </c>
      <c r="H3330" t="s">
        <v>23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1098</v>
      </c>
      <c r="O3330" s="9">
        <f t="shared" si="212"/>
        <v>146</v>
      </c>
      <c r="P3330" s="9">
        <f t="shared" si="213"/>
        <v>292.77999999999997</v>
      </c>
      <c r="Q3330" t="s">
        <v>1099</v>
      </c>
      <c r="R3330" t="s">
        <v>1100</v>
      </c>
      <c r="S3330" s="15">
        <f t="shared" si="214"/>
        <v>41822.57503472222</v>
      </c>
      <c r="T3330" s="16">
        <f t="shared" si="215"/>
        <v>41825.041666666664</v>
      </c>
      <c r="U3330">
        <f t="shared" si="216"/>
        <v>2014</v>
      </c>
    </row>
    <row r="3331" spans="1:21" ht="45">
      <c r="A3331">
        <v>3329</v>
      </c>
      <c r="B3331" s="3" t="s">
        <v>6801</v>
      </c>
      <c r="C3331" s="3" t="s">
        <v>6802</v>
      </c>
      <c r="D3331" s="6">
        <v>1000</v>
      </c>
      <c r="E3331" s="11">
        <v>1168</v>
      </c>
      <c r="F3331" t="s">
        <v>21</v>
      </c>
      <c r="G3331" t="s">
        <v>31</v>
      </c>
      <c r="H3331" t="s">
        <v>32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1098</v>
      </c>
      <c r="O3331" s="9">
        <f t="shared" ref="O3331:O3394" si="217">ROUND(E3331/D3331*100,0)</f>
        <v>117</v>
      </c>
      <c r="P3331" s="9">
        <f t="shared" ref="P3331:P3394" si="218">IFERROR(ROUND(E3331/L3331,2),0)</f>
        <v>44.92</v>
      </c>
      <c r="Q3331" t="s">
        <v>1099</v>
      </c>
      <c r="R3331" t="s">
        <v>1100</v>
      </c>
      <c r="S3331" s="15">
        <f t="shared" ref="S3331:S3394" si="219">(((J3331/60)/60)/24)+DATE(1970,1,1)</f>
        <v>41837.323009259257</v>
      </c>
      <c r="T3331" s="16">
        <f t="shared" ref="T3331:T3394" si="220">(((I3331/60)/60)/24)+DATE(1970,1,1)</f>
        <v>41847.958333333336</v>
      </c>
      <c r="U3331">
        <f t="shared" si="216"/>
        <v>2015</v>
      </c>
    </row>
    <row r="3332" spans="1:21" ht="45">
      <c r="A3332">
        <v>3330</v>
      </c>
      <c r="B3332" s="3" t="s">
        <v>6803</v>
      </c>
      <c r="C3332" s="3" t="s">
        <v>6804</v>
      </c>
      <c r="D3332" s="6">
        <v>1500</v>
      </c>
      <c r="E3332" s="11">
        <v>1594</v>
      </c>
      <c r="F3332" t="s">
        <v>21</v>
      </c>
      <c r="G3332" t="s">
        <v>31</v>
      </c>
      <c r="H3332" t="s">
        <v>32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1098</v>
      </c>
      <c r="O3332" s="9">
        <f t="shared" si="217"/>
        <v>106</v>
      </c>
      <c r="P3332" s="9">
        <f t="shared" si="218"/>
        <v>23.1</v>
      </c>
      <c r="Q3332" t="s">
        <v>1099</v>
      </c>
      <c r="R3332" t="s">
        <v>1100</v>
      </c>
      <c r="S3332" s="15">
        <f t="shared" si="219"/>
        <v>42065.887361111112</v>
      </c>
      <c r="T3332" s="16">
        <f t="shared" si="220"/>
        <v>42095.845694444448</v>
      </c>
      <c r="U3332">
        <f t="shared" si="216"/>
        <v>2015</v>
      </c>
    </row>
    <row r="3333" spans="1:21" ht="60">
      <c r="A3333">
        <v>3331</v>
      </c>
      <c r="B3333" s="3" t="s">
        <v>6805</v>
      </c>
      <c r="C3333" s="3" t="s">
        <v>6806</v>
      </c>
      <c r="D3333" s="6">
        <v>5000</v>
      </c>
      <c r="E3333" s="11">
        <v>5226</v>
      </c>
      <c r="F3333" t="s">
        <v>21</v>
      </c>
      <c r="G3333" t="s">
        <v>22</v>
      </c>
      <c r="H3333" t="s">
        <v>23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1098</v>
      </c>
      <c r="O3333" s="9">
        <f t="shared" si="217"/>
        <v>105</v>
      </c>
      <c r="P3333" s="9">
        <f t="shared" si="218"/>
        <v>80.400000000000006</v>
      </c>
      <c r="Q3333" t="s">
        <v>1099</v>
      </c>
      <c r="R3333" t="s">
        <v>1100</v>
      </c>
      <c r="S3333" s="15">
        <f t="shared" si="219"/>
        <v>42248.697754629626</v>
      </c>
      <c r="T3333" s="16">
        <f t="shared" si="220"/>
        <v>42283.697754629626</v>
      </c>
      <c r="U3333">
        <f t="shared" si="216"/>
        <v>2016</v>
      </c>
    </row>
    <row r="3334" spans="1:21" ht="45">
      <c r="A3334">
        <v>3332</v>
      </c>
      <c r="B3334" s="3" t="s">
        <v>6807</v>
      </c>
      <c r="C3334" s="3" t="s">
        <v>6808</v>
      </c>
      <c r="D3334" s="6">
        <v>6000</v>
      </c>
      <c r="E3334" s="11">
        <v>6000</v>
      </c>
      <c r="F3334" t="s">
        <v>21</v>
      </c>
      <c r="G3334" t="s">
        <v>22</v>
      </c>
      <c r="H3334" t="s">
        <v>23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1098</v>
      </c>
      <c r="O3334" s="9">
        <f t="shared" si="217"/>
        <v>100</v>
      </c>
      <c r="P3334" s="9">
        <f t="shared" si="218"/>
        <v>72.290000000000006</v>
      </c>
      <c r="Q3334" t="s">
        <v>1099</v>
      </c>
      <c r="R3334" t="s">
        <v>1100</v>
      </c>
      <c r="S3334" s="15">
        <f t="shared" si="219"/>
        <v>41809.860300925924</v>
      </c>
      <c r="T3334" s="16">
        <f t="shared" si="220"/>
        <v>41839.860300925924</v>
      </c>
      <c r="U3334">
        <f t="shared" si="216"/>
        <v>2015</v>
      </c>
    </row>
    <row r="3335" spans="1:21" ht="60">
      <c r="A3335">
        <v>3333</v>
      </c>
      <c r="B3335" s="3" t="s">
        <v>6809</v>
      </c>
      <c r="C3335" s="3" t="s">
        <v>6810</v>
      </c>
      <c r="D3335" s="6">
        <v>3500</v>
      </c>
      <c r="E3335" s="11">
        <v>3660</v>
      </c>
      <c r="F3335" t="s">
        <v>21</v>
      </c>
      <c r="G3335" t="s">
        <v>22</v>
      </c>
      <c r="H3335" t="s">
        <v>23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1098</v>
      </c>
      <c r="O3335" s="9">
        <f t="shared" si="217"/>
        <v>105</v>
      </c>
      <c r="P3335" s="9">
        <f t="shared" si="218"/>
        <v>32.97</v>
      </c>
      <c r="Q3335" t="s">
        <v>1099</v>
      </c>
      <c r="R3335" t="s">
        <v>1100</v>
      </c>
      <c r="S3335" s="15">
        <f t="shared" si="219"/>
        <v>42148.676851851851</v>
      </c>
      <c r="T3335" s="16">
        <f t="shared" si="220"/>
        <v>42170.676851851851</v>
      </c>
      <c r="U3335">
        <f t="shared" si="216"/>
        <v>2016</v>
      </c>
    </row>
    <row r="3336" spans="1:21" ht="45">
      <c r="A3336">
        <v>3334</v>
      </c>
      <c r="B3336" s="3" t="s">
        <v>6811</v>
      </c>
      <c r="C3336" s="3" t="s">
        <v>6812</v>
      </c>
      <c r="D3336" s="6">
        <v>3871</v>
      </c>
      <c r="E3336" s="11">
        <v>5366</v>
      </c>
      <c r="F3336" t="s">
        <v>21</v>
      </c>
      <c r="G3336" t="s">
        <v>22</v>
      </c>
      <c r="H3336" t="s">
        <v>23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1098</v>
      </c>
      <c r="O3336" s="9">
        <f t="shared" si="217"/>
        <v>139</v>
      </c>
      <c r="P3336" s="9">
        <f t="shared" si="218"/>
        <v>116.65</v>
      </c>
      <c r="Q3336" t="s">
        <v>1099</v>
      </c>
      <c r="R3336" t="s">
        <v>1100</v>
      </c>
      <c r="S3336" s="15">
        <f t="shared" si="219"/>
        <v>42185.521087962959</v>
      </c>
      <c r="T3336" s="16">
        <f t="shared" si="220"/>
        <v>42215.521087962959</v>
      </c>
      <c r="U3336">
        <f t="shared" si="216"/>
        <v>2015</v>
      </c>
    </row>
    <row r="3337" spans="1:21" ht="60">
      <c r="A3337">
        <v>3335</v>
      </c>
      <c r="B3337" s="3" t="s">
        <v>6813</v>
      </c>
      <c r="C3337" s="3" t="s">
        <v>6814</v>
      </c>
      <c r="D3337" s="6">
        <v>5000</v>
      </c>
      <c r="E3337" s="11">
        <v>5016</v>
      </c>
      <c r="F3337" t="s">
        <v>21</v>
      </c>
      <c r="G3337" t="s">
        <v>31</v>
      </c>
      <c r="H3337" t="s">
        <v>32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1098</v>
      </c>
      <c r="O3337" s="9">
        <f t="shared" si="217"/>
        <v>100</v>
      </c>
      <c r="P3337" s="9">
        <f t="shared" si="218"/>
        <v>79.62</v>
      </c>
      <c r="Q3337" t="s">
        <v>1099</v>
      </c>
      <c r="R3337" t="s">
        <v>1100</v>
      </c>
      <c r="S3337" s="15">
        <f t="shared" si="219"/>
        <v>41827.674143518518</v>
      </c>
      <c r="T3337" s="16">
        <f t="shared" si="220"/>
        <v>41854.958333333336</v>
      </c>
      <c r="U3337">
        <f t="shared" si="216"/>
        <v>2015</v>
      </c>
    </row>
    <row r="3338" spans="1:21" ht="45">
      <c r="A3338">
        <v>3336</v>
      </c>
      <c r="B3338" s="3" t="s">
        <v>6815</v>
      </c>
      <c r="C3338" s="3" t="s">
        <v>6816</v>
      </c>
      <c r="D3338" s="6">
        <v>250</v>
      </c>
      <c r="E3338" s="11">
        <v>250</v>
      </c>
      <c r="F3338" t="s">
        <v>21</v>
      </c>
      <c r="G3338" t="s">
        <v>31</v>
      </c>
      <c r="H3338" t="s">
        <v>32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1098</v>
      </c>
      <c r="O3338" s="9">
        <f t="shared" si="217"/>
        <v>100</v>
      </c>
      <c r="P3338" s="9">
        <f t="shared" si="218"/>
        <v>27.78</v>
      </c>
      <c r="Q3338" t="s">
        <v>1099</v>
      </c>
      <c r="R3338" t="s">
        <v>1100</v>
      </c>
      <c r="S3338" s="15">
        <f t="shared" si="219"/>
        <v>42437.398680555561</v>
      </c>
      <c r="T3338" s="16">
        <f t="shared" si="220"/>
        <v>42465.35701388889</v>
      </c>
      <c r="U3338">
        <f t="shared" ref="U3338:U3401" si="221">YEAR(S2820)</f>
        <v>2015</v>
      </c>
    </row>
    <row r="3339" spans="1:21" ht="45">
      <c r="A3339">
        <v>3337</v>
      </c>
      <c r="B3339" s="3" t="s">
        <v>6817</v>
      </c>
      <c r="C3339" s="3" t="s">
        <v>6818</v>
      </c>
      <c r="D3339" s="6">
        <v>2500</v>
      </c>
      <c r="E3339" s="11">
        <v>2755</v>
      </c>
      <c r="F3339" t="s">
        <v>21</v>
      </c>
      <c r="G3339" t="s">
        <v>31</v>
      </c>
      <c r="H3339" t="s">
        <v>32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1098</v>
      </c>
      <c r="O3339" s="9">
        <f t="shared" si="217"/>
        <v>110</v>
      </c>
      <c r="P3339" s="9">
        <f t="shared" si="218"/>
        <v>81.03</v>
      </c>
      <c r="Q3339" t="s">
        <v>1099</v>
      </c>
      <c r="R3339" t="s">
        <v>1100</v>
      </c>
      <c r="S3339" s="15">
        <f t="shared" si="219"/>
        <v>41901.282025462962</v>
      </c>
      <c r="T3339" s="16">
        <f t="shared" si="220"/>
        <v>41922.875</v>
      </c>
      <c r="U3339">
        <f t="shared" si="221"/>
        <v>2015</v>
      </c>
    </row>
    <row r="3340" spans="1:21" ht="30">
      <c r="A3340">
        <v>3338</v>
      </c>
      <c r="B3340" s="3" t="s">
        <v>6819</v>
      </c>
      <c r="C3340" s="3" t="s">
        <v>6820</v>
      </c>
      <c r="D3340" s="6">
        <v>15000</v>
      </c>
      <c r="E3340" s="11">
        <v>15327</v>
      </c>
      <c r="F3340" t="s">
        <v>21</v>
      </c>
      <c r="G3340" t="s">
        <v>22</v>
      </c>
      <c r="H3340" t="s">
        <v>23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1098</v>
      </c>
      <c r="O3340" s="9">
        <f t="shared" si="217"/>
        <v>102</v>
      </c>
      <c r="P3340" s="9">
        <f t="shared" si="218"/>
        <v>136.85</v>
      </c>
      <c r="Q3340" t="s">
        <v>1099</v>
      </c>
      <c r="R3340" t="s">
        <v>1100</v>
      </c>
      <c r="S3340" s="15">
        <f t="shared" si="219"/>
        <v>42769.574999999997</v>
      </c>
      <c r="T3340" s="16">
        <f t="shared" si="220"/>
        <v>42790.574999999997</v>
      </c>
      <c r="U3340">
        <f t="shared" si="221"/>
        <v>2016</v>
      </c>
    </row>
    <row r="3341" spans="1:21" ht="45">
      <c r="A3341">
        <v>3339</v>
      </c>
      <c r="B3341" s="3" t="s">
        <v>6821</v>
      </c>
      <c r="C3341" s="3" t="s">
        <v>6822</v>
      </c>
      <c r="D3341" s="6">
        <v>8000</v>
      </c>
      <c r="E3341" s="11">
        <v>8348</v>
      </c>
      <c r="F3341" t="s">
        <v>21</v>
      </c>
      <c r="G3341" t="s">
        <v>22</v>
      </c>
      <c r="H3341" t="s">
        <v>23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1098</v>
      </c>
      <c r="O3341" s="9">
        <f t="shared" si="217"/>
        <v>104</v>
      </c>
      <c r="P3341" s="9">
        <f t="shared" si="218"/>
        <v>177.62</v>
      </c>
      <c r="Q3341" t="s">
        <v>1099</v>
      </c>
      <c r="R3341" t="s">
        <v>1100</v>
      </c>
      <c r="S3341" s="15">
        <f t="shared" si="219"/>
        <v>42549.665717592594</v>
      </c>
      <c r="T3341" s="16">
        <f t="shared" si="220"/>
        <v>42579.665717592594</v>
      </c>
      <c r="U3341">
        <f t="shared" si="221"/>
        <v>2014</v>
      </c>
    </row>
    <row r="3342" spans="1:21" ht="60">
      <c r="A3342">
        <v>3340</v>
      </c>
      <c r="B3342" s="3" t="s">
        <v>6823</v>
      </c>
      <c r="C3342" s="3" t="s">
        <v>6824</v>
      </c>
      <c r="D3342" s="6">
        <v>3000</v>
      </c>
      <c r="E3342" s="11">
        <v>4145</v>
      </c>
      <c r="F3342" t="s">
        <v>21</v>
      </c>
      <c r="G3342" t="s">
        <v>22</v>
      </c>
      <c r="H3342" t="s">
        <v>23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1098</v>
      </c>
      <c r="O3342" s="9">
        <f t="shared" si="217"/>
        <v>138</v>
      </c>
      <c r="P3342" s="9">
        <f t="shared" si="218"/>
        <v>109.08</v>
      </c>
      <c r="Q3342" t="s">
        <v>1099</v>
      </c>
      <c r="R3342" t="s">
        <v>1100</v>
      </c>
      <c r="S3342" s="15">
        <f t="shared" si="219"/>
        <v>42685.974004629628</v>
      </c>
      <c r="T3342" s="16">
        <f t="shared" si="220"/>
        <v>42710.974004629628</v>
      </c>
      <c r="U3342">
        <f t="shared" si="221"/>
        <v>2015</v>
      </c>
    </row>
    <row r="3343" spans="1:21" ht="60">
      <c r="A3343">
        <v>3341</v>
      </c>
      <c r="B3343" s="3" t="s">
        <v>6825</v>
      </c>
      <c r="C3343" s="3" t="s">
        <v>6826</v>
      </c>
      <c r="D3343" s="6">
        <v>3350</v>
      </c>
      <c r="E3343" s="11">
        <v>3350</v>
      </c>
      <c r="F3343" t="s">
        <v>21</v>
      </c>
      <c r="G3343" t="s">
        <v>31</v>
      </c>
      <c r="H3343" t="s">
        <v>32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1098</v>
      </c>
      <c r="O3343" s="9">
        <f t="shared" si="217"/>
        <v>100</v>
      </c>
      <c r="P3343" s="9">
        <f t="shared" si="218"/>
        <v>119.64</v>
      </c>
      <c r="Q3343" t="s">
        <v>1099</v>
      </c>
      <c r="R3343" t="s">
        <v>1100</v>
      </c>
      <c r="S3343" s="15">
        <f t="shared" si="219"/>
        <v>42510.798854166671</v>
      </c>
      <c r="T3343" s="16">
        <f t="shared" si="220"/>
        <v>42533.708333333328</v>
      </c>
      <c r="U3343">
        <f t="shared" si="221"/>
        <v>2015</v>
      </c>
    </row>
    <row r="3344" spans="1:21" ht="45">
      <c r="A3344">
        <v>3342</v>
      </c>
      <c r="B3344" s="3" t="s">
        <v>6827</v>
      </c>
      <c r="C3344" s="3" t="s">
        <v>6828</v>
      </c>
      <c r="D3344" s="6">
        <v>6000</v>
      </c>
      <c r="E3344" s="11">
        <v>6100</v>
      </c>
      <c r="F3344" t="s">
        <v>21</v>
      </c>
      <c r="G3344" t="s">
        <v>22</v>
      </c>
      <c r="H3344" t="s">
        <v>23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1098</v>
      </c>
      <c r="O3344" s="9">
        <f t="shared" si="217"/>
        <v>102</v>
      </c>
      <c r="P3344" s="9">
        <f t="shared" si="218"/>
        <v>78.209999999999994</v>
      </c>
      <c r="Q3344" t="s">
        <v>1099</v>
      </c>
      <c r="R3344" t="s">
        <v>1100</v>
      </c>
      <c r="S3344" s="15">
        <f t="shared" si="219"/>
        <v>42062.296412037031</v>
      </c>
      <c r="T3344" s="16">
        <f t="shared" si="220"/>
        <v>42095.207638888889</v>
      </c>
      <c r="U3344">
        <f t="shared" si="221"/>
        <v>2015</v>
      </c>
    </row>
    <row r="3345" spans="1:21" ht="45">
      <c r="A3345">
        <v>3343</v>
      </c>
      <c r="B3345" s="3" t="s">
        <v>6829</v>
      </c>
      <c r="C3345" s="3" t="s">
        <v>6830</v>
      </c>
      <c r="D3345" s="6">
        <v>700</v>
      </c>
      <c r="E3345" s="11">
        <v>1200</v>
      </c>
      <c r="F3345" t="s">
        <v>21</v>
      </c>
      <c r="G3345" t="s">
        <v>31</v>
      </c>
      <c r="H3345" t="s">
        <v>32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1098</v>
      </c>
      <c r="O3345" s="9">
        <f t="shared" si="217"/>
        <v>171</v>
      </c>
      <c r="P3345" s="9">
        <f t="shared" si="218"/>
        <v>52.17</v>
      </c>
      <c r="Q3345" t="s">
        <v>1099</v>
      </c>
      <c r="R3345" t="s">
        <v>1100</v>
      </c>
      <c r="S3345" s="15">
        <f t="shared" si="219"/>
        <v>42452.916481481487</v>
      </c>
      <c r="T3345" s="16">
        <f t="shared" si="220"/>
        <v>42473.554166666669</v>
      </c>
      <c r="U3345">
        <f t="shared" si="221"/>
        <v>2015</v>
      </c>
    </row>
    <row r="3346" spans="1:21" ht="60">
      <c r="A3346">
        <v>3344</v>
      </c>
      <c r="B3346" s="3" t="s">
        <v>6831</v>
      </c>
      <c r="C3346" s="3" t="s">
        <v>6832</v>
      </c>
      <c r="D3346" s="6">
        <v>4500</v>
      </c>
      <c r="E3346" s="11">
        <v>4565</v>
      </c>
      <c r="F3346" t="s">
        <v>21</v>
      </c>
      <c r="G3346" t="s">
        <v>22</v>
      </c>
      <c r="H3346" t="s">
        <v>23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1098</v>
      </c>
      <c r="O3346" s="9">
        <f t="shared" si="217"/>
        <v>101</v>
      </c>
      <c r="P3346" s="9">
        <f t="shared" si="218"/>
        <v>114.13</v>
      </c>
      <c r="Q3346" t="s">
        <v>1099</v>
      </c>
      <c r="R3346" t="s">
        <v>1100</v>
      </c>
      <c r="S3346" s="15">
        <f t="shared" si="219"/>
        <v>41851.200150462959</v>
      </c>
      <c r="T3346" s="16">
        <f t="shared" si="220"/>
        <v>41881.200150462959</v>
      </c>
      <c r="U3346">
        <f t="shared" si="221"/>
        <v>2015</v>
      </c>
    </row>
    <row r="3347" spans="1:21" ht="60">
      <c r="A3347">
        <v>3345</v>
      </c>
      <c r="B3347" s="3" t="s">
        <v>6833</v>
      </c>
      <c r="C3347" s="3" t="s">
        <v>6834</v>
      </c>
      <c r="D3347" s="6">
        <v>500</v>
      </c>
      <c r="E3347" s="11">
        <v>650</v>
      </c>
      <c r="F3347" t="s">
        <v>21</v>
      </c>
      <c r="G3347" t="s">
        <v>22</v>
      </c>
      <c r="H3347" t="s">
        <v>23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1098</v>
      </c>
      <c r="O3347" s="9">
        <f t="shared" si="217"/>
        <v>130</v>
      </c>
      <c r="P3347" s="9">
        <f t="shared" si="218"/>
        <v>50</v>
      </c>
      <c r="Q3347" t="s">
        <v>1099</v>
      </c>
      <c r="R3347" t="s">
        <v>1100</v>
      </c>
      <c r="S3347" s="15">
        <f t="shared" si="219"/>
        <v>42053.106111111112</v>
      </c>
      <c r="T3347" s="16">
        <f t="shared" si="220"/>
        <v>42112.025694444441</v>
      </c>
      <c r="U3347">
        <f t="shared" si="221"/>
        <v>2016</v>
      </c>
    </row>
    <row r="3348" spans="1:21" ht="60">
      <c r="A3348">
        <v>3346</v>
      </c>
      <c r="B3348" s="3" t="s">
        <v>6835</v>
      </c>
      <c r="C3348" s="3" t="s">
        <v>6836</v>
      </c>
      <c r="D3348" s="6">
        <v>1500</v>
      </c>
      <c r="E3348" s="11">
        <v>1650</v>
      </c>
      <c r="F3348" t="s">
        <v>21</v>
      </c>
      <c r="G3348" t="s">
        <v>22</v>
      </c>
      <c r="H3348" t="s">
        <v>23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1098</v>
      </c>
      <c r="O3348" s="9">
        <f t="shared" si="217"/>
        <v>110</v>
      </c>
      <c r="P3348" s="9">
        <f t="shared" si="218"/>
        <v>91.67</v>
      </c>
      <c r="Q3348" t="s">
        <v>1099</v>
      </c>
      <c r="R3348" t="s">
        <v>1100</v>
      </c>
      <c r="S3348" s="15">
        <f t="shared" si="219"/>
        <v>42054.024421296301</v>
      </c>
      <c r="T3348" s="16">
        <f t="shared" si="220"/>
        <v>42061.024421296301</v>
      </c>
      <c r="U3348">
        <f t="shared" si="221"/>
        <v>2015</v>
      </c>
    </row>
    <row r="3349" spans="1:21" ht="60">
      <c r="A3349">
        <v>3347</v>
      </c>
      <c r="B3349" s="3" t="s">
        <v>6837</v>
      </c>
      <c r="C3349" s="3" t="s">
        <v>6838</v>
      </c>
      <c r="D3349" s="6">
        <v>2000</v>
      </c>
      <c r="E3349" s="11">
        <v>2389</v>
      </c>
      <c r="F3349" t="s">
        <v>21</v>
      </c>
      <c r="G3349" t="s">
        <v>31</v>
      </c>
      <c r="H3349" t="s">
        <v>32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1098</v>
      </c>
      <c r="O3349" s="9">
        <f t="shared" si="217"/>
        <v>119</v>
      </c>
      <c r="P3349" s="9">
        <f t="shared" si="218"/>
        <v>108.59</v>
      </c>
      <c r="Q3349" t="s">
        <v>1099</v>
      </c>
      <c r="R3349" t="s">
        <v>1100</v>
      </c>
      <c r="S3349" s="15">
        <f t="shared" si="219"/>
        <v>42484.551550925928</v>
      </c>
      <c r="T3349" s="16">
        <f t="shared" si="220"/>
        <v>42498.875</v>
      </c>
      <c r="U3349">
        <f t="shared" si="221"/>
        <v>2016</v>
      </c>
    </row>
    <row r="3350" spans="1:21" ht="60">
      <c r="A3350">
        <v>3348</v>
      </c>
      <c r="B3350" s="3" t="s">
        <v>6675</v>
      </c>
      <c r="C3350" s="3" t="s">
        <v>6839</v>
      </c>
      <c r="D3350" s="6">
        <v>5500</v>
      </c>
      <c r="E3350" s="11">
        <v>5516</v>
      </c>
      <c r="F3350" t="s">
        <v>21</v>
      </c>
      <c r="G3350" t="s">
        <v>22</v>
      </c>
      <c r="H3350" t="s">
        <v>23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1098</v>
      </c>
      <c r="O3350" s="9">
        <f t="shared" si="217"/>
        <v>100</v>
      </c>
      <c r="P3350" s="9">
        <f t="shared" si="218"/>
        <v>69.819999999999993</v>
      </c>
      <c r="Q3350" t="s">
        <v>1099</v>
      </c>
      <c r="R3350" t="s">
        <v>1100</v>
      </c>
      <c r="S3350" s="15">
        <f t="shared" si="219"/>
        <v>42466.558796296296</v>
      </c>
      <c r="T3350" s="16">
        <f t="shared" si="220"/>
        <v>42490.165972222225</v>
      </c>
      <c r="U3350">
        <f t="shared" si="221"/>
        <v>2014</v>
      </c>
    </row>
    <row r="3351" spans="1:21" ht="60">
      <c r="A3351">
        <v>3349</v>
      </c>
      <c r="B3351" s="3" t="s">
        <v>6840</v>
      </c>
      <c r="C3351" s="3" t="s">
        <v>6841</v>
      </c>
      <c r="D3351" s="6">
        <v>1000</v>
      </c>
      <c r="E3351" s="11">
        <v>1534</v>
      </c>
      <c r="F3351" t="s">
        <v>21</v>
      </c>
      <c r="G3351" t="s">
        <v>22</v>
      </c>
      <c r="H3351" t="s">
        <v>23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1098</v>
      </c>
      <c r="O3351" s="9">
        <f t="shared" si="217"/>
        <v>153</v>
      </c>
      <c r="P3351" s="9">
        <f t="shared" si="218"/>
        <v>109.57</v>
      </c>
      <c r="Q3351" t="s">
        <v>1099</v>
      </c>
      <c r="R3351" t="s">
        <v>1100</v>
      </c>
      <c r="S3351" s="15">
        <f t="shared" si="219"/>
        <v>42513.110787037032</v>
      </c>
      <c r="T3351" s="16">
        <f t="shared" si="220"/>
        <v>42534.708333333328</v>
      </c>
      <c r="U3351">
        <f t="shared" si="221"/>
        <v>2015</v>
      </c>
    </row>
    <row r="3352" spans="1:21" ht="60">
      <c r="A3352">
        <v>3350</v>
      </c>
      <c r="B3352" s="3" t="s">
        <v>6842</v>
      </c>
      <c r="C3352" s="3" t="s">
        <v>6843</v>
      </c>
      <c r="D3352" s="6">
        <v>3500</v>
      </c>
      <c r="E3352" s="11">
        <v>3655</v>
      </c>
      <c r="F3352" t="s">
        <v>21</v>
      </c>
      <c r="G3352" t="s">
        <v>3619</v>
      </c>
      <c r="H3352" t="s">
        <v>62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1098</v>
      </c>
      <c r="O3352" s="9">
        <f t="shared" si="217"/>
        <v>104</v>
      </c>
      <c r="P3352" s="9">
        <f t="shared" si="218"/>
        <v>71.67</v>
      </c>
      <c r="Q3352" t="s">
        <v>1099</v>
      </c>
      <c r="R3352" t="s">
        <v>1100</v>
      </c>
      <c r="S3352" s="15">
        <f t="shared" si="219"/>
        <v>42302.701516203699</v>
      </c>
      <c r="T3352" s="16">
        <f t="shared" si="220"/>
        <v>42337.958333333328</v>
      </c>
      <c r="U3352">
        <f t="shared" si="221"/>
        <v>2014</v>
      </c>
    </row>
    <row r="3353" spans="1:21" ht="60">
      <c r="A3353">
        <v>3351</v>
      </c>
      <c r="B3353" s="3" t="s">
        <v>6844</v>
      </c>
      <c r="C3353" s="3" t="s">
        <v>6845</v>
      </c>
      <c r="D3353" s="6">
        <v>5000</v>
      </c>
      <c r="E3353" s="11">
        <v>5055</v>
      </c>
      <c r="F3353" t="s">
        <v>21</v>
      </c>
      <c r="G3353" t="s">
        <v>31</v>
      </c>
      <c r="H3353" t="s">
        <v>32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1098</v>
      </c>
      <c r="O3353" s="9">
        <f t="shared" si="217"/>
        <v>101</v>
      </c>
      <c r="P3353" s="9">
        <f t="shared" si="218"/>
        <v>93.61</v>
      </c>
      <c r="Q3353" t="s">
        <v>1099</v>
      </c>
      <c r="R3353" t="s">
        <v>1100</v>
      </c>
      <c r="S3353" s="15">
        <f t="shared" si="219"/>
        <v>41806.395428240743</v>
      </c>
      <c r="T3353" s="16">
        <f t="shared" si="220"/>
        <v>41843.458333333336</v>
      </c>
      <c r="U3353">
        <f t="shared" si="221"/>
        <v>2015</v>
      </c>
    </row>
    <row r="3354" spans="1:21" ht="60">
      <c r="A3354">
        <v>3352</v>
      </c>
      <c r="B3354" s="3" t="s">
        <v>6846</v>
      </c>
      <c r="C3354" s="3" t="s">
        <v>6847</v>
      </c>
      <c r="D3354" s="6">
        <v>5000</v>
      </c>
      <c r="E3354" s="11">
        <v>5376</v>
      </c>
      <c r="F3354" t="s">
        <v>21</v>
      </c>
      <c r="G3354" t="s">
        <v>31</v>
      </c>
      <c r="H3354" t="s">
        <v>32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1098</v>
      </c>
      <c r="O3354" s="9">
        <f t="shared" si="217"/>
        <v>108</v>
      </c>
      <c r="P3354" s="9">
        <f t="shared" si="218"/>
        <v>76.8</v>
      </c>
      <c r="Q3354" t="s">
        <v>1099</v>
      </c>
      <c r="R3354" t="s">
        <v>1100</v>
      </c>
      <c r="S3354" s="15">
        <f t="shared" si="219"/>
        <v>42495.992800925931</v>
      </c>
      <c r="T3354" s="16">
        <f t="shared" si="220"/>
        <v>42552.958333333328</v>
      </c>
      <c r="U3354">
        <f t="shared" si="221"/>
        <v>2015</v>
      </c>
    </row>
    <row r="3355" spans="1:21" ht="60">
      <c r="A3355">
        <v>3353</v>
      </c>
      <c r="B3355" s="3" t="s">
        <v>6848</v>
      </c>
      <c r="C3355" s="3" t="s">
        <v>6849</v>
      </c>
      <c r="D3355" s="6">
        <v>500</v>
      </c>
      <c r="E3355" s="11">
        <v>1575</v>
      </c>
      <c r="F3355" t="s">
        <v>21</v>
      </c>
      <c r="G3355" t="s">
        <v>31</v>
      </c>
      <c r="H3355" t="s">
        <v>32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1098</v>
      </c>
      <c r="O3355" s="9">
        <f t="shared" si="217"/>
        <v>315</v>
      </c>
      <c r="P3355" s="9">
        <f t="shared" si="218"/>
        <v>35.799999999999997</v>
      </c>
      <c r="Q3355" t="s">
        <v>1099</v>
      </c>
      <c r="R3355" t="s">
        <v>1100</v>
      </c>
      <c r="S3355" s="15">
        <f t="shared" si="219"/>
        <v>42479.432291666672</v>
      </c>
      <c r="T3355" s="16">
        <f t="shared" si="220"/>
        <v>42492.958333333328</v>
      </c>
      <c r="U3355">
        <f t="shared" si="221"/>
        <v>2015</v>
      </c>
    </row>
    <row r="3356" spans="1:21" ht="45">
      <c r="A3356">
        <v>3354</v>
      </c>
      <c r="B3356" s="3" t="s">
        <v>6850</v>
      </c>
      <c r="C3356" s="3" t="s">
        <v>6851</v>
      </c>
      <c r="D3356" s="6">
        <v>3000</v>
      </c>
      <c r="E3356" s="11">
        <v>3058</v>
      </c>
      <c r="F3356" t="s">
        <v>21</v>
      </c>
      <c r="G3356" t="s">
        <v>22</v>
      </c>
      <c r="H3356" t="s">
        <v>23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1098</v>
      </c>
      <c r="O3356" s="9">
        <f t="shared" si="217"/>
        <v>102</v>
      </c>
      <c r="P3356" s="9">
        <f t="shared" si="218"/>
        <v>55.6</v>
      </c>
      <c r="Q3356" t="s">
        <v>1099</v>
      </c>
      <c r="R3356" t="s">
        <v>1100</v>
      </c>
      <c r="S3356" s="15">
        <f t="shared" si="219"/>
        <v>42270.7269212963</v>
      </c>
      <c r="T3356" s="16">
        <f t="shared" si="220"/>
        <v>42306.167361111111</v>
      </c>
      <c r="U3356">
        <f t="shared" si="221"/>
        <v>2017</v>
      </c>
    </row>
    <row r="3357" spans="1:21" ht="45">
      <c r="A3357">
        <v>3355</v>
      </c>
      <c r="B3357" s="3" t="s">
        <v>6852</v>
      </c>
      <c r="C3357" s="3" t="s">
        <v>6853</v>
      </c>
      <c r="D3357" s="6">
        <v>1750</v>
      </c>
      <c r="E3357" s="11">
        <v>2210</v>
      </c>
      <c r="F3357" t="s">
        <v>21</v>
      </c>
      <c r="G3357" t="s">
        <v>31</v>
      </c>
      <c r="H3357" t="s">
        <v>32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1098</v>
      </c>
      <c r="O3357" s="9">
        <f t="shared" si="217"/>
        <v>126</v>
      </c>
      <c r="P3357" s="9">
        <f t="shared" si="218"/>
        <v>147.33000000000001</v>
      </c>
      <c r="Q3357" t="s">
        <v>1099</v>
      </c>
      <c r="R3357" t="s">
        <v>1100</v>
      </c>
      <c r="S3357" s="15">
        <f t="shared" si="219"/>
        <v>42489.619525462964</v>
      </c>
      <c r="T3357" s="16">
        <f t="shared" si="220"/>
        <v>42500.470138888893</v>
      </c>
      <c r="U3357">
        <f t="shared" si="221"/>
        <v>2015</v>
      </c>
    </row>
    <row r="3358" spans="1:21" ht="60">
      <c r="A3358">
        <v>3356</v>
      </c>
      <c r="B3358" s="3" t="s">
        <v>6854</v>
      </c>
      <c r="C3358" s="3" t="s">
        <v>6855</v>
      </c>
      <c r="D3358" s="6">
        <v>1500</v>
      </c>
      <c r="E3358" s="11">
        <v>1521</v>
      </c>
      <c r="F3358" t="s">
        <v>21</v>
      </c>
      <c r="G3358" t="s">
        <v>31</v>
      </c>
      <c r="H3358" t="s">
        <v>32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1098</v>
      </c>
      <c r="O3358" s="9">
        <f t="shared" si="217"/>
        <v>101</v>
      </c>
      <c r="P3358" s="9">
        <f t="shared" si="218"/>
        <v>56.33</v>
      </c>
      <c r="Q3358" t="s">
        <v>1099</v>
      </c>
      <c r="R3358" t="s">
        <v>1100</v>
      </c>
      <c r="S3358" s="15">
        <f t="shared" si="219"/>
        <v>42536.815648148149</v>
      </c>
      <c r="T3358" s="16">
        <f t="shared" si="220"/>
        <v>42566.815648148149</v>
      </c>
      <c r="U3358">
        <f t="shared" si="221"/>
        <v>2014</v>
      </c>
    </row>
    <row r="3359" spans="1:21" ht="60">
      <c r="A3359">
        <v>3357</v>
      </c>
      <c r="B3359" s="3" t="s">
        <v>6856</v>
      </c>
      <c r="C3359" s="3" t="s">
        <v>6857</v>
      </c>
      <c r="D3359" s="6">
        <v>2000</v>
      </c>
      <c r="E3359" s="11">
        <v>2020</v>
      </c>
      <c r="F3359" t="s">
        <v>21</v>
      </c>
      <c r="G3359" t="s">
        <v>31</v>
      </c>
      <c r="H3359" t="s">
        <v>32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1098</v>
      </c>
      <c r="O3359" s="9">
        <f t="shared" si="217"/>
        <v>101</v>
      </c>
      <c r="P3359" s="9">
        <f t="shared" si="218"/>
        <v>96.19</v>
      </c>
      <c r="Q3359" t="s">
        <v>1099</v>
      </c>
      <c r="R3359" t="s">
        <v>1100</v>
      </c>
      <c r="S3359" s="15">
        <f t="shared" si="219"/>
        <v>41822.417939814812</v>
      </c>
      <c r="T3359" s="16">
        <f t="shared" si="220"/>
        <v>41852.417939814812</v>
      </c>
      <c r="U3359">
        <f t="shared" si="221"/>
        <v>2014</v>
      </c>
    </row>
    <row r="3360" spans="1:21" ht="45">
      <c r="A3360">
        <v>3358</v>
      </c>
      <c r="B3360" s="3" t="s">
        <v>6858</v>
      </c>
      <c r="C3360" s="3" t="s">
        <v>6859</v>
      </c>
      <c r="D3360" s="6">
        <v>10000</v>
      </c>
      <c r="E3360" s="11">
        <v>10299</v>
      </c>
      <c r="F3360" t="s">
        <v>21</v>
      </c>
      <c r="G3360" t="s">
        <v>22</v>
      </c>
      <c r="H3360" t="s">
        <v>23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1098</v>
      </c>
      <c r="O3360" s="9">
        <f t="shared" si="217"/>
        <v>103</v>
      </c>
      <c r="P3360" s="9">
        <f t="shared" si="218"/>
        <v>63.57</v>
      </c>
      <c r="Q3360" t="s">
        <v>1099</v>
      </c>
      <c r="R3360" t="s">
        <v>1100</v>
      </c>
      <c r="S3360" s="15">
        <f t="shared" si="219"/>
        <v>41932.311099537037</v>
      </c>
      <c r="T3360" s="16">
        <f t="shared" si="220"/>
        <v>41962.352766203709</v>
      </c>
      <c r="U3360">
        <f t="shared" si="221"/>
        <v>2015</v>
      </c>
    </row>
    <row r="3361" spans="1:21" ht="45">
      <c r="A3361">
        <v>3359</v>
      </c>
      <c r="B3361" s="3" t="s">
        <v>6860</v>
      </c>
      <c r="C3361" s="3" t="s">
        <v>6861</v>
      </c>
      <c r="D3361" s="6">
        <v>4000</v>
      </c>
      <c r="E3361" s="11">
        <v>4250</v>
      </c>
      <c r="F3361" t="s">
        <v>21</v>
      </c>
      <c r="G3361" t="s">
        <v>22</v>
      </c>
      <c r="H3361" t="s">
        <v>23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1098</v>
      </c>
      <c r="O3361" s="9">
        <f t="shared" si="217"/>
        <v>106</v>
      </c>
      <c r="P3361" s="9">
        <f t="shared" si="218"/>
        <v>184.78</v>
      </c>
      <c r="Q3361" t="s">
        <v>1099</v>
      </c>
      <c r="R3361" t="s">
        <v>1100</v>
      </c>
      <c r="S3361" s="15">
        <f t="shared" si="219"/>
        <v>42746.057106481487</v>
      </c>
      <c r="T3361" s="16">
        <f t="shared" si="220"/>
        <v>42791.057106481487</v>
      </c>
      <c r="U3361">
        <f t="shared" si="221"/>
        <v>2015</v>
      </c>
    </row>
    <row r="3362" spans="1:21" ht="30">
      <c r="A3362">
        <v>3360</v>
      </c>
      <c r="B3362" s="3" t="s">
        <v>6862</v>
      </c>
      <c r="C3362" s="3" t="s">
        <v>6863</v>
      </c>
      <c r="D3362" s="6">
        <v>9000</v>
      </c>
      <c r="E3362" s="11">
        <v>9124</v>
      </c>
      <c r="F3362" t="s">
        <v>21</v>
      </c>
      <c r="G3362" t="s">
        <v>6864</v>
      </c>
      <c r="H3362" t="s">
        <v>6865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1098</v>
      </c>
      <c r="O3362" s="9">
        <f t="shared" si="217"/>
        <v>101</v>
      </c>
      <c r="P3362" s="9">
        <f t="shared" si="218"/>
        <v>126.72</v>
      </c>
      <c r="Q3362" t="s">
        <v>1099</v>
      </c>
      <c r="R3362" t="s">
        <v>1100</v>
      </c>
      <c r="S3362" s="15">
        <f t="shared" si="219"/>
        <v>42697.082673611112</v>
      </c>
      <c r="T3362" s="16">
        <f t="shared" si="220"/>
        <v>42718.665972222225</v>
      </c>
      <c r="U3362">
        <f t="shared" si="221"/>
        <v>2014</v>
      </c>
    </row>
    <row r="3363" spans="1:21" ht="60">
      <c r="A3363">
        <v>3361</v>
      </c>
      <c r="B3363" s="3" t="s">
        <v>6866</v>
      </c>
      <c r="C3363" s="3" t="s">
        <v>6867</v>
      </c>
      <c r="D3363" s="6">
        <v>5000</v>
      </c>
      <c r="E3363" s="11">
        <v>5673</v>
      </c>
      <c r="F3363" t="s">
        <v>21</v>
      </c>
      <c r="G3363" t="s">
        <v>22</v>
      </c>
      <c r="H3363" t="s">
        <v>23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1098</v>
      </c>
      <c r="O3363" s="9">
        <f t="shared" si="217"/>
        <v>113</v>
      </c>
      <c r="P3363" s="9">
        <f t="shared" si="218"/>
        <v>83.43</v>
      </c>
      <c r="Q3363" t="s">
        <v>1099</v>
      </c>
      <c r="R3363" t="s">
        <v>1100</v>
      </c>
      <c r="S3363" s="15">
        <f t="shared" si="219"/>
        <v>41866.025347222225</v>
      </c>
      <c r="T3363" s="16">
        <f t="shared" si="220"/>
        <v>41883.665972222225</v>
      </c>
      <c r="U3363">
        <f t="shared" si="221"/>
        <v>2016</v>
      </c>
    </row>
    <row r="3364" spans="1:21" ht="45">
      <c r="A3364">
        <v>3362</v>
      </c>
      <c r="B3364" s="3" t="s">
        <v>6868</v>
      </c>
      <c r="C3364" s="3" t="s">
        <v>6869</v>
      </c>
      <c r="D3364" s="6">
        <v>500</v>
      </c>
      <c r="E3364" s="11">
        <v>1090</v>
      </c>
      <c r="F3364" t="s">
        <v>21</v>
      </c>
      <c r="G3364" t="s">
        <v>22</v>
      </c>
      <c r="H3364" t="s">
        <v>23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1098</v>
      </c>
      <c r="O3364" s="9">
        <f t="shared" si="217"/>
        <v>218</v>
      </c>
      <c r="P3364" s="9">
        <f t="shared" si="218"/>
        <v>54.5</v>
      </c>
      <c r="Q3364" t="s">
        <v>1099</v>
      </c>
      <c r="R3364" t="s">
        <v>1100</v>
      </c>
      <c r="S3364" s="15">
        <f t="shared" si="219"/>
        <v>42056.091631944444</v>
      </c>
      <c r="T3364" s="16">
        <f t="shared" si="220"/>
        <v>42070.204861111109</v>
      </c>
      <c r="U3364">
        <f t="shared" si="221"/>
        <v>2016</v>
      </c>
    </row>
    <row r="3365" spans="1:21" ht="60">
      <c r="A3365">
        <v>3363</v>
      </c>
      <c r="B3365" s="3" t="s">
        <v>6870</v>
      </c>
      <c r="C3365" s="3" t="s">
        <v>6871</v>
      </c>
      <c r="D3365" s="6">
        <v>7750</v>
      </c>
      <c r="E3365" s="11">
        <v>7860</v>
      </c>
      <c r="F3365" t="s">
        <v>21</v>
      </c>
      <c r="G3365" t="s">
        <v>22</v>
      </c>
      <c r="H3365" t="s">
        <v>23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1098</v>
      </c>
      <c r="O3365" s="9">
        <f t="shared" si="217"/>
        <v>101</v>
      </c>
      <c r="P3365" s="9">
        <f t="shared" si="218"/>
        <v>302.31</v>
      </c>
      <c r="Q3365" t="s">
        <v>1099</v>
      </c>
      <c r="R3365" t="s">
        <v>1100</v>
      </c>
      <c r="S3365" s="15">
        <f t="shared" si="219"/>
        <v>41851.771354166667</v>
      </c>
      <c r="T3365" s="16">
        <f t="shared" si="220"/>
        <v>41870.666666666664</v>
      </c>
      <c r="U3365">
        <f t="shared" si="221"/>
        <v>2015</v>
      </c>
    </row>
    <row r="3366" spans="1:21" ht="60">
      <c r="A3366">
        <v>3364</v>
      </c>
      <c r="B3366" s="3" t="s">
        <v>6872</v>
      </c>
      <c r="C3366" s="3" t="s">
        <v>6873</v>
      </c>
      <c r="D3366" s="6">
        <v>3000</v>
      </c>
      <c r="E3366" s="11">
        <v>3178</v>
      </c>
      <c r="F3366" t="s">
        <v>21</v>
      </c>
      <c r="G3366" t="s">
        <v>31</v>
      </c>
      <c r="H3366" t="s">
        <v>32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1098</v>
      </c>
      <c r="O3366" s="9">
        <f t="shared" si="217"/>
        <v>106</v>
      </c>
      <c r="P3366" s="9">
        <f t="shared" si="218"/>
        <v>44.14</v>
      </c>
      <c r="Q3366" t="s">
        <v>1099</v>
      </c>
      <c r="R3366" t="s">
        <v>1100</v>
      </c>
      <c r="S3366" s="15">
        <f t="shared" si="219"/>
        <v>42422.977418981478</v>
      </c>
      <c r="T3366" s="16">
        <f t="shared" si="220"/>
        <v>42444.875</v>
      </c>
      <c r="U3366">
        <f t="shared" si="221"/>
        <v>2015</v>
      </c>
    </row>
    <row r="3367" spans="1:21" ht="60">
      <c r="A3367">
        <v>3365</v>
      </c>
      <c r="B3367" s="3" t="s">
        <v>6874</v>
      </c>
      <c r="C3367" s="3" t="s">
        <v>6875</v>
      </c>
      <c r="D3367" s="6">
        <v>2500</v>
      </c>
      <c r="E3367" s="11">
        <v>2600</v>
      </c>
      <c r="F3367" t="s">
        <v>21</v>
      </c>
      <c r="G3367" t="s">
        <v>22</v>
      </c>
      <c r="H3367" t="s">
        <v>23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1098</v>
      </c>
      <c r="O3367" s="9">
        <f t="shared" si="217"/>
        <v>104</v>
      </c>
      <c r="P3367" s="9">
        <f t="shared" si="218"/>
        <v>866.67</v>
      </c>
      <c r="Q3367" t="s">
        <v>1099</v>
      </c>
      <c r="R3367" t="s">
        <v>1100</v>
      </c>
      <c r="S3367" s="15">
        <f t="shared" si="219"/>
        <v>42321.101759259262</v>
      </c>
      <c r="T3367" s="16">
        <f t="shared" si="220"/>
        <v>42351.101759259262</v>
      </c>
      <c r="U3367">
        <f t="shared" si="221"/>
        <v>2016</v>
      </c>
    </row>
    <row r="3368" spans="1:21" ht="45">
      <c r="A3368">
        <v>3366</v>
      </c>
      <c r="B3368" s="3" t="s">
        <v>6876</v>
      </c>
      <c r="C3368" s="3" t="s">
        <v>6877</v>
      </c>
      <c r="D3368" s="6">
        <v>500</v>
      </c>
      <c r="E3368" s="11">
        <v>1105</v>
      </c>
      <c r="F3368" t="s">
        <v>21</v>
      </c>
      <c r="G3368" t="s">
        <v>22</v>
      </c>
      <c r="H3368" t="s">
        <v>23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1098</v>
      </c>
      <c r="O3368" s="9">
        <f t="shared" si="217"/>
        <v>221</v>
      </c>
      <c r="P3368" s="9">
        <f t="shared" si="218"/>
        <v>61.39</v>
      </c>
      <c r="Q3368" t="s">
        <v>1099</v>
      </c>
      <c r="R3368" t="s">
        <v>1100</v>
      </c>
      <c r="S3368" s="15">
        <f t="shared" si="219"/>
        <v>42107.067557870367</v>
      </c>
      <c r="T3368" s="16">
        <f t="shared" si="220"/>
        <v>42137.067557870367</v>
      </c>
      <c r="U3368">
        <f t="shared" si="221"/>
        <v>2015</v>
      </c>
    </row>
    <row r="3369" spans="1:21" ht="60">
      <c r="A3369">
        <v>3367</v>
      </c>
      <c r="B3369" s="3" t="s">
        <v>6878</v>
      </c>
      <c r="C3369" s="3" t="s">
        <v>6879</v>
      </c>
      <c r="D3369" s="6">
        <v>750</v>
      </c>
      <c r="E3369" s="11">
        <v>890</v>
      </c>
      <c r="F3369" t="s">
        <v>21</v>
      </c>
      <c r="G3369" t="s">
        <v>31</v>
      </c>
      <c r="H3369" t="s">
        <v>32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1098</v>
      </c>
      <c r="O3369" s="9">
        <f t="shared" si="217"/>
        <v>119</v>
      </c>
      <c r="P3369" s="9">
        <f t="shared" si="218"/>
        <v>29.67</v>
      </c>
      <c r="Q3369" t="s">
        <v>1099</v>
      </c>
      <c r="R3369" t="s">
        <v>1100</v>
      </c>
      <c r="S3369" s="15">
        <f t="shared" si="219"/>
        <v>42192.933958333335</v>
      </c>
      <c r="T3369" s="16">
        <f t="shared" si="220"/>
        <v>42217.933958333335</v>
      </c>
      <c r="U3369">
        <f t="shared" si="221"/>
        <v>2016</v>
      </c>
    </row>
    <row r="3370" spans="1:21" ht="45">
      <c r="A3370">
        <v>3368</v>
      </c>
      <c r="B3370" s="3" t="s">
        <v>6880</v>
      </c>
      <c r="C3370" s="3" t="s">
        <v>6881</v>
      </c>
      <c r="D3370" s="6">
        <v>1000</v>
      </c>
      <c r="E3370" s="11">
        <v>1046</v>
      </c>
      <c r="F3370" t="s">
        <v>21</v>
      </c>
      <c r="G3370" t="s">
        <v>22</v>
      </c>
      <c r="H3370" t="s">
        <v>23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1098</v>
      </c>
      <c r="O3370" s="9">
        <f t="shared" si="217"/>
        <v>105</v>
      </c>
      <c r="P3370" s="9">
        <f t="shared" si="218"/>
        <v>45.48</v>
      </c>
      <c r="Q3370" t="s">
        <v>1099</v>
      </c>
      <c r="R3370" t="s">
        <v>1100</v>
      </c>
      <c r="S3370" s="15">
        <f t="shared" si="219"/>
        <v>41969.199756944443</v>
      </c>
      <c r="T3370" s="16">
        <f t="shared" si="220"/>
        <v>42005.208333333328</v>
      </c>
      <c r="U3370">
        <f t="shared" si="221"/>
        <v>2014</v>
      </c>
    </row>
    <row r="3371" spans="1:21" ht="45">
      <c r="A3371">
        <v>3369</v>
      </c>
      <c r="B3371" s="3" t="s">
        <v>6882</v>
      </c>
      <c r="C3371" s="3" t="s">
        <v>6883</v>
      </c>
      <c r="D3371" s="6">
        <v>5000</v>
      </c>
      <c r="E3371" s="11">
        <v>5195</v>
      </c>
      <c r="F3371" t="s">
        <v>21</v>
      </c>
      <c r="G3371" t="s">
        <v>2490</v>
      </c>
      <c r="H3371" t="s">
        <v>62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1098</v>
      </c>
      <c r="O3371" s="9">
        <f t="shared" si="217"/>
        <v>104</v>
      </c>
      <c r="P3371" s="9">
        <f t="shared" si="218"/>
        <v>96.2</v>
      </c>
      <c r="Q3371" t="s">
        <v>1099</v>
      </c>
      <c r="R3371" t="s">
        <v>1100</v>
      </c>
      <c r="S3371" s="15">
        <f t="shared" si="219"/>
        <v>42690.041435185187</v>
      </c>
      <c r="T3371" s="16">
        <f t="shared" si="220"/>
        <v>42750.041435185187</v>
      </c>
      <c r="U3371">
        <f t="shared" si="221"/>
        <v>2016</v>
      </c>
    </row>
    <row r="3372" spans="1:21" ht="30">
      <c r="A3372">
        <v>3370</v>
      </c>
      <c r="B3372" s="3" t="s">
        <v>6884</v>
      </c>
      <c r="C3372" s="3" t="s">
        <v>6885</v>
      </c>
      <c r="D3372" s="6">
        <v>1500</v>
      </c>
      <c r="E3372" s="11">
        <v>1766</v>
      </c>
      <c r="F3372" t="s">
        <v>21</v>
      </c>
      <c r="G3372" t="s">
        <v>22</v>
      </c>
      <c r="H3372" t="s">
        <v>23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1098</v>
      </c>
      <c r="O3372" s="9">
        <f t="shared" si="217"/>
        <v>118</v>
      </c>
      <c r="P3372" s="9">
        <f t="shared" si="218"/>
        <v>67.92</v>
      </c>
      <c r="Q3372" t="s">
        <v>1099</v>
      </c>
      <c r="R3372" t="s">
        <v>1100</v>
      </c>
      <c r="S3372" s="15">
        <f t="shared" si="219"/>
        <v>42690.334317129629</v>
      </c>
      <c r="T3372" s="16">
        <f t="shared" si="220"/>
        <v>42721.333333333328</v>
      </c>
      <c r="U3372">
        <f t="shared" si="221"/>
        <v>2014</v>
      </c>
    </row>
    <row r="3373" spans="1:21" ht="45">
      <c r="A3373">
        <v>3371</v>
      </c>
      <c r="B3373" s="3" t="s">
        <v>6886</v>
      </c>
      <c r="C3373" s="3" t="s">
        <v>6887</v>
      </c>
      <c r="D3373" s="6">
        <v>200</v>
      </c>
      <c r="E3373" s="11">
        <v>277</v>
      </c>
      <c r="F3373" t="s">
        <v>21</v>
      </c>
      <c r="G3373" t="s">
        <v>22</v>
      </c>
      <c r="H3373" t="s">
        <v>23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1098</v>
      </c>
      <c r="O3373" s="9">
        <f t="shared" si="217"/>
        <v>139</v>
      </c>
      <c r="P3373" s="9">
        <f t="shared" si="218"/>
        <v>30.78</v>
      </c>
      <c r="Q3373" t="s">
        <v>1099</v>
      </c>
      <c r="R3373" t="s">
        <v>1100</v>
      </c>
      <c r="S3373" s="15">
        <f t="shared" si="219"/>
        <v>42312.874594907407</v>
      </c>
      <c r="T3373" s="16">
        <f t="shared" si="220"/>
        <v>42340.874594907407</v>
      </c>
      <c r="U3373">
        <f t="shared" si="221"/>
        <v>2014</v>
      </c>
    </row>
    <row r="3374" spans="1:21" ht="45">
      <c r="A3374">
        <v>3372</v>
      </c>
      <c r="B3374" s="3" t="s">
        <v>6888</v>
      </c>
      <c r="C3374" s="3" t="s">
        <v>6889</v>
      </c>
      <c r="D3374" s="6">
        <v>1000</v>
      </c>
      <c r="E3374" s="11">
        <v>1035</v>
      </c>
      <c r="F3374" t="s">
        <v>21</v>
      </c>
      <c r="G3374" t="s">
        <v>22</v>
      </c>
      <c r="H3374" t="s">
        <v>23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1098</v>
      </c>
      <c r="O3374" s="9">
        <f t="shared" si="217"/>
        <v>104</v>
      </c>
      <c r="P3374" s="9">
        <f t="shared" si="218"/>
        <v>38.33</v>
      </c>
      <c r="Q3374" t="s">
        <v>1099</v>
      </c>
      <c r="R3374" t="s">
        <v>1100</v>
      </c>
      <c r="S3374" s="15">
        <f t="shared" si="219"/>
        <v>41855.548101851848</v>
      </c>
      <c r="T3374" s="16">
        <f t="shared" si="220"/>
        <v>41876.207638888889</v>
      </c>
      <c r="U3374">
        <f t="shared" si="221"/>
        <v>2015</v>
      </c>
    </row>
    <row r="3375" spans="1:21" ht="60">
      <c r="A3375">
        <v>3373</v>
      </c>
      <c r="B3375" s="3" t="s">
        <v>6890</v>
      </c>
      <c r="C3375" s="3" t="s">
        <v>6891</v>
      </c>
      <c r="D3375" s="6">
        <v>2000</v>
      </c>
      <c r="E3375" s="11">
        <v>2005</v>
      </c>
      <c r="F3375" t="s">
        <v>21</v>
      </c>
      <c r="G3375" t="s">
        <v>31</v>
      </c>
      <c r="H3375" t="s">
        <v>32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1098</v>
      </c>
      <c r="O3375" s="9">
        <f t="shared" si="217"/>
        <v>100</v>
      </c>
      <c r="P3375" s="9">
        <f t="shared" si="218"/>
        <v>66.83</v>
      </c>
      <c r="Q3375" t="s">
        <v>1099</v>
      </c>
      <c r="R3375" t="s">
        <v>1100</v>
      </c>
      <c r="S3375" s="15">
        <f t="shared" si="219"/>
        <v>42179.854629629626</v>
      </c>
      <c r="T3375" s="16">
        <f t="shared" si="220"/>
        <v>42203.666666666672</v>
      </c>
      <c r="U3375">
        <f t="shared" si="221"/>
        <v>2016</v>
      </c>
    </row>
    <row r="3376" spans="1:21" ht="45">
      <c r="A3376">
        <v>3374</v>
      </c>
      <c r="B3376" s="3" t="s">
        <v>6892</v>
      </c>
      <c r="C3376" s="3" t="s">
        <v>6893</v>
      </c>
      <c r="D3376" s="6">
        <v>3500</v>
      </c>
      <c r="E3376" s="11">
        <v>3730</v>
      </c>
      <c r="F3376" t="s">
        <v>21</v>
      </c>
      <c r="G3376" t="s">
        <v>167</v>
      </c>
      <c r="H3376" t="s">
        <v>168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1098</v>
      </c>
      <c r="O3376" s="9">
        <f t="shared" si="217"/>
        <v>107</v>
      </c>
      <c r="P3376" s="9">
        <f t="shared" si="218"/>
        <v>71.73</v>
      </c>
      <c r="Q3376" t="s">
        <v>1099</v>
      </c>
      <c r="R3376" t="s">
        <v>1100</v>
      </c>
      <c r="S3376" s="15">
        <f t="shared" si="219"/>
        <v>42275.731666666667</v>
      </c>
      <c r="T3376" s="16">
        <f t="shared" si="220"/>
        <v>42305.731666666667</v>
      </c>
      <c r="U3376">
        <f t="shared" si="221"/>
        <v>2015</v>
      </c>
    </row>
    <row r="3377" spans="1:21" ht="45">
      <c r="A3377">
        <v>3375</v>
      </c>
      <c r="B3377" s="3" t="s">
        <v>6894</v>
      </c>
      <c r="C3377" s="3" t="s">
        <v>6895</v>
      </c>
      <c r="D3377" s="6">
        <v>3000</v>
      </c>
      <c r="E3377" s="11">
        <v>3000</v>
      </c>
      <c r="F3377" t="s">
        <v>21</v>
      </c>
      <c r="G3377" t="s">
        <v>31</v>
      </c>
      <c r="H3377" t="s">
        <v>32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1098</v>
      </c>
      <c r="O3377" s="9">
        <f t="shared" si="217"/>
        <v>100</v>
      </c>
      <c r="P3377" s="9">
        <f t="shared" si="218"/>
        <v>176.47</v>
      </c>
      <c r="Q3377" t="s">
        <v>1099</v>
      </c>
      <c r="R3377" t="s">
        <v>1100</v>
      </c>
      <c r="S3377" s="15">
        <f t="shared" si="219"/>
        <v>41765.610798611109</v>
      </c>
      <c r="T3377" s="16">
        <f t="shared" si="220"/>
        <v>41777.610798611109</v>
      </c>
      <c r="U3377">
        <f t="shared" si="221"/>
        <v>2016</v>
      </c>
    </row>
    <row r="3378" spans="1:21" ht="60">
      <c r="A3378">
        <v>3376</v>
      </c>
      <c r="B3378" s="3" t="s">
        <v>6896</v>
      </c>
      <c r="C3378" s="3" t="s">
        <v>6897</v>
      </c>
      <c r="D3378" s="6">
        <v>8000</v>
      </c>
      <c r="E3378" s="11">
        <v>8001</v>
      </c>
      <c r="F3378" t="s">
        <v>21</v>
      </c>
      <c r="G3378" t="s">
        <v>22</v>
      </c>
      <c r="H3378" t="s">
        <v>23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1098</v>
      </c>
      <c r="O3378" s="9">
        <f t="shared" si="217"/>
        <v>100</v>
      </c>
      <c r="P3378" s="9">
        <f t="shared" si="218"/>
        <v>421.11</v>
      </c>
      <c r="Q3378" t="s">
        <v>1099</v>
      </c>
      <c r="R3378" t="s">
        <v>1100</v>
      </c>
      <c r="S3378" s="15">
        <f t="shared" si="219"/>
        <v>42059.701319444444</v>
      </c>
      <c r="T3378" s="16">
        <f t="shared" si="220"/>
        <v>42119.659652777773</v>
      </c>
      <c r="U3378">
        <f t="shared" si="221"/>
        <v>2014</v>
      </c>
    </row>
    <row r="3379" spans="1:21" ht="60">
      <c r="A3379">
        <v>3377</v>
      </c>
      <c r="B3379" s="3" t="s">
        <v>6898</v>
      </c>
      <c r="C3379" s="3" t="s">
        <v>6899</v>
      </c>
      <c r="D3379" s="6">
        <v>8000</v>
      </c>
      <c r="E3379" s="11">
        <v>8084</v>
      </c>
      <c r="F3379" t="s">
        <v>21</v>
      </c>
      <c r="G3379" t="s">
        <v>31</v>
      </c>
      <c r="H3379" t="s">
        <v>32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1098</v>
      </c>
      <c r="O3379" s="9">
        <f t="shared" si="217"/>
        <v>101</v>
      </c>
      <c r="P3379" s="9">
        <f t="shared" si="218"/>
        <v>104.99</v>
      </c>
      <c r="Q3379" t="s">
        <v>1099</v>
      </c>
      <c r="R3379" t="s">
        <v>1100</v>
      </c>
      <c r="S3379" s="15">
        <f t="shared" si="219"/>
        <v>42053.732627314821</v>
      </c>
      <c r="T3379" s="16">
        <f t="shared" si="220"/>
        <v>42083.705555555556</v>
      </c>
      <c r="U3379">
        <f t="shared" si="221"/>
        <v>2015</v>
      </c>
    </row>
    <row r="3380" spans="1:21" ht="60">
      <c r="A3380">
        <v>3378</v>
      </c>
      <c r="B3380" s="3" t="s">
        <v>6900</v>
      </c>
      <c r="C3380" s="3" t="s">
        <v>6901</v>
      </c>
      <c r="D3380" s="6">
        <v>550</v>
      </c>
      <c r="E3380" s="11">
        <v>592</v>
      </c>
      <c r="F3380" t="s">
        <v>21</v>
      </c>
      <c r="G3380" t="s">
        <v>31</v>
      </c>
      <c r="H3380" t="s">
        <v>32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1098</v>
      </c>
      <c r="O3380" s="9">
        <f t="shared" si="217"/>
        <v>108</v>
      </c>
      <c r="P3380" s="9">
        <f t="shared" si="218"/>
        <v>28.19</v>
      </c>
      <c r="Q3380" t="s">
        <v>1099</v>
      </c>
      <c r="R3380" t="s">
        <v>1100</v>
      </c>
      <c r="S3380" s="15">
        <f t="shared" si="219"/>
        <v>41858.355393518519</v>
      </c>
      <c r="T3380" s="16">
        <f t="shared" si="220"/>
        <v>41882.547222222223</v>
      </c>
      <c r="U3380">
        <f t="shared" si="221"/>
        <v>2016</v>
      </c>
    </row>
    <row r="3381" spans="1:21" ht="60">
      <c r="A3381">
        <v>3379</v>
      </c>
      <c r="B3381" s="3" t="s">
        <v>6902</v>
      </c>
      <c r="C3381" s="3" t="s">
        <v>6903</v>
      </c>
      <c r="D3381" s="6">
        <v>2000</v>
      </c>
      <c r="E3381" s="11">
        <v>2073</v>
      </c>
      <c r="F3381" t="s">
        <v>21</v>
      </c>
      <c r="G3381" t="s">
        <v>31</v>
      </c>
      <c r="H3381" t="s">
        <v>32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1098</v>
      </c>
      <c r="O3381" s="9">
        <f t="shared" si="217"/>
        <v>104</v>
      </c>
      <c r="P3381" s="9">
        <f t="shared" si="218"/>
        <v>54.55</v>
      </c>
      <c r="Q3381" t="s">
        <v>1099</v>
      </c>
      <c r="R3381" t="s">
        <v>1100</v>
      </c>
      <c r="S3381" s="15">
        <f t="shared" si="219"/>
        <v>42225.513888888891</v>
      </c>
      <c r="T3381" s="16">
        <f t="shared" si="220"/>
        <v>42242.958333333328</v>
      </c>
      <c r="U3381">
        <f t="shared" si="221"/>
        <v>2015</v>
      </c>
    </row>
    <row r="3382" spans="1:21" ht="60">
      <c r="A3382">
        <v>3380</v>
      </c>
      <c r="B3382" s="3" t="s">
        <v>6904</v>
      </c>
      <c r="C3382" s="3" t="s">
        <v>6905</v>
      </c>
      <c r="D3382" s="6">
        <v>3000</v>
      </c>
      <c r="E3382" s="11">
        <v>3133</v>
      </c>
      <c r="F3382" t="s">
        <v>21</v>
      </c>
      <c r="G3382" t="s">
        <v>22</v>
      </c>
      <c r="H3382" t="s">
        <v>23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1098</v>
      </c>
      <c r="O3382" s="9">
        <f t="shared" si="217"/>
        <v>104</v>
      </c>
      <c r="P3382" s="9">
        <f t="shared" si="218"/>
        <v>111.89</v>
      </c>
      <c r="Q3382" t="s">
        <v>1099</v>
      </c>
      <c r="R3382" t="s">
        <v>1100</v>
      </c>
      <c r="S3382" s="15">
        <f t="shared" si="219"/>
        <v>41937.95344907407</v>
      </c>
      <c r="T3382" s="16">
        <f t="shared" si="220"/>
        <v>41972.995115740734</v>
      </c>
      <c r="U3382">
        <f t="shared" si="221"/>
        <v>2014</v>
      </c>
    </row>
    <row r="3383" spans="1:21" ht="60">
      <c r="A3383">
        <v>3381</v>
      </c>
      <c r="B3383" s="3" t="s">
        <v>6906</v>
      </c>
      <c r="C3383" s="3" t="s">
        <v>6907</v>
      </c>
      <c r="D3383" s="6">
        <v>4000</v>
      </c>
      <c r="E3383" s="11">
        <v>4090</v>
      </c>
      <c r="F3383" t="s">
        <v>21</v>
      </c>
      <c r="G3383" t="s">
        <v>22</v>
      </c>
      <c r="H3383" t="s">
        <v>23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1098</v>
      </c>
      <c r="O3383" s="9">
        <f t="shared" si="217"/>
        <v>102</v>
      </c>
      <c r="P3383" s="9">
        <f t="shared" si="218"/>
        <v>85.21</v>
      </c>
      <c r="Q3383" t="s">
        <v>1099</v>
      </c>
      <c r="R3383" t="s">
        <v>1100</v>
      </c>
      <c r="S3383" s="15">
        <f t="shared" si="219"/>
        <v>42044.184988425928</v>
      </c>
      <c r="T3383" s="16">
        <f t="shared" si="220"/>
        <v>42074.143321759257</v>
      </c>
      <c r="U3383">
        <f t="shared" si="221"/>
        <v>2014</v>
      </c>
    </row>
    <row r="3384" spans="1:21" ht="60">
      <c r="A3384">
        <v>3382</v>
      </c>
      <c r="B3384" s="3" t="s">
        <v>6908</v>
      </c>
      <c r="C3384" s="3" t="s">
        <v>6909</v>
      </c>
      <c r="D3384" s="6">
        <v>3500</v>
      </c>
      <c r="E3384" s="11">
        <v>3526</v>
      </c>
      <c r="F3384" t="s">
        <v>21</v>
      </c>
      <c r="G3384" t="s">
        <v>31</v>
      </c>
      <c r="H3384" t="s">
        <v>32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1098</v>
      </c>
      <c r="O3384" s="9">
        <f t="shared" si="217"/>
        <v>101</v>
      </c>
      <c r="P3384" s="9">
        <f t="shared" si="218"/>
        <v>76.650000000000006</v>
      </c>
      <c r="Q3384" t="s">
        <v>1099</v>
      </c>
      <c r="R3384" t="s">
        <v>1100</v>
      </c>
      <c r="S3384" s="15">
        <f t="shared" si="219"/>
        <v>42559.431203703702</v>
      </c>
      <c r="T3384" s="16">
        <f t="shared" si="220"/>
        <v>42583.957638888889</v>
      </c>
      <c r="U3384">
        <f t="shared" si="221"/>
        <v>2015</v>
      </c>
    </row>
    <row r="3385" spans="1:21" ht="60">
      <c r="A3385">
        <v>3383</v>
      </c>
      <c r="B3385" s="3" t="s">
        <v>6910</v>
      </c>
      <c r="C3385" s="3" t="s">
        <v>6911</v>
      </c>
      <c r="D3385" s="6">
        <v>1750</v>
      </c>
      <c r="E3385" s="11">
        <v>1955</v>
      </c>
      <c r="F3385" t="s">
        <v>21</v>
      </c>
      <c r="G3385" t="s">
        <v>22</v>
      </c>
      <c r="H3385" t="s">
        <v>23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1098</v>
      </c>
      <c r="O3385" s="9">
        <f t="shared" si="217"/>
        <v>112</v>
      </c>
      <c r="P3385" s="9">
        <f t="shared" si="218"/>
        <v>65.17</v>
      </c>
      <c r="Q3385" t="s">
        <v>1099</v>
      </c>
      <c r="R3385" t="s">
        <v>1100</v>
      </c>
      <c r="S3385" s="15">
        <f t="shared" si="219"/>
        <v>42524.782638888893</v>
      </c>
      <c r="T3385" s="16">
        <f t="shared" si="220"/>
        <v>42544.782638888893</v>
      </c>
      <c r="U3385">
        <f t="shared" si="221"/>
        <v>2014</v>
      </c>
    </row>
    <row r="3386" spans="1:21" ht="60">
      <c r="A3386">
        <v>3384</v>
      </c>
      <c r="B3386" s="3" t="s">
        <v>6912</v>
      </c>
      <c r="C3386" s="3" t="s">
        <v>6913</v>
      </c>
      <c r="D3386" s="6">
        <v>6000</v>
      </c>
      <c r="E3386" s="11">
        <v>6000.66</v>
      </c>
      <c r="F3386" t="s">
        <v>21</v>
      </c>
      <c r="G3386" t="s">
        <v>22</v>
      </c>
      <c r="H3386" t="s">
        <v>23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1098</v>
      </c>
      <c r="O3386" s="9">
        <f t="shared" si="217"/>
        <v>100</v>
      </c>
      <c r="P3386" s="9">
        <f t="shared" si="218"/>
        <v>93.76</v>
      </c>
      <c r="Q3386" t="s">
        <v>1099</v>
      </c>
      <c r="R3386" t="s">
        <v>1100</v>
      </c>
      <c r="S3386" s="15">
        <f t="shared" si="219"/>
        <v>42292.087592592594</v>
      </c>
      <c r="T3386" s="16">
        <f t="shared" si="220"/>
        <v>42329.125</v>
      </c>
      <c r="U3386">
        <f t="shared" si="221"/>
        <v>2016</v>
      </c>
    </row>
    <row r="3387" spans="1:21" ht="60">
      <c r="A3387">
        <v>3385</v>
      </c>
      <c r="B3387" s="3" t="s">
        <v>6914</v>
      </c>
      <c r="C3387" s="3" t="s">
        <v>6915</v>
      </c>
      <c r="D3387" s="6">
        <v>2000</v>
      </c>
      <c r="E3387" s="11">
        <v>2000</v>
      </c>
      <c r="F3387" t="s">
        <v>21</v>
      </c>
      <c r="G3387" t="s">
        <v>22</v>
      </c>
      <c r="H3387" t="s">
        <v>23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1098</v>
      </c>
      <c r="O3387" s="9">
        <f t="shared" si="217"/>
        <v>100</v>
      </c>
      <c r="P3387" s="9">
        <f t="shared" si="218"/>
        <v>133.33000000000001</v>
      </c>
      <c r="Q3387" t="s">
        <v>1099</v>
      </c>
      <c r="R3387" t="s">
        <v>1100</v>
      </c>
      <c r="S3387" s="15">
        <f t="shared" si="219"/>
        <v>41953.8675</v>
      </c>
      <c r="T3387" s="16">
        <f t="shared" si="220"/>
        <v>41983.8675</v>
      </c>
      <c r="U3387">
        <f t="shared" si="221"/>
        <v>2016</v>
      </c>
    </row>
    <row r="3388" spans="1:21" ht="60">
      <c r="A3388">
        <v>3386</v>
      </c>
      <c r="B3388" s="3" t="s">
        <v>6916</v>
      </c>
      <c r="C3388" s="3" t="s">
        <v>6917</v>
      </c>
      <c r="D3388" s="6">
        <v>2000</v>
      </c>
      <c r="E3388" s="11">
        <v>2100</v>
      </c>
      <c r="F3388" t="s">
        <v>21</v>
      </c>
      <c r="G3388" t="s">
        <v>22</v>
      </c>
      <c r="H3388" t="s">
        <v>23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1098</v>
      </c>
      <c r="O3388" s="9">
        <f t="shared" si="217"/>
        <v>105</v>
      </c>
      <c r="P3388" s="9">
        <f t="shared" si="218"/>
        <v>51.22</v>
      </c>
      <c r="Q3388" t="s">
        <v>1099</v>
      </c>
      <c r="R3388" t="s">
        <v>1100</v>
      </c>
      <c r="S3388" s="15">
        <f t="shared" si="219"/>
        <v>41946.644745370373</v>
      </c>
      <c r="T3388" s="16">
        <f t="shared" si="220"/>
        <v>41976.644745370373</v>
      </c>
      <c r="U3388">
        <f t="shared" si="221"/>
        <v>2016</v>
      </c>
    </row>
    <row r="3389" spans="1:21" ht="60">
      <c r="A3389">
        <v>3387</v>
      </c>
      <c r="B3389" s="3" t="s">
        <v>6918</v>
      </c>
      <c r="C3389" s="3" t="s">
        <v>6919</v>
      </c>
      <c r="D3389" s="6">
        <v>3000</v>
      </c>
      <c r="E3389" s="11">
        <v>3506</v>
      </c>
      <c r="F3389" t="s">
        <v>21</v>
      </c>
      <c r="G3389" t="s">
        <v>22</v>
      </c>
      <c r="H3389" t="s">
        <v>23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1098</v>
      </c>
      <c r="O3389" s="9">
        <f t="shared" si="217"/>
        <v>117</v>
      </c>
      <c r="P3389" s="9">
        <f t="shared" si="218"/>
        <v>100.17</v>
      </c>
      <c r="Q3389" t="s">
        <v>1099</v>
      </c>
      <c r="R3389" t="s">
        <v>1100</v>
      </c>
      <c r="S3389" s="15">
        <f t="shared" si="219"/>
        <v>41947.762592592589</v>
      </c>
      <c r="T3389" s="16">
        <f t="shared" si="220"/>
        <v>41987.762592592597</v>
      </c>
      <c r="U3389">
        <f t="shared" si="221"/>
        <v>2016</v>
      </c>
    </row>
    <row r="3390" spans="1:21" ht="60">
      <c r="A3390">
        <v>3388</v>
      </c>
      <c r="B3390" s="3" t="s">
        <v>6920</v>
      </c>
      <c r="C3390" s="3" t="s">
        <v>6921</v>
      </c>
      <c r="D3390" s="6">
        <v>1500</v>
      </c>
      <c r="E3390" s="11">
        <v>1557</v>
      </c>
      <c r="F3390" t="s">
        <v>21</v>
      </c>
      <c r="G3390" t="s">
        <v>31</v>
      </c>
      <c r="H3390" t="s">
        <v>32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1098</v>
      </c>
      <c r="O3390" s="9">
        <f t="shared" si="217"/>
        <v>104</v>
      </c>
      <c r="P3390" s="9">
        <f t="shared" si="218"/>
        <v>34.6</v>
      </c>
      <c r="Q3390" t="s">
        <v>1099</v>
      </c>
      <c r="R3390" t="s">
        <v>1100</v>
      </c>
      <c r="S3390" s="15">
        <f t="shared" si="219"/>
        <v>42143.461122685185</v>
      </c>
      <c r="T3390" s="16">
        <f t="shared" si="220"/>
        <v>42173.461122685185</v>
      </c>
      <c r="U3390">
        <f t="shared" si="221"/>
        <v>2014</v>
      </c>
    </row>
    <row r="3391" spans="1:21" ht="45">
      <c r="A3391">
        <v>3389</v>
      </c>
      <c r="B3391" s="3" t="s">
        <v>6922</v>
      </c>
      <c r="C3391" s="3" t="s">
        <v>6923</v>
      </c>
      <c r="D3391" s="6">
        <v>10000</v>
      </c>
      <c r="E3391" s="11">
        <v>11450</v>
      </c>
      <c r="F3391" t="s">
        <v>21</v>
      </c>
      <c r="G3391" t="s">
        <v>22</v>
      </c>
      <c r="H3391" t="s">
        <v>23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1098</v>
      </c>
      <c r="O3391" s="9">
        <f t="shared" si="217"/>
        <v>115</v>
      </c>
      <c r="P3391" s="9">
        <f t="shared" si="218"/>
        <v>184.68</v>
      </c>
      <c r="Q3391" t="s">
        <v>1099</v>
      </c>
      <c r="R3391" t="s">
        <v>1100</v>
      </c>
      <c r="S3391" s="15">
        <f t="shared" si="219"/>
        <v>42494.563449074078</v>
      </c>
      <c r="T3391" s="16">
        <f t="shared" si="220"/>
        <v>42524.563449074078</v>
      </c>
      <c r="U3391">
        <f t="shared" si="221"/>
        <v>2014</v>
      </c>
    </row>
    <row r="3392" spans="1:21" ht="60">
      <c r="A3392">
        <v>3390</v>
      </c>
      <c r="B3392" s="3" t="s">
        <v>6924</v>
      </c>
      <c r="C3392" s="3" t="s">
        <v>6925</v>
      </c>
      <c r="D3392" s="6">
        <v>1500</v>
      </c>
      <c r="E3392" s="11">
        <v>1536</v>
      </c>
      <c r="F3392" t="s">
        <v>21</v>
      </c>
      <c r="G3392" t="s">
        <v>22</v>
      </c>
      <c r="H3392" t="s">
        <v>23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1098</v>
      </c>
      <c r="O3392" s="9">
        <f t="shared" si="217"/>
        <v>102</v>
      </c>
      <c r="P3392" s="9">
        <f t="shared" si="218"/>
        <v>69.819999999999993</v>
      </c>
      <c r="Q3392" t="s">
        <v>1099</v>
      </c>
      <c r="R3392" t="s">
        <v>1100</v>
      </c>
      <c r="S3392" s="15">
        <f t="shared" si="219"/>
        <v>41815.774826388886</v>
      </c>
      <c r="T3392" s="16">
        <f t="shared" si="220"/>
        <v>41830.774826388886</v>
      </c>
      <c r="U3392">
        <f t="shared" si="221"/>
        <v>2015</v>
      </c>
    </row>
    <row r="3393" spans="1:21" ht="60">
      <c r="A3393">
        <v>3391</v>
      </c>
      <c r="B3393" s="3" t="s">
        <v>6926</v>
      </c>
      <c r="C3393" s="3" t="s">
        <v>6927</v>
      </c>
      <c r="D3393" s="6">
        <v>500</v>
      </c>
      <c r="E3393" s="11">
        <v>1115</v>
      </c>
      <c r="F3393" t="s">
        <v>21</v>
      </c>
      <c r="G3393" t="s">
        <v>22</v>
      </c>
      <c r="H3393" t="s">
        <v>23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1098</v>
      </c>
      <c r="O3393" s="9">
        <f t="shared" si="217"/>
        <v>223</v>
      </c>
      <c r="P3393" s="9">
        <f t="shared" si="218"/>
        <v>61.94</v>
      </c>
      <c r="Q3393" t="s">
        <v>1099</v>
      </c>
      <c r="R3393" t="s">
        <v>1100</v>
      </c>
      <c r="S3393" s="15">
        <f t="shared" si="219"/>
        <v>41830.545694444445</v>
      </c>
      <c r="T3393" s="16">
        <f t="shared" si="220"/>
        <v>41859.936111111114</v>
      </c>
      <c r="U3393">
        <f t="shared" si="221"/>
        <v>2014</v>
      </c>
    </row>
    <row r="3394" spans="1:21" ht="60">
      <c r="A3394">
        <v>3392</v>
      </c>
      <c r="B3394" s="3" t="s">
        <v>6928</v>
      </c>
      <c r="C3394" s="3" t="s">
        <v>6929</v>
      </c>
      <c r="D3394" s="6">
        <v>500</v>
      </c>
      <c r="E3394" s="11">
        <v>500</v>
      </c>
      <c r="F3394" t="s">
        <v>21</v>
      </c>
      <c r="G3394" t="s">
        <v>31</v>
      </c>
      <c r="H3394" t="s">
        <v>32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1098</v>
      </c>
      <c r="O3394" s="9">
        <f t="shared" si="217"/>
        <v>100</v>
      </c>
      <c r="P3394" s="9">
        <f t="shared" si="218"/>
        <v>41.67</v>
      </c>
      <c r="Q3394" t="s">
        <v>1099</v>
      </c>
      <c r="R3394" t="s">
        <v>1100</v>
      </c>
      <c r="S3394" s="15">
        <f t="shared" si="219"/>
        <v>42446.845543981486</v>
      </c>
      <c r="T3394" s="16">
        <f t="shared" si="220"/>
        <v>42496.845543981486</v>
      </c>
      <c r="U3394">
        <f t="shared" si="221"/>
        <v>2016</v>
      </c>
    </row>
    <row r="3395" spans="1:21" ht="45">
      <c r="A3395">
        <v>3393</v>
      </c>
      <c r="B3395" s="3" t="s">
        <v>6930</v>
      </c>
      <c r="C3395" s="3" t="s">
        <v>6931</v>
      </c>
      <c r="D3395" s="6">
        <v>1500</v>
      </c>
      <c r="E3395" s="11">
        <v>1587</v>
      </c>
      <c r="F3395" t="s">
        <v>21</v>
      </c>
      <c r="G3395" t="s">
        <v>22</v>
      </c>
      <c r="H3395" t="s">
        <v>23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1098</v>
      </c>
      <c r="O3395" s="9">
        <f t="shared" ref="O3395:O3458" si="222">ROUND(E3395/D3395*100,0)</f>
        <v>106</v>
      </c>
      <c r="P3395" s="9">
        <f t="shared" ref="P3395:P3458" si="223">IFERROR(ROUND(E3395/L3395,2),0)</f>
        <v>36.07</v>
      </c>
      <c r="Q3395" t="s">
        <v>1099</v>
      </c>
      <c r="R3395" t="s">
        <v>1100</v>
      </c>
      <c r="S3395" s="15">
        <f t="shared" ref="S3395:S3458" si="224">(((J3395/60)/60)/24)+DATE(1970,1,1)</f>
        <v>41923.921643518523</v>
      </c>
      <c r="T3395" s="16">
        <f t="shared" ref="T3395:T3458" si="225">(((I3395/60)/60)/24)+DATE(1970,1,1)</f>
        <v>41949.031944444447</v>
      </c>
      <c r="U3395">
        <f t="shared" si="221"/>
        <v>2016</v>
      </c>
    </row>
    <row r="3396" spans="1:21" ht="60">
      <c r="A3396">
        <v>3394</v>
      </c>
      <c r="B3396" s="3" t="s">
        <v>6932</v>
      </c>
      <c r="C3396" s="3" t="s">
        <v>6933</v>
      </c>
      <c r="D3396" s="6">
        <v>550</v>
      </c>
      <c r="E3396" s="11">
        <v>783</v>
      </c>
      <c r="F3396" t="s">
        <v>21</v>
      </c>
      <c r="G3396" t="s">
        <v>31</v>
      </c>
      <c r="H3396" t="s">
        <v>32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1098</v>
      </c>
      <c r="O3396" s="9">
        <f t="shared" si="222"/>
        <v>142</v>
      </c>
      <c r="P3396" s="9">
        <f t="shared" si="223"/>
        <v>29</v>
      </c>
      <c r="Q3396" t="s">
        <v>1099</v>
      </c>
      <c r="R3396" t="s">
        <v>1100</v>
      </c>
      <c r="S3396" s="15">
        <f t="shared" si="224"/>
        <v>41817.59542824074</v>
      </c>
      <c r="T3396" s="16">
        <f t="shared" si="225"/>
        <v>41847.59542824074</v>
      </c>
      <c r="U3396">
        <f t="shared" si="221"/>
        <v>2015</v>
      </c>
    </row>
    <row r="3397" spans="1:21" ht="30">
      <c r="A3397">
        <v>3395</v>
      </c>
      <c r="B3397" s="3" t="s">
        <v>6934</v>
      </c>
      <c r="C3397" s="3" t="s">
        <v>6935</v>
      </c>
      <c r="D3397" s="6">
        <v>500</v>
      </c>
      <c r="E3397" s="11">
        <v>920</v>
      </c>
      <c r="F3397" t="s">
        <v>21</v>
      </c>
      <c r="G3397" t="s">
        <v>31</v>
      </c>
      <c r="H3397" t="s">
        <v>32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1098</v>
      </c>
      <c r="O3397" s="9">
        <f t="shared" si="222"/>
        <v>184</v>
      </c>
      <c r="P3397" s="9">
        <f t="shared" si="223"/>
        <v>24.21</v>
      </c>
      <c r="Q3397" t="s">
        <v>1099</v>
      </c>
      <c r="R3397" t="s">
        <v>1100</v>
      </c>
      <c r="S3397" s="15">
        <f t="shared" si="224"/>
        <v>42140.712314814817</v>
      </c>
      <c r="T3397" s="16">
        <f t="shared" si="225"/>
        <v>42154.756944444445</v>
      </c>
      <c r="U3397">
        <f t="shared" si="221"/>
        <v>2016</v>
      </c>
    </row>
    <row r="3398" spans="1:21" ht="45">
      <c r="A3398">
        <v>3396</v>
      </c>
      <c r="B3398" s="3" t="s">
        <v>6936</v>
      </c>
      <c r="C3398" s="3" t="s">
        <v>6937</v>
      </c>
      <c r="D3398" s="6">
        <v>1500</v>
      </c>
      <c r="E3398" s="11">
        <v>1565</v>
      </c>
      <c r="F3398" t="s">
        <v>21</v>
      </c>
      <c r="G3398" t="s">
        <v>22</v>
      </c>
      <c r="H3398" t="s">
        <v>23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1098</v>
      </c>
      <c r="O3398" s="9">
        <f t="shared" si="222"/>
        <v>104</v>
      </c>
      <c r="P3398" s="9">
        <f t="shared" si="223"/>
        <v>55.89</v>
      </c>
      <c r="Q3398" t="s">
        <v>1099</v>
      </c>
      <c r="R3398" t="s">
        <v>1100</v>
      </c>
      <c r="S3398" s="15">
        <f t="shared" si="224"/>
        <v>41764.44663194444</v>
      </c>
      <c r="T3398" s="16">
        <f t="shared" si="225"/>
        <v>41791.165972222225</v>
      </c>
      <c r="U3398">
        <f t="shared" si="221"/>
        <v>2015</v>
      </c>
    </row>
    <row r="3399" spans="1:21" ht="30">
      <c r="A3399">
        <v>3397</v>
      </c>
      <c r="B3399" s="3" t="s">
        <v>6938</v>
      </c>
      <c r="C3399" s="3" t="s">
        <v>6939</v>
      </c>
      <c r="D3399" s="6">
        <v>250</v>
      </c>
      <c r="E3399" s="11">
        <v>280</v>
      </c>
      <c r="F3399" t="s">
        <v>21</v>
      </c>
      <c r="G3399" t="s">
        <v>31</v>
      </c>
      <c r="H3399" t="s">
        <v>32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1098</v>
      </c>
      <c r="O3399" s="9">
        <f t="shared" si="222"/>
        <v>112</v>
      </c>
      <c r="P3399" s="9">
        <f t="shared" si="223"/>
        <v>11.67</v>
      </c>
      <c r="Q3399" t="s">
        <v>1099</v>
      </c>
      <c r="R3399" t="s">
        <v>1100</v>
      </c>
      <c r="S3399" s="15">
        <f t="shared" si="224"/>
        <v>42378.478344907402</v>
      </c>
      <c r="T3399" s="16">
        <f t="shared" si="225"/>
        <v>42418.916666666672</v>
      </c>
      <c r="U3399">
        <f t="shared" si="221"/>
        <v>2015</v>
      </c>
    </row>
    <row r="3400" spans="1:21" ht="60">
      <c r="A3400">
        <v>3398</v>
      </c>
      <c r="B3400" s="3" t="s">
        <v>6940</v>
      </c>
      <c r="C3400" s="3" t="s">
        <v>6941</v>
      </c>
      <c r="D3400" s="6">
        <v>4000</v>
      </c>
      <c r="E3400" s="11">
        <v>4443</v>
      </c>
      <c r="F3400" t="s">
        <v>21</v>
      </c>
      <c r="G3400" t="s">
        <v>22</v>
      </c>
      <c r="H3400" t="s">
        <v>23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1098</v>
      </c>
      <c r="O3400" s="9">
        <f t="shared" si="222"/>
        <v>111</v>
      </c>
      <c r="P3400" s="9">
        <f t="shared" si="223"/>
        <v>68.349999999999994</v>
      </c>
      <c r="Q3400" t="s">
        <v>1099</v>
      </c>
      <c r="R3400" t="s">
        <v>1100</v>
      </c>
      <c r="S3400" s="15">
        <f t="shared" si="224"/>
        <v>41941.75203703704</v>
      </c>
      <c r="T3400" s="16">
        <f t="shared" si="225"/>
        <v>41964.708333333328</v>
      </c>
      <c r="U3400">
        <f t="shared" si="221"/>
        <v>2015</v>
      </c>
    </row>
    <row r="3401" spans="1:21" ht="45">
      <c r="A3401">
        <v>3399</v>
      </c>
      <c r="B3401" s="3" t="s">
        <v>6942</v>
      </c>
      <c r="C3401" s="3" t="s">
        <v>6943</v>
      </c>
      <c r="D3401" s="6">
        <v>1200</v>
      </c>
      <c r="E3401" s="11">
        <v>1245</v>
      </c>
      <c r="F3401" t="s">
        <v>21</v>
      </c>
      <c r="G3401" t="s">
        <v>31</v>
      </c>
      <c r="H3401" t="s">
        <v>32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1098</v>
      </c>
      <c r="O3401" s="9">
        <f t="shared" si="222"/>
        <v>104</v>
      </c>
      <c r="P3401" s="9">
        <f t="shared" si="223"/>
        <v>27.07</v>
      </c>
      <c r="Q3401" t="s">
        <v>1099</v>
      </c>
      <c r="R3401" t="s">
        <v>1100</v>
      </c>
      <c r="S3401" s="15">
        <f t="shared" si="224"/>
        <v>42026.920428240745</v>
      </c>
      <c r="T3401" s="16">
        <f t="shared" si="225"/>
        <v>42056.920428240745</v>
      </c>
      <c r="U3401">
        <f t="shared" si="221"/>
        <v>2014</v>
      </c>
    </row>
    <row r="3402" spans="1:21" ht="60">
      <c r="A3402">
        <v>3400</v>
      </c>
      <c r="B3402" s="3" t="s">
        <v>6944</v>
      </c>
      <c r="C3402" s="3" t="s">
        <v>6945</v>
      </c>
      <c r="D3402" s="6">
        <v>10000</v>
      </c>
      <c r="E3402" s="11">
        <v>10041</v>
      </c>
      <c r="F3402" t="s">
        <v>21</v>
      </c>
      <c r="G3402" t="s">
        <v>22</v>
      </c>
      <c r="H3402" t="s">
        <v>23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1098</v>
      </c>
      <c r="O3402" s="9">
        <f t="shared" si="222"/>
        <v>100</v>
      </c>
      <c r="P3402" s="9">
        <f t="shared" si="223"/>
        <v>118.13</v>
      </c>
      <c r="Q3402" t="s">
        <v>1099</v>
      </c>
      <c r="R3402" t="s">
        <v>1100</v>
      </c>
      <c r="S3402" s="15">
        <f t="shared" si="224"/>
        <v>41834.953865740739</v>
      </c>
      <c r="T3402" s="16">
        <f t="shared" si="225"/>
        <v>41879.953865740739</v>
      </c>
      <c r="U3402">
        <f t="shared" ref="U3402:U3465" si="226">YEAR(S2884)</f>
        <v>2016</v>
      </c>
    </row>
    <row r="3403" spans="1:21" ht="60">
      <c r="A3403">
        <v>3401</v>
      </c>
      <c r="B3403" s="3" t="s">
        <v>6946</v>
      </c>
      <c r="C3403" s="3" t="s">
        <v>6947</v>
      </c>
      <c r="D3403" s="6">
        <v>2900</v>
      </c>
      <c r="E3403" s="11">
        <v>2954</v>
      </c>
      <c r="F3403" t="s">
        <v>21</v>
      </c>
      <c r="G3403" t="s">
        <v>31</v>
      </c>
      <c r="H3403" t="s">
        <v>32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1098</v>
      </c>
      <c r="O3403" s="9">
        <f t="shared" si="222"/>
        <v>102</v>
      </c>
      <c r="P3403" s="9">
        <f t="shared" si="223"/>
        <v>44.76</v>
      </c>
      <c r="Q3403" t="s">
        <v>1099</v>
      </c>
      <c r="R3403" t="s">
        <v>1100</v>
      </c>
      <c r="S3403" s="15">
        <f t="shared" si="224"/>
        <v>42193.723912037036</v>
      </c>
      <c r="T3403" s="16">
        <f t="shared" si="225"/>
        <v>42223.723912037036</v>
      </c>
      <c r="U3403">
        <f t="shared" si="226"/>
        <v>2016</v>
      </c>
    </row>
    <row r="3404" spans="1:21" ht="45">
      <c r="A3404">
        <v>3402</v>
      </c>
      <c r="B3404" s="3" t="s">
        <v>6948</v>
      </c>
      <c r="C3404" s="3" t="s">
        <v>6949</v>
      </c>
      <c r="D3404" s="6">
        <v>15000</v>
      </c>
      <c r="E3404" s="11">
        <v>16465</v>
      </c>
      <c r="F3404" t="s">
        <v>21</v>
      </c>
      <c r="G3404" t="s">
        <v>22</v>
      </c>
      <c r="H3404" t="s">
        <v>23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1098</v>
      </c>
      <c r="O3404" s="9">
        <f t="shared" si="222"/>
        <v>110</v>
      </c>
      <c r="P3404" s="9">
        <f t="shared" si="223"/>
        <v>99.79</v>
      </c>
      <c r="Q3404" t="s">
        <v>1099</v>
      </c>
      <c r="R3404" t="s">
        <v>1100</v>
      </c>
      <c r="S3404" s="15">
        <f t="shared" si="224"/>
        <v>42290.61855324074</v>
      </c>
      <c r="T3404" s="16">
        <f t="shared" si="225"/>
        <v>42320.104861111111</v>
      </c>
      <c r="U3404">
        <f t="shared" si="226"/>
        <v>2014</v>
      </c>
    </row>
    <row r="3405" spans="1:21" ht="45">
      <c r="A3405">
        <v>3403</v>
      </c>
      <c r="B3405" s="3" t="s">
        <v>6950</v>
      </c>
      <c r="C3405" s="3" t="s">
        <v>6951</v>
      </c>
      <c r="D3405" s="6">
        <v>2000</v>
      </c>
      <c r="E3405" s="11">
        <v>2000</v>
      </c>
      <c r="F3405" t="s">
        <v>21</v>
      </c>
      <c r="G3405" t="s">
        <v>31</v>
      </c>
      <c r="H3405" t="s">
        <v>32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1098</v>
      </c>
      <c r="O3405" s="9">
        <f t="shared" si="222"/>
        <v>100</v>
      </c>
      <c r="P3405" s="9">
        <f t="shared" si="223"/>
        <v>117.65</v>
      </c>
      <c r="Q3405" t="s">
        <v>1099</v>
      </c>
      <c r="R3405" t="s">
        <v>1100</v>
      </c>
      <c r="S3405" s="15">
        <f t="shared" si="224"/>
        <v>42150.462083333332</v>
      </c>
      <c r="T3405" s="16">
        <f t="shared" si="225"/>
        <v>42180.462083333332</v>
      </c>
      <c r="U3405">
        <f t="shared" si="226"/>
        <v>2015</v>
      </c>
    </row>
    <row r="3406" spans="1:21" ht="60">
      <c r="A3406">
        <v>3404</v>
      </c>
      <c r="B3406" s="3" t="s">
        <v>6952</v>
      </c>
      <c r="C3406" s="3" t="s">
        <v>6953</v>
      </c>
      <c r="D3406" s="6">
        <v>500</v>
      </c>
      <c r="E3406" s="11">
        <v>610</v>
      </c>
      <c r="F3406" t="s">
        <v>21</v>
      </c>
      <c r="G3406" t="s">
        <v>22</v>
      </c>
      <c r="H3406" t="s">
        <v>23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1098</v>
      </c>
      <c r="O3406" s="9">
        <f t="shared" si="222"/>
        <v>122</v>
      </c>
      <c r="P3406" s="9">
        <f t="shared" si="223"/>
        <v>203.33</v>
      </c>
      <c r="Q3406" t="s">
        <v>1099</v>
      </c>
      <c r="R3406" t="s">
        <v>1100</v>
      </c>
      <c r="S3406" s="15">
        <f t="shared" si="224"/>
        <v>42152.503495370373</v>
      </c>
      <c r="T3406" s="16">
        <f t="shared" si="225"/>
        <v>42172.503495370373</v>
      </c>
      <c r="U3406">
        <f t="shared" si="226"/>
        <v>2015</v>
      </c>
    </row>
    <row r="3407" spans="1:21" ht="45">
      <c r="A3407">
        <v>3405</v>
      </c>
      <c r="B3407" s="3" t="s">
        <v>6954</v>
      </c>
      <c r="C3407" s="3" t="s">
        <v>6955</v>
      </c>
      <c r="D3407" s="6">
        <v>350</v>
      </c>
      <c r="E3407" s="11">
        <v>481.5</v>
      </c>
      <c r="F3407" t="s">
        <v>21</v>
      </c>
      <c r="G3407" t="s">
        <v>31</v>
      </c>
      <c r="H3407" t="s">
        <v>32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1098</v>
      </c>
      <c r="O3407" s="9">
        <f t="shared" si="222"/>
        <v>138</v>
      </c>
      <c r="P3407" s="9">
        <f t="shared" si="223"/>
        <v>28.32</v>
      </c>
      <c r="Q3407" t="s">
        <v>1099</v>
      </c>
      <c r="R3407" t="s">
        <v>1100</v>
      </c>
      <c r="S3407" s="15">
        <f t="shared" si="224"/>
        <v>42410.017199074078</v>
      </c>
      <c r="T3407" s="16">
        <f t="shared" si="225"/>
        <v>42430.999305555553</v>
      </c>
      <c r="U3407">
        <f t="shared" si="226"/>
        <v>2014</v>
      </c>
    </row>
    <row r="3408" spans="1:21" ht="45">
      <c r="A3408">
        <v>3406</v>
      </c>
      <c r="B3408" s="3" t="s">
        <v>6956</v>
      </c>
      <c r="C3408" s="3" t="s">
        <v>6957</v>
      </c>
      <c r="D3408" s="6">
        <v>10000</v>
      </c>
      <c r="E3408" s="11">
        <v>10031</v>
      </c>
      <c r="F3408" t="s">
        <v>21</v>
      </c>
      <c r="G3408" t="s">
        <v>22</v>
      </c>
      <c r="H3408" t="s">
        <v>23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1098</v>
      </c>
      <c r="O3408" s="9">
        <f t="shared" si="222"/>
        <v>100</v>
      </c>
      <c r="P3408" s="9">
        <f t="shared" si="223"/>
        <v>110.23</v>
      </c>
      <c r="Q3408" t="s">
        <v>1099</v>
      </c>
      <c r="R3408" t="s">
        <v>1100</v>
      </c>
      <c r="S3408" s="15">
        <f t="shared" si="224"/>
        <v>41791.492777777778</v>
      </c>
      <c r="T3408" s="16">
        <f t="shared" si="225"/>
        <v>41836.492777777778</v>
      </c>
      <c r="U3408">
        <f t="shared" si="226"/>
        <v>2014</v>
      </c>
    </row>
    <row r="3409" spans="1:21" ht="60">
      <c r="A3409">
        <v>3407</v>
      </c>
      <c r="B3409" s="3" t="s">
        <v>6958</v>
      </c>
      <c r="C3409" s="3" t="s">
        <v>6959</v>
      </c>
      <c r="D3409" s="6">
        <v>2000</v>
      </c>
      <c r="E3409" s="11">
        <v>2142</v>
      </c>
      <c r="F3409" t="s">
        <v>21</v>
      </c>
      <c r="G3409" t="s">
        <v>31</v>
      </c>
      <c r="H3409" t="s">
        <v>32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1098</v>
      </c>
      <c r="O3409" s="9">
        <f t="shared" si="222"/>
        <v>107</v>
      </c>
      <c r="P3409" s="9">
        <f t="shared" si="223"/>
        <v>31.97</v>
      </c>
      <c r="Q3409" t="s">
        <v>1099</v>
      </c>
      <c r="R3409" t="s">
        <v>1100</v>
      </c>
      <c r="S3409" s="15">
        <f t="shared" si="224"/>
        <v>41796.422326388885</v>
      </c>
      <c r="T3409" s="16">
        <f t="shared" si="225"/>
        <v>41826.422326388885</v>
      </c>
      <c r="U3409">
        <f t="shared" si="226"/>
        <v>2014</v>
      </c>
    </row>
    <row r="3410" spans="1:21" ht="45">
      <c r="A3410">
        <v>3408</v>
      </c>
      <c r="B3410" s="3" t="s">
        <v>6960</v>
      </c>
      <c r="C3410" s="3" t="s">
        <v>6961</v>
      </c>
      <c r="D3410" s="6">
        <v>500</v>
      </c>
      <c r="E3410" s="11">
        <v>1055</v>
      </c>
      <c r="F3410" t="s">
        <v>21</v>
      </c>
      <c r="G3410" t="s">
        <v>22</v>
      </c>
      <c r="H3410" t="s">
        <v>23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1098</v>
      </c>
      <c r="O3410" s="9">
        <f t="shared" si="222"/>
        <v>211</v>
      </c>
      <c r="P3410" s="9">
        <f t="shared" si="223"/>
        <v>58.61</v>
      </c>
      <c r="Q3410" t="s">
        <v>1099</v>
      </c>
      <c r="R3410" t="s">
        <v>1100</v>
      </c>
      <c r="S3410" s="15">
        <f t="shared" si="224"/>
        <v>41808.991944444446</v>
      </c>
      <c r="T3410" s="16">
        <f t="shared" si="225"/>
        <v>41838.991944444446</v>
      </c>
      <c r="U3410">
        <f t="shared" si="226"/>
        <v>2014</v>
      </c>
    </row>
    <row r="3411" spans="1:21" ht="45">
      <c r="A3411">
        <v>3409</v>
      </c>
      <c r="B3411" s="3" t="s">
        <v>6962</v>
      </c>
      <c r="C3411" s="3" t="s">
        <v>6963</v>
      </c>
      <c r="D3411" s="6">
        <v>500</v>
      </c>
      <c r="E3411" s="11">
        <v>618</v>
      </c>
      <c r="F3411" t="s">
        <v>21</v>
      </c>
      <c r="G3411" t="s">
        <v>31</v>
      </c>
      <c r="H3411" t="s">
        <v>32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1098</v>
      </c>
      <c r="O3411" s="9">
        <f t="shared" si="222"/>
        <v>124</v>
      </c>
      <c r="P3411" s="9">
        <f t="shared" si="223"/>
        <v>29.43</v>
      </c>
      <c r="Q3411" t="s">
        <v>1099</v>
      </c>
      <c r="R3411" t="s">
        <v>1100</v>
      </c>
      <c r="S3411" s="15">
        <f t="shared" si="224"/>
        <v>42544.814328703709</v>
      </c>
      <c r="T3411" s="16">
        <f t="shared" si="225"/>
        <v>42582.873611111107</v>
      </c>
      <c r="U3411">
        <f t="shared" si="226"/>
        <v>2016</v>
      </c>
    </row>
    <row r="3412" spans="1:21" ht="60">
      <c r="A3412">
        <v>3410</v>
      </c>
      <c r="B3412" s="3" t="s">
        <v>6964</v>
      </c>
      <c r="C3412" s="3" t="s">
        <v>6965</v>
      </c>
      <c r="D3412" s="6">
        <v>3000</v>
      </c>
      <c r="E3412" s="11">
        <v>3255</v>
      </c>
      <c r="F3412" t="s">
        <v>21</v>
      </c>
      <c r="G3412" t="s">
        <v>22</v>
      </c>
      <c r="H3412" t="s">
        <v>23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1098</v>
      </c>
      <c r="O3412" s="9">
        <f t="shared" si="222"/>
        <v>109</v>
      </c>
      <c r="P3412" s="9">
        <f t="shared" si="223"/>
        <v>81.38</v>
      </c>
      <c r="Q3412" t="s">
        <v>1099</v>
      </c>
      <c r="R3412" t="s">
        <v>1100</v>
      </c>
      <c r="S3412" s="15">
        <f t="shared" si="224"/>
        <v>42500.041550925926</v>
      </c>
      <c r="T3412" s="16">
        <f t="shared" si="225"/>
        <v>42527.291666666672</v>
      </c>
      <c r="U3412">
        <f t="shared" si="226"/>
        <v>2014</v>
      </c>
    </row>
    <row r="3413" spans="1:21" ht="60">
      <c r="A3413">
        <v>3411</v>
      </c>
      <c r="B3413" s="3" t="s">
        <v>6966</v>
      </c>
      <c r="C3413" s="3" t="s">
        <v>6967</v>
      </c>
      <c r="D3413" s="6">
        <v>15000</v>
      </c>
      <c r="E3413" s="11">
        <v>15535</v>
      </c>
      <c r="F3413" t="s">
        <v>21</v>
      </c>
      <c r="G3413" t="s">
        <v>22</v>
      </c>
      <c r="H3413" t="s">
        <v>23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1098</v>
      </c>
      <c r="O3413" s="9">
        <f t="shared" si="222"/>
        <v>104</v>
      </c>
      <c r="P3413" s="9">
        <f t="shared" si="223"/>
        <v>199.17</v>
      </c>
      <c r="Q3413" t="s">
        <v>1099</v>
      </c>
      <c r="R3413" t="s">
        <v>1100</v>
      </c>
      <c r="S3413" s="15">
        <f t="shared" si="224"/>
        <v>42265.022824074069</v>
      </c>
      <c r="T3413" s="16">
        <f t="shared" si="225"/>
        <v>42285.022824074069</v>
      </c>
      <c r="U3413">
        <f t="shared" si="226"/>
        <v>2014</v>
      </c>
    </row>
    <row r="3414" spans="1:21" ht="45">
      <c r="A3414">
        <v>3412</v>
      </c>
      <c r="B3414" s="3" t="s">
        <v>6968</v>
      </c>
      <c r="C3414" s="3" t="s">
        <v>6969</v>
      </c>
      <c r="D3414" s="6">
        <v>3000</v>
      </c>
      <c r="E3414" s="11">
        <v>3000</v>
      </c>
      <c r="F3414" t="s">
        <v>21</v>
      </c>
      <c r="G3414" t="s">
        <v>31</v>
      </c>
      <c r="H3414" t="s">
        <v>32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1098</v>
      </c>
      <c r="O3414" s="9">
        <f t="shared" si="222"/>
        <v>100</v>
      </c>
      <c r="P3414" s="9">
        <f t="shared" si="223"/>
        <v>115.38</v>
      </c>
      <c r="Q3414" t="s">
        <v>1099</v>
      </c>
      <c r="R3414" t="s">
        <v>1100</v>
      </c>
      <c r="S3414" s="15">
        <f t="shared" si="224"/>
        <v>41879.959050925929</v>
      </c>
      <c r="T3414" s="16">
        <f t="shared" si="225"/>
        <v>41909.959050925929</v>
      </c>
      <c r="U3414">
        <f t="shared" si="226"/>
        <v>2015</v>
      </c>
    </row>
    <row r="3415" spans="1:21" ht="60">
      <c r="A3415">
        <v>3413</v>
      </c>
      <c r="B3415" s="3" t="s">
        <v>6970</v>
      </c>
      <c r="C3415" s="3" t="s">
        <v>6971</v>
      </c>
      <c r="D3415" s="6">
        <v>500</v>
      </c>
      <c r="E3415" s="11">
        <v>650</v>
      </c>
      <c r="F3415" t="s">
        <v>21</v>
      </c>
      <c r="G3415" t="s">
        <v>22</v>
      </c>
      <c r="H3415" t="s">
        <v>23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1098</v>
      </c>
      <c r="O3415" s="9">
        <f t="shared" si="222"/>
        <v>130</v>
      </c>
      <c r="P3415" s="9">
        <f t="shared" si="223"/>
        <v>46.43</v>
      </c>
      <c r="Q3415" t="s">
        <v>1099</v>
      </c>
      <c r="R3415" t="s">
        <v>1100</v>
      </c>
      <c r="S3415" s="15">
        <f t="shared" si="224"/>
        <v>42053.733078703706</v>
      </c>
      <c r="T3415" s="16">
        <f t="shared" si="225"/>
        <v>42063.207638888889</v>
      </c>
      <c r="U3415">
        <f t="shared" si="226"/>
        <v>2014</v>
      </c>
    </row>
    <row r="3416" spans="1:21" ht="45">
      <c r="A3416">
        <v>3414</v>
      </c>
      <c r="B3416" s="3" t="s">
        <v>6972</v>
      </c>
      <c r="C3416" s="3" t="s">
        <v>6973</v>
      </c>
      <c r="D3416" s="6">
        <v>3000</v>
      </c>
      <c r="E3416" s="11">
        <v>3105</v>
      </c>
      <c r="F3416" t="s">
        <v>21</v>
      </c>
      <c r="G3416" t="s">
        <v>22</v>
      </c>
      <c r="H3416" t="s">
        <v>23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1098</v>
      </c>
      <c r="O3416" s="9">
        <f t="shared" si="222"/>
        <v>104</v>
      </c>
      <c r="P3416" s="9">
        <f t="shared" si="223"/>
        <v>70.569999999999993</v>
      </c>
      <c r="Q3416" t="s">
        <v>1099</v>
      </c>
      <c r="R3416" t="s">
        <v>1100</v>
      </c>
      <c r="S3416" s="15">
        <f t="shared" si="224"/>
        <v>42675.832465277781</v>
      </c>
      <c r="T3416" s="16">
        <f t="shared" si="225"/>
        <v>42705.332638888889</v>
      </c>
      <c r="U3416">
        <f t="shared" si="226"/>
        <v>2016</v>
      </c>
    </row>
    <row r="3417" spans="1:21" ht="45">
      <c r="A3417">
        <v>3415</v>
      </c>
      <c r="B3417" s="3" t="s">
        <v>6974</v>
      </c>
      <c r="C3417" s="3" t="s">
        <v>6975</v>
      </c>
      <c r="D3417" s="6">
        <v>200</v>
      </c>
      <c r="E3417" s="11">
        <v>200</v>
      </c>
      <c r="F3417" t="s">
        <v>21</v>
      </c>
      <c r="G3417" t="s">
        <v>22</v>
      </c>
      <c r="H3417" t="s">
        <v>23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1098</v>
      </c>
      <c r="O3417" s="9">
        <f t="shared" si="222"/>
        <v>100</v>
      </c>
      <c r="P3417" s="9">
        <f t="shared" si="223"/>
        <v>22.22</v>
      </c>
      <c r="Q3417" t="s">
        <v>1099</v>
      </c>
      <c r="R3417" t="s">
        <v>1100</v>
      </c>
      <c r="S3417" s="15">
        <f t="shared" si="224"/>
        <v>42467.144166666665</v>
      </c>
      <c r="T3417" s="16">
        <f t="shared" si="225"/>
        <v>42477.979166666672</v>
      </c>
      <c r="U3417">
        <f t="shared" si="226"/>
        <v>2015</v>
      </c>
    </row>
    <row r="3418" spans="1:21" ht="60">
      <c r="A3418">
        <v>3416</v>
      </c>
      <c r="B3418" s="3" t="s">
        <v>6976</v>
      </c>
      <c r="C3418" s="3" t="s">
        <v>6977</v>
      </c>
      <c r="D3418" s="6">
        <v>4000</v>
      </c>
      <c r="E3418" s="11">
        <v>4784</v>
      </c>
      <c r="F3418" t="s">
        <v>21</v>
      </c>
      <c r="G3418" t="s">
        <v>31</v>
      </c>
      <c r="H3418" t="s">
        <v>32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1098</v>
      </c>
      <c r="O3418" s="9">
        <f t="shared" si="222"/>
        <v>120</v>
      </c>
      <c r="P3418" s="9">
        <f t="shared" si="223"/>
        <v>159.47</v>
      </c>
      <c r="Q3418" t="s">
        <v>1099</v>
      </c>
      <c r="R3418" t="s">
        <v>1100</v>
      </c>
      <c r="S3418" s="15">
        <f t="shared" si="224"/>
        <v>42089.412557870368</v>
      </c>
      <c r="T3418" s="16">
        <f t="shared" si="225"/>
        <v>42117.770833333328</v>
      </c>
      <c r="U3418">
        <f t="shared" si="226"/>
        <v>2015</v>
      </c>
    </row>
    <row r="3419" spans="1:21" ht="45">
      <c r="A3419">
        <v>3417</v>
      </c>
      <c r="B3419" s="3" t="s">
        <v>6978</v>
      </c>
      <c r="C3419" s="3" t="s">
        <v>6979</v>
      </c>
      <c r="D3419" s="6">
        <v>1700</v>
      </c>
      <c r="E3419" s="11">
        <v>1700.01</v>
      </c>
      <c r="F3419" t="s">
        <v>21</v>
      </c>
      <c r="G3419" t="s">
        <v>22</v>
      </c>
      <c r="H3419" t="s">
        <v>23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1098</v>
      </c>
      <c r="O3419" s="9">
        <f t="shared" si="222"/>
        <v>100</v>
      </c>
      <c r="P3419" s="9">
        <f t="shared" si="223"/>
        <v>37.78</v>
      </c>
      <c r="Q3419" t="s">
        <v>1099</v>
      </c>
      <c r="R3419" t="s">
        <v>1100</v>
      </c>
      <c r="S3419" s="15">
        <f t="shared" si="224"/>
        <v>41894.91375</v>
      </c>
      <c r="T3419" s="16">
        <f t="shared" si="225"/>
        <v>41938.029861111114</v>
      </c>
      <c r="U3419">
        <f t="shared" si="226"/>
        <v>2016</v>
      </c>
    </row>
    <row r="3420" spans="1:21" ht="60">
      <c r="A3420">
        <v>3418</v>
      </c>
      <c r="B3420" s="3" t="s">
        <v>6980</v>
      </c>
      <c r="C3420" s="3" t="s">
        <v>6981</v>
      </c>
      <c r="D3420" s="6">
        <v>4000</v>
      </c>
      <c r="E3420" s="11">
        <v>4035</v>
      </c>
      <c r="F3420" t="s">
        <v>21</v>
      </c>
      <c r="G3420" t="s">
        <v>22</v>
      </c>
      <c r="H3420" t="s">
        <v>23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1098</v>
      </c>
      <c r="O3420" s="9">
        <f t="shared" si="222"/>
        <v>101</v>
      </c>
      <c r="P3420" s="9">
        <f t="shared" si="223"/>
        <v>72.05</v>
      </c>
      <c r="Q3420" t="s">
        <v>1099</v>
      </c>
      <c r="R3420" t="s">
        <v>1100</v>
      </c>
      <c r="S3420" s="15">
        <f t="shared" si="224"/>
        <v>41752.83457175926</v>
      </c>
      <c r="T3420" s="16">
        <f t="shared" si="225"/>
        <v>41782.83457175926</v>
      </c>
      <c r="U3420">
        <f t="shared" si="226"/>
        <v>2014</v>
      </c>
    </row>
    <row r="3421" spans="1:21" ht="60">
      <c r="A3421">
        <v>3419</v>
      </c>
      <c r="B3421" s="3" t="s">
        <v>6982</v>
      </c>
      <c r="C3421" s="3" t="s">
        <v>6983</v>
      </c>
      <c r="D3421" s="6">
        <v>2750</v>
      </c>
      <c r="E3421" s="11">
        <v>2930</v>
      </c>
      <c r="F3421" t="s">
        <v>21</v>
      </c>
      <c r="G3421" t="s">
        <v>2490</v>
      </c>
      <c r="H3421" t="s">
        <v>62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1098</v>
      </c>
      <c r="O3421" s="9">
        <f t="shared" si="222"/>
        <v>107</v>
      </c>
      <c r="P3421" s="9">
        <f t="shared" si="223"/>
        <v>63.7</v>
      </c>
      <c r="Q3421" t="s">
        <v>1099</v>
      </c>
      <c r="R3421" t="s">
        <v>1100</v>
      </c>
      <c r="S3421" s="15">
        <f t="shared" si="224"/>
        <v>42448.821585648147</v>
      </c>
      <c r="T3421" s="16">
        <f t="shared" si="225"/>
        <v>42466.895833333328</v>
      </c>
      <c r="U3421">
        <f t="shared" si="226"/>
        <v>2014</v>
      </c>
    </row>
    <row r="3422" spans="1:21" ht="45">
      <c r="A3422">
        <v>3420</v>
      </c>
      <c r="B3422" s="3" t="s">
        <v>6984</v>
      </c>
      <c r="C3422" s="3" t="s">
        <v>6985</v>
      </c>
      <c r="D3422" s="6">
        <v>700</v>
      </c>
      <c r="E3422" s="11">
        <v>966</v>
      </c>
      <c r="F3422" t="s">
        <v>21</v>
      </c>
      <c r="G3422" t="s">
        <v>31</v>
      </c>
      <c r="H3422" t="s">
        <v>32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1098</v>
      </c>
      <c r="O3422" s="9">
        <f t="shared" si="222"/>
        <v>138</v>
      </c>
      <c r="P3422" s="9">
        <f t="shared" si="223"/>
        <v>28.41</v>
      </c>
      <c r="Q3422" t="s">
        <v>1099</v>
      </c>
      <c r="R3422" t="s">
        <v>1100</v>
      </c>
      <c r="S3422" s="15">
        <f t="shared" si="224"/>
        <v>42405.090300925927</v>
      </c>
      <c r="T3422" s="16">
        <f t="shared" si="225"/>
        <v>42414</v>
      </c>
      <c r="U3422">
        <f t="shared" si="226"/>
        <v>2015</v>
      </c>
    </row>
    <row r="3423" spans="1:21" ht="45">
      <c r="A3423">
        <v>3421</v>
      </c>
      <c r="B3423" s="3" t="s">
        <v>6986</v>
      </c>
      <c r="C3423" s="3" t="s">
        <v>6987</v>
      </c>
      <c r="D3423" s="6">
        <v>10000</v>
      </c>
      <c r="E3423" s="11">
        <v>10115</v>
      </c>
      <c r="F3423" t="s">
        <v>21</v>
      </c>
      <c r="G3423" t="s">
        <v>22</v>
      </c>
      <c r="H3423" t="s">
        <v>23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1098</v>
      </c>
      <c r="O3423" s="9">
        <f t="shared" si="222"/>
        <v>101</v>
      </c>
      <c r="P3423" s="9">
        <f t="shared" si="223"/>
        <v>103.21</v>
      </c>
      <c r="Q3423" t="s">
        <v>1099</v>
      </c>
      <c r="R3423" t="s">
        <v>1100</v>
      </c>
      <c r="S3423" s="15">
        <f t="shared" si="224"/>
        <v>42037.791238425925</v>
      </c>
      <c r="T3423" s="16">
        <f t="shared" si="225"/>
        <v>42067.791238425925</v>
      </c>
      <c r="U3423">
        <f t="shared" si="226"/>
        <v>2015</v>
      </c>
    </row>
    <row r="3424" spans="1:21" ht="60">
      <c r="A3424">
        <v>3422</v>
      </c>
      <c r="B3424" s="3" t="s">
        <v>6988</v>
      </c>
      <c r="C3424" s="3" t="s">
        <v>6989</v>
      </c>
      <c r="D3424" s="6">
        <v>3000</v>
      </c>
      <c r="E3424" s="11">
        <v>3273</v>
      </c>
      <c r="F3424" t="s">
        <v>21</v>
      </c>
      <c r="G3424" t="s">
        <v>31</v>
      </c>
      <c r="H3424" t="s">
        <v>32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1098</v>
      </c>
      <c r="O3424" s="9">
        <f t="shared" si="222"/>
        <v>109</v>
      </c>
      <c r="P3424" s="9">
        <f t="shared" si="223"/>
        <v>71.150000000000006</v>
      </c>
      <c r="Q3424" t="s">
        <v>1099</v>
      </c>
      <c r="R3424" t="s">
        <v>1100</v>
      </c>
      <c r="S3424" s="15">
        <f t="shared" si="224"/>
        <v>42323.562222222223</v>
      </c>
      <c r="T3424" s="16">
        <f t="shared" si="225"/>
        <v>42352</v>
      </c>
      <c r="U3424">
        <f t="shared" si="226"/>
        <v>2014</v>
      </c>
    </row>
    <row r="3425" spans="1:21" ht="45">
      <c r="A3425">
        <v>3423</v>
      </c>
      <c r="B3425" s="3" t="s">
        <v>6990</v>
      </c>
      <c r="C3425" s="3" t="s">
        <v>6991</v>
      </c>
      <c r="D3425" s="6">
        <v>250</v>
      </c>
      <c r="E3425" s="11">
        <v>350</v>
      </c>
      <c r="F3425" t="s">
        <v>21</v>
      </c>
      <c r="G3425" t="s">
        <v>22</v>
      </c>
      <c r="H3425" t="s">
        <v>23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1098</v>
      </c>
      <c r="O3425" s="9">
        <f t="shared" si="222"/>
        <v>140</v>
      </c>
      <c r="P3425" s="9">
        <f t="shared" si="223"/>
        <v>35</v>
      </c>
      <c r="Q3425" t="s">
        <v>1099</v>
      </c>
      <c r="R3425" t="s">
        <v>1100</v>
      </c>
      <c r="S3425" s="15">
        <f t="shared" si="224"/>
        <v>42088.911354166667</v>
      </c>
      <c r="T3425" s="16">
        <f t="shared" si="225"/>
        <v>42118.911354166667</v>
      </c>
      <c r="U3425">
        <f t="shared" si="226"/>
        <v>2016</v>
      </c>
    </row>
    <row r="3426" spans="1:21" ht="60">
      <c r="A3426">
        <v>3424</v>
      </c>
      <c r="B3426" s="3" t="s">
        <v>6992</v>
      </c>
      <c r="C3426" s="3" t="s">
        <v>6993</v>
      </c>
      <c r="D3426" s="6">
        <v>6000</v>
      </c>
      <c r="E3426" s="11">
        <v>6215</v>
      </c>
      <c r="F3426" t="s">
        <v>21</v>
      </c>
      <c r="G3426" t="s">
        <v>22</v>
      </c>
      <c r="H3426" t="s">
        <v>23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1098</v>
      </c>
      <c r="O3426" s="9">
        <f t="shared" si="222"/>
        <v>104</v>
      </c>
      <c r="P3426" s="9">
        <f t="shared" si="223"/>
        <v>81.78</v>
      </c>
      <c r="Q3426" t="s">
        <v>1099</v>
      </c>
      <c r="R3426" t="s">
        <v>1100</v>
      </c>
      <c r="S3426" s="15">
        <f t="shared" si="224"/>
        <v>42018.676898148144</v>
      </c>
      <c r="T3426" s="16">
        <f t="shared" si="225"/>
        <v>42040.290972222225</v>
      </c>
      <c r="U3426">
        <f t="shared" si="226"/>
        <v>2015</v>
      </c>
    </row>
    <row r="3427" spans="1:21" ht="60">
      <c r="A3427">
        <v>3425</v>
      </c>
      <c r="B3427" s="3" t="s">
        <v>6994</v>
      </c>
      <c r="C3427" s="3" t="s">
        <v>6995</v>
      </c>
      <c r="D3427" s="6">
        <v>30000</v>
      </c>
      <c r="E3427" s="11">
        <v>30891.1</v>
      </c>
      <c r="F3427" t="s">
        <v>21</v>
      </c>
      <c r="G3427" t="s">
        <v>22</v>
      </c>
      <c r="H3427" t="s">
        <v>23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1098</v>
      </c>
      <c r="O3427" s="9">
        <f t="shared" si="222"/>
        <v>103</v>
      </c>
      <c r="P3427" s="9">
        <f t="shared" si="223"/>
        <v>297.02999999999997</v>
      </c>
      <c r="Q3427" t="s">
        <v>1099</v>
      </c>
      <c r="R3427" t="s">
        <v>1100</v>
      </c>
      <c r="S3427" s="15">
        <f t="shared" si="224"/>
        <v>41884.617314814815</v>
      </c>
      <c r="T3427" s="16">
        <f t="shared" si="225"/>
        <v>41916.617314814815</v>
      </c>
      <c r="U3427">
        <f t="shared" si="226"/>
        <v>2016</v>
      </c>
    </row>
    <row r="3428" spans="1:21" ht="45">
      <c r="A3428">
        <v>3426</v>
      </c>
      <c r="B3428" s="3" t="s">
        <v>6996</v>
      </c>
      <c r="C3428" s="3" t="s">
        <v>6997</v>
      </c>
      <c r="D3428" s="6">
        <v>3750</v>
      </c>
      <c r="E3428" s="11">
        <v>4055</v>
      </c>
      <c r="F3428" t="s">
        <v>21</v>
      </c>
      <c r="G3428" t="s">
        <v>22</v>
      </c>
      <c r="H3428" t="s">
        <v>23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1098</v>
      </c>
      <c r="O3428" s="9">
        <f t="shared" si="222"/>
        <v>108</v>
      </c>
      <c r="P3428" s="9">
        <f t="shared" si="223"/>
        <v>46.61</v>
      </c>
      <c r="Q3428" t="s">
        <v>1099</v>
      </c>
      <c r="R3428" t="s">
        <v>1100</v>
      </c>
      <c r="S3428" s="15">
        <f t="shared" si="224"/>
        <v>41884.056747685187</v>
      </c>
      <c r="T3428" s="16">
        <f t="shared" si="225"/>
        <v>41903.083333333336</v>
      </c>
      <c r="U3428">
        <f t="shared" si="226"/>
        <v>2016</v>
      </c>
    </row>
    <row r="3429" spans="1:21" ht="60">
      <c r="A3429">
        <v>3427</v>
      </c>
      <c r="B3429" s="3" t="s">
        <v>6998</v>
      </c>
      <c r="C3429" s="3" t="s">
        <v>6999</v>
      </c>
      <c r="D3429" s="6">
        <v>1500</v>
      </c>
      <c r="E3429" s="11">
        <v>1500</v>
      </c>
      <c r="F3429" t="s">
        <v>21</v>
      </c>
      <c r="G3429" t="s">
        <v>31</v>
      </c>
      <c r="H3429" t="s">
        <v>32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1098</v>
      </c>
      <c r="O3429" s="9">
        <f t="shared" si="222"/>
        <v>100</v>
      </c>
      <c r="P3429" s="9">
        <f t="shared" si="223"/>
        <v>51.72</v>
      </c>
      <c r="Q3429" t="s">
        <v>1099</v>
      </c>
      <c r="R3429" t="s">
        <v>1100</v>
      </c>
      <c r="S3429" s="15">
        <f t="shared" si="224"/>
        <v>41792.645277777774</v>
      </c>
      <c r="T3429" s="16">
        <f t="shared" si="225"/>
        <v>41822.645277777774</v>
      </c>
      <c r="U3429">
        <f t="shared" si="226"/>
        <v>2014</v>
      </c>
    </row>
    <row r="3430" spans="1:21" ht="60">
      <c r="A3430">
        <v>3428</v>
      </c>
      <c r="B3430" s="3" t="s">
        <v>7000</v>
      </c>
      <c r="C3430" s="3" t="s">
        <v>7001</v>
      </c>
      <c r="D3430" s="6">
        <v>2000</v>
      </c>
      <c r="E3430" s="11">
        <v>2055</v>
      </c>
      <c r="F3430" t="s">
        <v>21</v>
      </c>
      <c r="G3430" t="s">
        <v>31</v>
      </c>
      <c r="H3430" t="s">
        <v>32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1098</v>
      </c>
      <c r="O3430" s="9">
        <f t="shared" si="222"/>
        <v>103</v>
      </c>
      <c r="P3430" s="9">
        <f t="shared" si="223"/>
        <v>40.29</v>
      </c>
      <c r="Q3430" t="s">
        <v>1099</v>
      </c>
      <c r="R3430" t="s">
        <v>1100</v>
      </c>
      <c r="S3430" s="15">
        <f t="shared" si="224"/>
        <v>42038.720451388886</v>
      </c>
      <c r="T3430" s="16">
        <f t="shared" si="225"/>
        <v>42063.708333333328</v>
      </c>
      <c r="U3430">
        <f t="shared" si="226"/>
        <v>2015</v>
      </c>
    </row>
    <row r="3431" spans="1:21" ht="60">
      <c r="A3431">
        <v>3429</v>
      </c>
      <c r="B3431" s="3" t="s">
        <v>7002</v>
      </c>
      <c r="C3431" s="3" t="s">
        <v>7003</v>
      </c>
      <c r="D3431" s="6">
        <v>150</v>
      </c>
      <c r="E3431" s="11">
        <v>195</v>
      </c>
      <c r="F3431" t="s">
        <v>21</v>
      </c>
      <c r="G3431" t="s">
        <v>31</v>
      </c>
      <c r="H3431" t="s">
        <v>32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1098</v>
      </c>
      <c r="O3431" s="9">
        <f t="shared" si="222"/>
        <v>130</v>
      </c>
      <c r="P3431" s="9">
        <f t="shared" si="223"/>
        <v>16.25</v>
      </c>
      <c r="Q3431" t="s">
        <v>1099</v>
      </c>
      <c r="R3431" t="s">
        <v>1100</v>
      </c>
      <c r="S3431" s="15">
        <f t="shared" si="224"/>
        <v>42662.021539351852</v>
      </c>
      <c r="T3431" s="16">
        <f t="shared" si="225"/>
        <v>42676.021539351852</v>
      </c>
      <c r="U3431">
        <f t="shared" si="226"/>
        <v>2015</v>
      </c>
    </row>
    <row r="3432" spans="1:21" ht="60">
      <c r="A3432">
        <v>3430</v>
      </c>
      <c r="B3432" s="3" t="s">
        <v>7004</v>
      </c>
      <c r="C3432" s="3" t="s">
        <v>7005</v>
      </c>
      <c r="D3432" s="6">
        <v>2000</v>
      </c>
      <c r="E3432" s="11">
        <v>2170.9899999999998</v>
      </c>
      <c r="F3432" t="s">
        <v>21</v>
      </c>
      <c r="G3432" t="s">
        <v>31</v>
      </c>
      <c r="H3432" t="s">
        <v>32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1098</v>
      </c>
      <c r="O3432" s="9">
        <f t="shared" si="222"/>
        <v>109</v>
      </c>
      <c r="P3432" s="9">
        <f t="shared" si="223"/>
        <v>30.15</v>
      </c>
      <c r="Q3432" t="s">
        <v>1099</v>
      </c>
      <c r="R3432" t="s">
        <v>1100</v>
      </c>
      <c r="S3432" s="15">
        <f t="shared" si="224"/>
        <v>41820.945613425924</v>
      </c>
      <c r="T3432" s="16">
        <f t="shared" si="225"/>
        <v>41850.945613425924</v>
      </c>
      <c r="U3432">
        <f t="shared" si="226"/>
        <v>2015</v>
      </c>
    </row>
    <row r="3433" spans="1:21" ht="45">
      <c r="A3433">
        <v>3431</v>
      </c>
      <c r="B3433" s="3" t="s">
        <v>7006</v>
      </c>
      <c r="C3433" s="3" t="s">
        <v>7007</v>
      </c>
      <c r="D3433" s="6">
        <v>2000</v>
      </c>
      <c r="E3433" s="11">
        <v>2000</v>
      </c>
      <c r="F3433" t="s">
        <v>21</v>
      </c>
      <c r="G3433" t="s">
        <v>22</v>
      </c>
      <c r="H3433" t="s">
        <v>23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1098</v>
      </c>
      <c r="O3433" s="9">
        <f t="shared" si="222"/>
        <v>100</v>
      </c>
      <c r="P3433" s="9">
        <f t="shared" si="223"/>
        <v>95.24</v>
      </c>
      <c r="Q3433" t="s">
        <v>1099</v>
      </c>
      <c r="R3433" t="s">
        <v>1100</v>
      </c>
      <c r="S3433" s="15">
        <f t="shared" si="224"/>
        <v>41839.730937500004</v>
      </c>
      <c r="T3433" s="16">
        <f t="shared" si="225"/>
        <v>41869.730937500004</v>
      </c>
      <c r="U3433">
        <f t="shared" si="226"/>
        <v>2014</v>
      </c>
    </row>
    <row r="3434" spans="1:21" ht="45">
      <c r="A3434">
        <v>3432</v>
      </c>
      <c r="B3434" s="3" t="s">
        <v>7008</v>
      </c>
      <c r="C3434" s="3" t="s">
        <v>7009</v>
      </c>
      <c r="D3434" s="6">
        <v>2000</v>
      </c>
      <c r="E3434" s="11">
        <v>2193</v>
      </c>
      <c r="F3434" t="s">
        <v>21</v>
      </c>
      <c r="G3434" t="s">
        <v>22</v>
      </c>
      <c r="H3434" t="s">
        <v>23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1098</v>
      </c>
      <c r="O3434" s="9">
        <f t="shared" si="222"/>
        <v>110</v>
      </c>
      <c r="P3434" s="9">
        <f t="shared" si="223"/>
        <v>52.21</v>
      </c>
      <c r="Q3434" t="s">
        <v>1099</v>
      </c>
      <c r="R3434" t="s">
        <v>1100</v>
      </c>
      <c r="S3434" s="15">
        <f t="shared" si="224"/>
        <v>42380.581180555557</v>
      </c>
      <c r="T3434" s="16">
        <f t="shared" si="225"/>
        <v>42405.916666666672</v>
      </c>
      <c r="U3434">
        <f t="shared" si="226"/>
        <v>2015</v>
      </c>
    </row>
    <row r="3435" spans="1:21" ht="45">
      <c r="A3435">
        <v>3433</v>
      </c>
      <c r="B3435" s="3" t="s">
        <v>7010</v>
      </c>
      <c r="C3435" s="3" t="s">
        <v>7011</v>
      </c>
      <c r="D3435" s="6">
        <v>9500</v>
      </c>
      <c r="E3435" s="11">
        <v>9525</v>
      </c>
      <c r="F3435" t="s">
        <v>21</v>
      </c>
      <c r="G3435" t="s">
        <v>22</v>
      </c>
      <c r="H3435" t="s">
        <v>23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1098</v>
      </c>
      <c r="O3435" s="9">
        <f t="shared" si="222"/>
        <v>100</v>
      </c>
      <c r="P3435" s="9">
        <f t="shared" si="223"/>
        <v>134.15</v>
      </c>
      <c r="Q3435" t="s">
        <v>1099</v>
      </c>
      <c r="R3435" t="s">
        <v>1100</v>
      </c>
      <c r="S3435" s="15">
        <f t="shared" si="224"/>
        <v>41776.063136574077</v>
      </c>
      <c r="T3435" s="16">
        <f t="shared" si="225"/>
        <v>41807.125</v>
      </c>
      <c r="U3435">
        <f t="shared" si="226"/>
        <v>2016</v>
      </c>
    </row>
    <row r="3436" spans="1:21" ht="60">
      <c r="A3436">
        <v>3434</v>
      </c>
      <c r="B3436" s="3" t="s">
        <v>7012</v>
      </c>
      <c r="C3436" s="3" t="s">
        <v>7013</v>
      </c>
      <c r="D3436" s="6">
        <v>10000</v>
      </c>
      <c r="E3436" s="11">
        <v>10555</v>
      </c>
      <c r="F3436" t="s">
        <v>21</v>
      </c>
      <c r="G3436" t="s">
        <v>22</v>
      </c>
      <c r="H3436" t="s">
        <v>23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1098</v>
      </c>
      <c r="O3436" s="9">
        <f t="shared" si="222"/>
        <v>106</v>
      </c>
      <c r="P3436" s="9">
        <f t="shared" si="223"/>
        <v>62.83</v>
      </c>
      <c r="Q3436" t="s">
        <v>1099</v>
      </c>
      <c r="R3436" t="s">
        <v>1100</v>
      </c>
      <c r="S3436" s="15">
        <f t="shared" si="224"/>
        <v>41800.380428240744</v>
      </c>
      <c r="T3436" s="16">
        <f t="shared" si="225"/>
        <v>41830.380428240744</v>
      </c>
      <c r="U3436">
        <f t="shared" si="226"/>
        <v>2014</v>
      </c>
    </row>
    <row r="3437" spans="1:21" ht="60">
      <c r="A3437">
        <v>3435</v>
      </c>
      <c r="B3437" s="3" t="s">
        <v>7014</v>
      </c>
      <c r="C3437" s="3" t="s">
        <v>7015</v>
      </c>
      <c r="D3437" s="6">
        <v>1000</v>
      </c>
      <c r="E3437" s="11">
        <v>1120</v>
      </c>
      <c r="F3437" t="s">
        <v>21</v>
      </c>
      <c r="G3437" t="s">
        <v>22</v>
      </c>
      <c r="H3437" t="s">
        <v>23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1098</v>
      </c>
      <c r="O3437" s="9">
        <f t="shared" si="222"/>
        <v>112</v>
      </c>
      <c r="P3437" s="9">
        <f t="shared" si="223"/>
        <v>58.95</v>
      </c>
      <c r="Q3437" t="s">
        <v>1099</v>
      </c>
      <c r="R3437" t="s">
        <v>1100</v>
      </c>
      <c r="S3437" s="15">
        <f t="shared" si="224"/>
        <v>42572.61681712963</v>
      </c>
      <c r="T3437" s="16">
        <f t="shared" si="225"/>
        <v>42589.125</v>
      </c>
      <c r="U3437">
        <f t="shared" si="226"/>
        <v>2015</v>
      </c>
    </row>
    <row r="3438" spans="1:21" ht="60">
      <c r="A3438">
        <v>3436</v>
      </c>
      <c r="B3438" s="3" t="s">
        <v>7016</v>
      </c>
      <c r="C3438" s="3" t="s">
        <v>7017</v>
      </c>
      <c r="D3438" s="6">
        <v>5000</v>
      </c>
      <c r="E3438" s="11">
        <v>5295</v>
      </c>
      <c r="F3438" t="s">
        <v>21</v>
      </c>
      <c r="G3438" t="s">
        <v>22</v>
      </c>
      <c r="H3438" t="s">
        <v>23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1098</v>
      </c>
      <c r="O3438" s="9">
        <f t="shared" si="222"/>
        <v>106</v>
      </c>
      <c r="P3438" s="9">
        <f t="shared" si="223"/>
        <v>143.11000000000001</v>
      </c>
      <c r="Q3438" t="s">
        <v>1099</v>
      </c>
      <c r="R3438" t="s">
        <v>1100</v>
      </c>
      <c r="S3438" s="15">
        <f t="shared" si="224"/>
        <v>41851.541585648149</v>
      </c>
      <c r="T3438" s="16">
        <f t="shared" si="225"/>
        <v>41872.686111111114</v>
      </c>
      <c r="U3438">
        <f t="shared" si="226"/>
        <v>2015</v>
      </c>
    </row>
    <row r="3439" spans="1:21" ht="60">
      <c r="A3439">
        <v>3437</v>
      </c>
      <c r="B3439" s="3" t="s">
        <v>7018</v>
      </c>
      <c r="C3439" s="3" t="s">
        <v>7019</v>
      </c>
      <c r="D3439" s="6">
        <v>3000</v>
      </c>
      <c r="E3439" s="11">
        <v>3030</v>
      </c>
      <c r="F3439" t="s">
        <v>21</v>
      </c>
      <c r="G3439" t="s">
        <v>22</v>
      </c>
      <c r="H3439" t="s">
        <v>23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1098</v>
      </c>
      <c r="O3439" s="9">
        <f t="shared" si="222"/>
        <v>101</v>
      </c>
      <c r="P3439" s="9">
        <f t="shared" si="223"/>
        <v>84.17</v>
      </c>
      <c r="Q3439" t="s">
        <v>1099</v>
      </c>
      <c r="R3439" t="s">
        <v>1100</v>
      </c>
      <c r="S3439" s="15">
        <f t="shared" si="224"/>
        <v>42205.710879629631</v>
      </c>
      <c r="T3439" s="16">
        <f t="shared" si="225"/>
        <v>42235.710879629631</v>
      </c>
      <c r="U3439">
        <f t="shared" si="226"/>
        <v>2014</v>
      </c>
    </row>
    <row r="3440" spans="1:21" ht="60">
      <c r="A3440">
        <v>3438</v>
      </c>
      <c r="B3440" s="3" t="s">
        <v>7020</v>
      </c>
      <c r="C3440" s="3" t="s">
        <v>7021</v>
      </c>
      <c r="D3440" s="6">
        <v>2500</v>
      </c>
      <c r="E3440" s="11">
        <v>2605</v>
      </c>
      <c r="F3440" t="s">
        <v>21</v>
      </c>
      <c r="G3440" t="s">
        <v>31</v>
      </c>
      <c r="H3440" t="s">
        <v>32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1098</v>
      </c>
      <c r="O3440" s="9">
        <f t="shared" si="222"/>
        <v>104</v>
      </c>
      <c r="P3440" s="9">
        <f t="shared" si="223"/>
        <v>186.07</v>
      </c>
      <c r="Q3440" t="s">
        <v>1099</v>
      </c>
      <c r="R3440" t="s">
        <v>1100</v>
      </c>
      <c r="S3440" s="15">
        <f t="shared" si="224"/>
        <v>42100.927858796291</v>
      </c>
      <c r="T3440" s="16">
        <f t="shared" si="225"/>
        <v>42126.875</v>
      </c>
      <c r="U3440">
        <f t="shared" si="226"/>
        <v>2015</v>
      </c>
    </row>
    <row r="3441" spans="1:21" ht="30">
      <c r="A3441">
        <v>3439</v>
      </c>
      <c r="B3441" s="3" t="s">
        <v>7022</v>
      </c>
      <c r="C3441" s="3" t="s">
        <v>7023</v>
      </c>
      <c r="D3441" s="6">
        <v>1200</v>
      </c>
      <c r="E3441" s="11">
        <v>1616.14</v>
      </c>
      <c r="F3441" t="s">
        <v>21</v>
      </c>
      <c r="G3441" t="s">
        <v>22</v>
      </c>
      <c r="H3441" t="s">
        <v>23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1098</v>
      </c>
      <c r="O3441" s="9">
        <f t="shared" si="222"/>
        <v>135</v>
      </c>
      <c r="P3441" s="9">
        <f t="shared" si="223"/>
        <v>89.79</v>
      </c>
      <c r="Q3441" t="s">
        <v>1099</v>
      </c>
      <c r="R3441" t="s">
        <v>1100</v>
      </c>
      <c r="S3441" s="15">
        <f t="shared" si="224"/>
        <v>42374.911226851851</v>
      </c>
      <c r="T3441" s="16">
        <f t="shared" si="225"/>
        <v>42388.207638888889</v>
      </c>
      <c r="U3441">
        <f t="shared" si="226"/>
        <v>2014</v>
      </c>
    </row>
    <row r="3442" spans="1:21" ht="60">
      <c r="A3442">
        <v>3440</v>
      </c>
      <c r="B3442" s="3" t="s">
        <v>7024</v>
      </c>
      <c r="C3442" s="3" t="s">
        <v>7025</v>
      </c>
      <c r="D3442" s="6">
        <v>5000</v>
      </c>
      <c r="E3442" s="11">
        <v>5260.92</v>
      </c>
      <c r="F3442" t="s">
        <v>21</v>
      </c>
      <c r="G3442" t="s">
        <v>22</v>
      </c>
      <c r="H3442" t="s">
        <v>23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1098</v>
      </c>
      <c r="O3442" s="9">
        <f t="shared" si="222"/>
        <v>105</v>
      </c>
      <c r="P3442" s="9">
        <f t="shared" si="223"/>
        <v>64.16</v>
      </c>
      <c r="Q3442" t="s">
        <v>1099</v>
      </c>
      <c r="R3442" t="s">
        <v>1100</v>
      </c>
      <c r="S3442" s="15">
        <f t="shared" si="224"/>
        <v>41809.12300925926</v>
      </c>
      <c r="T3442" s="16">
        <f t="shared" si="225"/>
        <v>41831.677083333336</v>
      </c>
      <c r="U3442">
        <f t="shared" si="226"/>
        <v>2015</v>
      </c>
    </row>
    <row r="3443" spans="1:21" ht="60">
      <c r="A3443">
        <v>3441</v>
      </c>
      <c r="B3443" s="3" t="s">
        <v>7026</v>
      </c>
      <c r="C3443" s="3" t="s">
        <v>7027</v>
      </c>
      <c r="D3443" s="6">
        <v>2500</v>
      </c>
      <c r="E3443" s="11">
        <v>2565</v>
      </c>
      <c r="F3443" t="s">
        <v>21</v>
      </c>
      <c r="G3443" t="s">
        <v>22</v>
      </c>
      <c r="H3443" t="s">
        <v>23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1098</v>
      </c>
      <c r="O3443" s="9">
        <f t="shared" si="222"/>
        <v>103</v>
      </c>
      <c r="P3443" s="9">
        <f t="shared" si="223"/>
        <v>59.65</v>
      </c>
      <c r="Q3443" t="s">
        <v>1099</v>
      </c>
      <c r="R3443" t="s">
        <v>1100</v>
      </c>
      <c r="S3443" s="15">
        <f t="shared" si="224"/>
        <v>42294.429641203707</v>
      </c>
      <c r="T3443" s="16">
        <f t="shared" si="225"/>
        <v>42321.845138888893</v>
      </c>
      <c r="U3443">
        <f t="shared" si="226"/>
        <v>2015</v>
      </c>
    </row>
    <row r="3444" spans="1:21" ht="60">
      <c r="A3444">
        <v>3442</v>
      </c>
      <c r="B3444" s="3" t="s">
        <v>7028</v>
      </c>
      <c r="C3444" s="3" t="s">
        <v>7029</v>
      </c>
      <c r="D3444" s="6">
        <v>250</v>
      </c>
      <c r="E3444" s="11">
        <v>250</v>
      </c>
      <c r="F3444" t="s">
        <v>21</v>
      </c>
      <c r="G3444" t="s">
        <v>22</v>
      </c>
      <c r="H3444" t="s">
        <v>23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1098</v>
      </c>
      <c r="O3444" s="9">
        <f t="shared" si="222"/>
        <v>100</v>
      </c>
      <c r="P3444" s="9">
        <f t="shared" si="223"/>
        <v>31.25</v>
      </c>
      <c r="Q3444" t="s">
        <v>1099</v>
      </c>
      <c r="R3444" t="s">
        <v>1100</v>
      </c>
      <c r="S3444" s="15">
        <f t="shared" si="224"/>
        <v>42124.841111111105</v>
      </c>
      <c r="T3444" s="16">
        <f t="shared" si="225"/>
        <v>42154.841111111105</v>
      </c>
      <c r="U3444">
        <f t="shared" si="226"/>
        <v>2015</v>
      </c>
    </row>
    <row r="3445" spans="1:21" ht="60">
      <c r="A3445">
        <v>3443</v>
      </c>
      <c r="B3445" s="3" t="s">
        <v>7030</v>
      </c>
      <c r="C3445" s="3" t="s">
        <v>7031</v>
      </c>
      <c r="D3445" s="6">
        <v>1000</v>
      </c>
      <c r="E3445" s="11">
        <v>1855</v>
      </c>
      <c r="F3445" t="s">
        <v>21</v>
      </c>
      <c r="G3445" t="s">
        <v>22</v>
      </c>
      <c r="H3445" t="s">
        <v>23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1098</v>
      </c>
      <c r="O3445" s="9">
        <f t="shared" si="222"/>
        <v>186</v>
      </c>
      <c r="P3445" s="9">
        <f t="shared" si="223"/>
        <v>41.22</v>
      </c>
      <c r="Q3445" t="s">
        <v>1099</v>
      </c>
      <c r="R3445" t="s">
        <v>1100</v>
      </c>
      <c r="S3445" s="15">
        <f t="shared" si="224"/>
        <v>41861.524837962963</v>
      </c>
      <c r="T3445" s="16">
        <f t="shared" si="225"/>
        <v>41891.524837962963</v>
      </c>
      <c r="U3445">
        <f t="shared" si="226"/>
        <v>2014</v>
      </c>
    </row>
    <row r="3446" spans="1:21" ht="60">
      <c r="A3446">
        <v>3444</v>
      </c>
      <c r="B3446" s="3" t="s">
        <v>7032</v>
      </c>
      <c r="C3446" s="3" t="s">
        <v>7033</v>
      </c>
      <c r="D3446" s="6">
        <v>300</v>
      </c>
      <c r="E3446" s="11">
        <v>867</v>
      </c>
      <c r="F3446" t="s">
        <v>21</v>
      </c>
      <c r="G3446" t="s">
        <v>57</v>
      </c>
      <c r="H3446" t="s">
        <v>58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1098</v>
      </c>
      <c r="O3446" s="9">
        <f t="shared" si="222"/>
        <v>289</v>
      </c>
      <c r="P3446" s="9">
        <f t="shared" si="223"/>
        <v>43.35</v>
      </c>
      <c r="Q3446" t="s">
        <v>1099</v>
      </c>
      <c r="R3446" t="s">
        <v>1100</v>
      </c>
      <c r="S3446" s="15">
        <f t="shared" si="224"/>
        <v>42521.291504629626</v>
      </c>
      <c r="T3446" s="16">
        <f t="shared" si="225"/>
        <v>42529.582638888889</v>
      </c>
      <c r="U3446">
        <f t="shared" si="226"/>
        <v>2015</v>
      </c>
    </row>
    <row r="3447" spans="1:21" ht="45">
      <c r="A3447">
        <v>3445</v>
      </c>
      <c r="B3447" s="3" t="s">
        <v>7034</v>
      </c>
      <c r="C3447" s="3" t="s">
        <v>7035</v>
      </c>
      <c r="D3447" s="6">
        <v>2000</v>
      </c>
      <c r="E3447" s="11">
        <v>2000</v>
      </c>
      <c r="F3447" t="s">
        <v>21</v>
      </c>
      <c r="G3447" t="s">
        <v>31</v>
      </c>
      <c r="H3447" t="s">
        <v>32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1098</v>
      </c>
      <c r="O3447" s="9">
        <f t="shared" si="222"/>
        <v>100</v>
      </c>
      <c r="P3447" s="9">
        <f t="shared" si="223"/>
        <v>64.52</v>
      </c>
      <c r="Q3447" t="s">
        <v>1099</v>
      </c>
      <c r="R3447" t="s">
        <v>1100</v>
      </c>
      <c r="S3447" s="15">
        <f t="shared" si="224"/>
        <v>42272.530509259261</v>
      </c>
      <c r="T3447" s="16">
        <f t="shared" si="225"/>
        <v>42300.530509259261</v>
      </c>
      <c r="U3447">
        <f t="shared" si="226"/>
        <v>2014</v>
      </c>
    </row>
    <row r="3448" spans="1:21" ht="60">
      <c r="A3448">
        <v>3446</v>
      </c>
      <c r="B3448" s="3" t="s">
        <v>7036</v>
      </c>
      <c r="C3448" s="3" t="s">
        <v>7037</v>
      </c>
      <c r="D3448" s="6">
        <v>1000</v>
      </c>
      <c r="E3448" s="11">
        <v>1082</v>
      </c>
      <c r="F3448" t="s">
        <v>21</v>
      </c>
      <c r="G3448" t="s">
        <v>31</v>
      </c>
      <c r="H3448" t="s">
        <v>32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1098</v>
      </c>
      <c r="O3448" s="9">
        <f t="shared" si="222"/>
        <v>108</v>
      </c>
      <c r="P3448" s="9">
        <f t="shared" si="223"/>
        <v>43.28</v>
      </c>
      <c r="Q3448" t="s">
        <v>1099</v>
      </c>
      <c r="R3448" t="s">
        <v>1100</v>
      </c>
      <c r="S3448" s="15">
        <f t="shared" si="224"/>
        <v>42016.832465277781</v>
      </c>
      <c r="T3448" s="16">
        <f t="shared" si="225"/>
        <v>42040.513888888891</v>
      </c>
      <c r="U3448">
        <f t="shared" si="226"/>
        <v>2016</v>
      </c>
    </row>
    <row r="3449" spans="1:21" ht="30">
      <c r="A3449">
        <v>3447</v>
      </c>
      <c r="B3449" s="3" t="s">
        <v>7038</v>
      </c>
      <c r="C3449" s="3" t="s">
        <v>7039</v>
      </c>
      <c r="D3449" s="6">
        <v>1000</v>
      </c>
      <c r="E3449" s="11">
        <v>1078</v>
      </c>
      <c r="F3449" t="s">
        <v>21</v>
      </c>
      <c r="G3449" t="s">
        <v>22</v>
      </c>
      <c r="H3449" t="s">
        <v>23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1098</v>
      </c>
      <c r="O3449" s="9">
        <f t="shared" si="222"/>
        <v>108</v>
      </c>
      <c r="P3449" s="9">
        <f t="shared" si="223"/>
        <v>77</v>
      </c>
      <c r="Q3449" t="s">
        <v>1099</v>
      </c>
      <c r="R3449" t="s">
        <v>1100</v>
      </c>
      <c r="S3449" s="15">
        <f t="shared" si="224"/>
        <v>42402.889027777783</v>
      </c>
      <c r="T3449" s="16">
        <f t="shared" si="225"/>
        <v>42447.847361111111</v>
      </c>
      <c r="U3449">
        <f t="shared" si="226"/>
        <v>2014</v>
      </c>
    </row>
    <row r="3450" spans="1:21" ht="45">
      <c r="A3450">
        <v>3448</v>
      </c>
      <c r="B3450" s="3" t="s">
        <v>7040</v>
      </c>
      <c r="C3450" s="3" t="s">
        <v>7041</v>
      </c>
      <c r="D3450" s="6">
        <v>2100</v>
      </c>
      <c r="E3450" s="11">
        <v>2305</v>
      </c>
      <c r="F3450" t="s">
        <v>21</v>
      </c>
      <c r="G3450" t="s">
        <v>22</v>
      </c>
      <c r="H3450" t="s">
        <v>23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1098</v>
      </c>
      <c r="O3450" s="9">
        <f t="shared" si="222"/>
        <v>110</v>
      </c>
      <c r="P3450" s="9">
        <f t="shared" si="223"/>
        <v>51.22</v>
      </c>
      <c r="Q3450" t="s">
        <v>1099</v>
      </c>
      <c r="R3450" t="s">
        <v>1100</v>
      </c>
      <c r="S3450" s="15">
        <f t="shared" si="224"/>
        <v>41960.119085648148</v>
      </c>
      <c r="T3450" s="16">
        <f t="shared" si="225"/>
        <v>41990.119085648148</v>
      </c>
      <c r="U3450">
        <f t="shared" si="226"/>
        <v>2015</v>
      </c>
    </row>
    <row r="3451" spans="1:21" ht="45">
      <c r="A3451">
        <v>3449</v>
      </c>
      <c r="B3451" s="3" t="s">
        <v>7042</v>
      </c>
      <c r="C3451" s="3" t="s">
        <v>7043</v>
      </c>
      <c r="D3451" s="6">
        <v>800</v>
      </c>
      <c r="E3451" s="11">
        <v>1365</v>
      </c>
      <c r="F3451" t="s">
        <v>21</v>
      </c>
      <c r="G3451" t="s">
        <v>22</v>
      </c>
      <c r="H3451" t="s">
        <v>23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1098</v>
      </c>
      <c r="O3451" s="9">
        <f t="shared" si="222"/>
        <v>171</v>
      </c>
      <c r="P3451" s="9">
        <f t="shared" si="223"/>
        <v>68.25</v>
      </c>
      <c r="Q3451" t="s">
        <v>1099</v>
      </c>
      <c r="R3451" t="s">
        <v>1100</v>
      </c>
      <c r="S3451" s="15">
        <f t="shared" si="224"/>
        <v>42532.052523148144</v>
      </c>
      <c r="T3451" s="16">
        <f t="shared" si="225"/>
        <v>42560.166666666672</v>
      </c>
      <c r="U3451">
        <f t="shared" si="226"/>
        <v>2014</v>
      </c>
    </row>
    <row r="3452" spans="1:21" ht="60">
      <c r="A3452">
        <v>3450</v>
      </c>
      <c r="B3452" s="3" t="s">
        <v>7044</v>
      </c>
      <c r="C3452" s="3" t="s">
        <v>7045</v>
      </c>
      <c r="D3452" s="6">
        <v>500</v>
      </c>
      <c r="E3452" s="11">
        <v>760</v>
      </c>
      <c r="F3452" t="s">
        <v>21</v>
      </c>
      <c r="G3452" t="s">
        <v>31</v>
      </c>
      <c r="H3452" t="s">
        <v>32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1098</v>
      </c>
      <c r="O3452" s="9">
        <f t="shared" si="222"/>
        <v>152</v>
      </c>
      <c r="P3452" s="9">
        <f t="shared" si="223"/>
        <v>19.489999999999998</v>
      </c>
      <c r="Q3452" t="s">
        <v>1099</v>
      </c>
      <c r="R3452" t="s">
        <v>1100</v>
      </c>
      <c r="S3452" s="15">
        <f t="shared" si="224"/>
        <v>42036.704525462963</v>
      </c>
      <c r="T3452" s="16">
        <f t="shared" si="225"/>
        <v>42096.662858796291</v>
      </c>
      <c r="U3452">
        <f t="shared" si="226"/>
        <v>2015</v>
      </c>
    </row>
    <row r="3453" spans="1:21" ht="60">
      <c r="A3453">
        <v>3451</v>
      </c>
      <c r="B3453" s="3" t="s">
        <v>7046</v>
      </c>
      <c r="C3453" s="3" t="s">
        <v>7047</v>
      </c>
      <c r="D3453" s="6">
        <v>650</v>
      </c>
      <c r="E3453" s="11">
        <v>658</v>
      </c>
      <c r="F3453" t="s">
        <v>21</v>
      </c>
      <c r="G3453" t="s">
        <v>22</v>
      </c>
      <c r="H3453" t="s">
        <v>23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1098</v>
      </c>
      <c r="O3453" s="9">
        <f t="shared" si="222"/>
        <v>101</v>
      </c>
      <c r="P3453" s="9">
        <f t="shared" si="223"/>
        <v>41.13</v>
      </c>
      <c r="Q3453" t="s">
        <v>1099</v>
      </c>
      <c r="R3453" t="s">
        <v>1100</v>
      </c>
      <c r="S3453" s="15">
        <f t="shared" si="224"/>
        <v>42088.723692129628</v>
      </c>
      <c r="T3453" s="16">
        <f t="shared" si="225"/>
        <v>42115.723692129628</v>
      </c>
      <c r="U3453">
        <f t="shared" si="226"/>
        <v>2016</v>
      </c>
    </row>
    <row r="3454" spans="1:21" ht="60">
      <c r="A3454">
        <v>3452</v>
      </c>
      <c r="B3454" s="3" t="s">
        <v>7048</v>
      </c>
      <c r="C3454" s="3" t="s">
        <v>7049</v>
      </c>
      <c r="D3454" s="6">
        <v>1000</v>
      </c>
      <c r="E3454" s="11">
        <v>1532</v>
      </c>
      <c r="F3454" t="s">
        <v>21</v>
      </c>
      <c r="G3454" t="s">
        <v>22</v>
      </c>
      <c r="H3454" t="s">
        <v>23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1098</v>
      </c>
      <c r="O3454" s="9">
        <f t="shared" si="222"/>
        <v>153</v>
      </c>
      <c r="P3454" s="9">
        <f t="shared" si="223"/>
        <v>41.41</v>
      </c>
      <c r="Q3454" t="s">
        <v>1099</v>
      </c>
      <c r="R3454" t="s">
        <v>1100</v>
      </c>
      <c r="S3454" s="15">
        <f t="shared" si="224"/>
        <v>41820.639189814814</v>
      </c>
      <c r="T3454" s="16">
        <f t="shared" si="225"/>
        <v>41843.165972222225</v>
      </c>
      <c r="U3454">
        <f t="shared" si="226"/>
        <v>2014</v>
      </c>
    </row>
    <row r="3455" spans="1:21" ht="45">
      <c r="A3455">
        <v>3453</v>
      </c>
      <c r="B3455" s="3" t="s">
        <v>7050</v>
      </c>
      <c r="C3455" s="3" t="s">
        <v>7051</v>
      </c>
      <c r="D3455" s="6">
        <v>300</v>
      </c>
      <c r="E3455" s="11">
        <v>385</v>
      </c>
      <c r="F3455" t="s">
        <v>21</v>
      </c>
      <c r="G3455" t="s">
        <v>31</v>
      </c>
      <c r="H3455" t="s">
        <v>32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1098</v>
      </c>
      <c r="O3455" s="9">
        <f t="shared" si="222"/>
        <v>128</v>
      </c>
      <c r="P3455" s="9">
        <f t="shared" si="223"/>
        <v>27.5</v>
      </c>
      <c r="Q3455" t="s">
        <v>1099</v>
      </c>
      <c r="R3455" t="s">
        <v>1100</v>
      </c>
      <c r="S3455" s="15">
        <f t="shared" si="224"/>
        <v>42535.97865740741</v>
      </c>
      <c r="T3455" s="16">
        <f t="shared" si="225"/>
        <v>42595.97865740741</v>
      </c>
      <c r="U3455">
        <f t="shared" si="226"/>
        <v>2016</v>
      </c>
    </row>
    <row r="3456" spans="1:21" ht="60">
      <c r="A3456">
        <v>3454</v>
      </c>
      <c r="B3456" s="3" t="s">
        <v>7052</v>
      </c>
      <c r="C3456" s="3" t="s">
        <v>7053</v>
      </c>
      <c r="D3456" s="6">
        <v>700</v>
      </c>
      <c r="E3456" s="11">
        <v>705</v>
      </c>
      <c r="F3456" t="s">
        <v>21</v>
      </c>
      <c r="G3456" t="s">
        <v>31</v>
      </c>
      <c r="H3456" t="s">
        <v>32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1098</v>
      </c>
      <c r="O3456" s="9">
        <f t="shared" si="222"/>
        <v>101</v>
      </c>
      <c r="P3456" s="9">
        <f t="shared" si="223"/>
        <v>33.57</v>
      </c>
      <c r="Q3456" t="s">
        <v>1099</v>
      </c>
      <c r="R3456" t="s">
        <v>1100</v>
      </c>
      <c r="S3456" s="15">
        <f t="shared" si="224"/>
        <v>41821.698599537034</v>
      </c>
      <c r="T3456" s="16">
        <f t="shared" si="225"/>
        <v>41851.698599537034</v>
      </c>
      <c r="U3456">
        <f t="shared" si="226"/>
        <v>2014</v>
      </c>
    </row>
    <row r="3457" spans="1:21" ht="60">
      <c r="A3457">
        <v>3455</v>
      </c>
      <c r="B3457" s="3" t="s">
        <v>7054</v>
      </c>
      <c r="C3457" s="3" t="s">
        <v>7055</v>
      </c>
      <c r="D3457" s="6">
        <v>10000</v>
      </c>
      <c r="E3457" s="11">
        <v>10065</v>
      </c>
      <c r="F3457" t="s">
        <v>21</v>
      </c>
      <c r="G3457" t="s">
        <v>22</v>
      </c>
      <c r="H3457" t="s">
        <v>23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1098</v>
      </c>
      <c r="O3457" s="9">
        <f t="shared" si="222"/>
        <v>101</v>
      </c>
      <c r="P3457" s="9">
        <f t="shared" si="223"/>
        <v>145.87</v>
      </c>
      <c r="Q3457" t="s">
        <v>1099</v>
      </c>
      <c r="R3457" t="s">
        <v>1100</v>
      </c>
      <c r="S3457" s="15">
        <f t="shared" si="224"/>
        <v>42626.7503125</v>
      </c>
      <c r="T3457" s="16">
        <f t="shared" si="225"/>
        <v>42656.7503125</v>
      </c>
      <c r="U3457">
        <f t="shared" si="226"/>
        <v>2014</v>
      </c>
    </row>
    <row r="3458" spans="1:21" ht="60">
      <c r="A3458">
        <v>3456</v>
      </c>
      <c r="B3458" s="3" t="s">
        <v>7056</v>
      </c>
      <c r="C3458" s="3" t="s">
        <v>7057</v>
      </c>
      <c r="D3458" s="6">
        <v>3000</v>
      </c>
      <c r="E3458" s="11">
        <v>5739</v>
      </c>
      <c r="F3458" t="s">
        <v>21</v>
      </c>
      <c r="G3458" t="s">
        <v>22</v>
      </c>
      <c r="H3458" t="s">
        <v>23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1098</v>
      </c>
      <c r="O3458" s="9">
        <f t="shared" si="222"/>
        <v>191</v>
      </c>
      <c r="P3458" s="9">
        <f t="shared" si="223"/>
        <v>358.69</v>
      </c>
      <c r="Q3458" t="s">
        <v>1099</v>
      </c>
      <c r="R3458" t="s">
        <v>1100</v>
      </c>
      <c r="S3458" s="15">
        <f t="shared" si="224"/>
        <v>41821.205636574072</v>
      </c>
      <c r="T3458" s="16">
        <f t="shared" si="225"/>
        <v>41852.290972222225</v>
      </c>
      <c r="U3458">
        <f t="shared" si="226"/>
        <v>2014</v>
      </c>
    </row>
    <row r="3459" spans="1:21" ht="30">
      <c r="A3459">
        <v>3457</v>
      </c>
      <c r="B3459" s="3" t="s">
        <v>7058</v>
      </c>
      <c r="C3459" s="3" t="s">
        <v>7059</v>
      </c>
      <c r="D3459" s="6">
        <v>2000</v>
      </c>
      <c r="E3459" s="11">
        <v>2804</v>
      </c>
      <c r="F3459" t="s">
        <v>21</v>
      </c>
      <c r="G3459" t="s">
        <v>22</v>
      </c>
      <c r="H3459" t="s">
        <v>23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1098</v>
      </c>
      <c r="O3459" s="9">
        <f t="shared" ref="O3459:O3522" si="227">ROUND(E3459/D3459*100,0)</f>
        <v>140</v>
      </c>
      <c r="P3459" s="9">
        <f t="shared" ref="P3459:P3522" si="228">IFERROR(ROUND(E3459/L3459,2),0)</f>
        <v>50.98</v>
      </c>
      <c r="Q3459" t="s">
        <v>1099</v>
      </c>
      <c r="R3459" t="s">
        <v>1100</v>
      </c>
      <c r="S3459" s="15">
        <f t="shared" ref="S3459:S3522" si="229">(((J3459/60)/60)/24)+DATE(1970,1,1)</f>
        <v>42016.706678240742</v>
      </c>
      <c r="T3459" s="16">
        <f t="shared" ref="T3459:T3522" si="230">(((I3459/60)/60)/24)+DATE(1970,1,1)</f>
        <v>42047.249305555553</v>
      </c>
      <c r="U3459">
        <f t="shared" si="226"/>
        <v>2014</v>
      </c>
    </row>
    <row r="3460" spans="1:21" ht="60">
      <c r="A3460">
        <v>3458</v>
      </c>
      <c r="B3460" s="3" t="s">
        <v>7060</v>
      </c>
      <c r="C3460" s="3" t="s">
        <v>7061</v>
      </c>
      <c r="D3460" s="6">
        <v>978</v>
      </c>
      <c r="E3460" s="11">
        <v>1216</v>
      </c>
      <c r="F3460" t="s">
        <v>21</v>
      </c>
      <c r="G3460" t="s">
        <v>22</v>
      </c>
      <c r="H3460" t="s">
        <v>23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1098</v>
      </c>
      <c r="O3460" s="9">
        <f t="shared" si="227"/>
        <v>124</v>
      </c>
      <c r="P3460" s="9">
        <f t="shared" si="228"/>
        <v>45.04</v>
      </c>
      <c r="Q3460" t="s">
        <v>1099</v>
      </c>
      <c r="R3460" t="s">
        <v>1100</v>
      </c>
      <c r="S3460" s="15">
        <f t="shared" si="229"/>
        <v>42011.202581018515</v>
      </c>
      <c r="T3460" s="16">
        <f t="shared" si="230"/>
        <v>42038.185416666667</v>
      </c>
      <c r="U3460">
        <f t="shared" si="226"/>
        <v>2014</v>
      </c>
    </row>
    <row r="3461" spans="1:21" ht="60">
      <c r="A3461">
        <v>3459</v>
      </c>
      <c r="B3461" s="3" t="s">
        <v>7062</v>
      </c>
      <c r="C3461" s="3" t="s">
        <v>7063</v>
      </c>
      <c r="D3461" s="6">
        <v>500</v>
      </c>
      <c r="E3461" s="11">
        <v>631</v>
      </c>
      <c r="F3461" t="s">
        <v>21</v>
      </c>
      <c r="G3461" t="s">
        <v>31</v>
      </c>
      <c r="H3461" t="s">
        <v>32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1098</v>
      </c>
      <c r="O3461" s="9">
        <f t="shared" si="227"/>
        <v>126</v>
      </c>
      <c r="P3461" s="9">
        <f t="shared" si="228"/>
        <v>17.53</v>
      </c>
      <c r="Q3461" t="s">
        <v>1099</v>
      </c>
      <c r="R3461" t="s">
        <v>1100</v>
      </c>
      <c r="S3461" s="15">
        <f t="shared" si="229"/>
        <v>42480.479861111111</v>
      </c>
      <c r="T3461" s="16">
        <f t="shared" si="230"/>
        <v>42510.479861111111</v>
      </c>
      <c r="U3461">
        <f t="shared" si="226"/>
        <v>2015</v>
      </c>
    </row>
    <row r="3462" spans="1:21" ht="45">
      <c r="A3462">
        <v>3460</v>
      </c>
      <c r="B3462" s="3" t="s">
        <v>7064</v>
      </c>
      <c r="C3462" s="3" t="s">
        <v>7065</v>
      </c>
      <c r="D3462" s="6">
        <v>500</v>
      </c>
      <c r="E3462" s="11">
        <v>950</v>
      </c>
      <c r="F3462" t="s">
        <v>21</v>
      </c>
      <c r="G3462" t="s">
        <v>31</v>
      </c>
      <c r="H3462" t="s">
        <v>32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1098</v>
      </c>
      <c r="O3462" s="9">
        <f t="shared" si="227"/>
        <v>190</v>
      </c>
      <c r="P3462" s="9">
        <f t="shared" si="228"/>
        <v>50</v>
      </c>
      <c r="Q3462" t="s">
        <v>1099</v>
      </c>
      <c r="R3462" t="s">
        <v>1100</v>
      </c>
      <c r="S3462" s="15">
        <f t="shared" si="229"/>
        <v>41852.527222222219</v>
      </c>
      <c r="T3462" s="16">
        <f t="shared" si="230"/>
        <v>41866.527222222219</v>
      </c>
      <c r="U3462">
        <f t="shared" si="226"/>
        <v>2015</v>
      </c>
    </row>
    <row r="3463" spans="1:21" ht="60">
      <c r="A3463">
        <v>3461</v>
      </c>
      <c r="B3463" s="3" t="s">
        <v>7066</v>
      </c>
      <c r="C3463" s="3" t="s">
        <v>7067</v>
      </c>
      <c r="D3463" s="6">
        <v>500</v>
      </c>
      <c r="E3463" s="11">
        <v>695</v>
      </c>
      <c r="F3463" t="s">
        <v>21</v>
      </c>
      <c r="G3463" t="s">
        <v>22</v>
      </c>
      <c r="H3463" t="s">
        <v>23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1098</v>
      </c>
      <c r="O3463" s="9">
        <f t="shared" si="227"/>
        <v>139</v>
      </c>
      <c r="P3463" s="9">
        <f t="shared" si="228"/>
        <v>57.92</v>
      </c>
      <c r="Q3463" t="s">
        <v>1099</v>
      </c>
      <c r="R3463" t="s">
        <v>1100</v>
      </c>
      <c r="S3463" s="15">
        <f t="shared" si="229"/>
        <v>42643.632858796293</v>
      </c>
      <c r="T3463" s="16">
        <f t="shared" si="230"/>
        <v>42672.125</v>
      </c>
      <c r="U3463">
        <f t="shared" si="226"/>
        <v>2015</v>
      </c>
    </row>
    <row r="3464" spans="1:21" ht="45">
      <c r="A3464">
        <v>3462</v>
      </c>
      <c r="B3464" s="3" t="s">
        <v>7068</v>
      </c>
      <c r="C3464" s="3" t="s">
        <v>7069</v>
      </c>
      <c r="D3464" s="6">
        <v>250</v>
      </c>
      <c r="E3464" s="11">
        <v>505</v>
      </c>
      <c r="F3464" t="s">
        <v>21</v>
      </c>
      <c r="G3464" t="s">
        <v>22</v>
      </c>
      <c r="H3464" t="s">
        <v>23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1098</v>
      </c>
      <c r="O3464" s="9">
        <f t="shared" si="227"/>
        <v>202</v>
      </c>
      <c r="P3464" s="9">
        <f t="shared" si="228"/>
        <v>29.71</v>
      </c>
      <c r="Q3464" t="s">
        <v>1099</v>
      </c>
      <c r="R3464" t="s">
        <v>1100</v>
      </c>
      <c r="S3464" s="15">
        <f t="shared" si="229"/>
        <v>42179.898472222223</v>
      </c>
      <c r="T3464" s="16">
        <f t="shared" si="230"/>
        <v>42195.75</v>
      </c>
      <c r="U3464">
        <f t="shared" si="226"/>
        <v>2015</v>
      </c>
    </row>
    <row r="3465" spans="1:21" ht="45">
      <c r="A3465">
        <v>3463</v>
      </c>
      <c r="B3465" s="3" t="s">
        <v>7070</v>
      </c>
      <c r="C3465" s="3" t="s">
        <v>7071</v>
      </c>
      <c r="D3465" s="6">
        <v>10000</v>
      </c>
      <c r="E3465" s="11">
        <v>10338</v>
      </c>
      <c r="F3465" t="s">
        <v>21</v>
      </c>
      <c r="G3465" t="s">
        <v>167</v>
      </c>
      <c r="H3465" t="s">
        <v>168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1098</v>
      </c>
      <c r="O3465" s="9">
        <f t="shared" si="227"/>
        <v>103</v>
      </c>
      <c r="P3465" s="9">
        <f t="shared" si="228"/>
        <v>90.68</v>
      </c>
      <c r="Q3465" t="s">
        <v>1099</v>
      </c>
      <c r="R3465" t="s">
        <v>1100</v>
      </c>
      <c r="S3465" s="15">
        <f t="shared" si="229"/>
        <v>42612.918807870374</v>
      </c>
      <c r="T3465" s="16">
        <f t="shared" si="230"/>
        <v>42654.165972222225</v>
      </c>
      <c r="U3465">
        <f t="shared" si="226"/>
        <v>2015</v>
      </c>
    </row>
    <row r="3466" spans="1:21" ht="60">
      <c r="A3466">
        <v>3464</v>
      </c>
      <c r="B3466" s="3" t="s">
        <v>7072</v>
      </c>
      <c r="C3466" s="3" t="s">
        <v>7073</v>
      </c>
      <c r="D3466" s="6">
        <v>5000</v>
      </c>
      <c r="E3466" s="11">
        <v>5116.18</v>
      </c>
      <c r="F3466" t="s">
        <v>21</v>
      </c>
      <c r="G3466" t="s">
        <v>22</v>
      </c>
      <c r="H3466" t="s">
        <v>23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1098</v>
      </c>
      <c r="O3466" s="9">
        <f t="shared" si="227"/>
        <v>102</v>
      </c>
      <c r="P3466" s="9">
        <f t="shared" si="228"/>
        <v>55.01</v>
      </c>
      <c r="Q3466" t="s">
        <v>1099</v>
      </c>
      <c r="R3466" t="s">
        <v>1100</v>
      </c>
      <c r="S3466" s="15">
        <f t="shared" si="229"/>
        <v>42575.130057870367</v>
      </c>
      <c r="T3466" s="16">
        <f t="shared" si="230"/>
        <v>42605.130057870367</v>
      </c>
      <c r="U3466">
        <f t="shared" ref="U3466:U3529" si="231">YEAR(S2948)</f>
        <v>2016</v>
      </c>
    </row>
    <row r="3467" spans="1:21" ht="45">
      <c r="A3467">
        <v>3465</v>
      </c>
      <c r="B3467" s="3" t="s">
        <v>7074</v>
      </c>
      <c r="C3467" s="3" t="s">
        <v>7075</v>
      </c>
      <c r="D3467" s="6">
        <v>2000</v>
      </c>
      <c r="E3467" s="11">
        <v>2060</v>
      </c>
      <c r="F3467" t="s">
        <v>21</v>
      </c>
      <c r="G3467" t="s">
        <v>31</v>
      </c>
      <c r="H3467" t="s">
        <v>32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1098</v>
      </c>
      <c r="O3467" s="9">
        <f t="shared" si="227"/>
        <v>103</v>
      </c>
      <c r="P3467" s="9">
        <f t="shared" si="228"/>
        <v>57.22</v>
      </c>
      <c r="Q3467" t="s">
        <v>1099</v>
      </c>
      <c r="R3467" t="s">
        <v>1100</v>
      </c>
      <c r="S3467" s="15">
        <f t="shared" si="229"/>
        <v>42200.625833333332</v>
      </c>
      <c r="T3467" s="16">
        <f t="shared" si="230"/>
        <v>42225.666666666672</v>
      </c>
      <c r="U3467">
        <f t="shared" si="231"/>
        <v>2016</v>
      </c>
    </row>
    <row r="3468" spans="1:21" ht="45">
      <c r="A3468">
        <v>3466</v>
      </c>
      <c r="B3468" s="3" t="s">
        <v>7076</v>
      </c>
      <c r="C3468" s="3" t="s">
        <v>7077</v>
      </c>
      <c r="D3468" s="6">
        <v>3500</v>
      </c>
      <c r="E3468" s="11">
        <v>4450</v>
      </c>
      <c r="F3468" t="s">
        <v>21</v>
      </c>
      <c r="G3468" t="s">
        <v>22</v>
      </c>
      <c r="H3468" t="s">
        <v>23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1098</v>
      </c>
      <c r="O3468" s="9">
        <f t="shared" si="227"/>
        <v>127</v>
      </c>
      <c r="P3468" s="9">
        <f t="shared" si="228"/>
        <v>72.95</v>
      </c>
      <c r="Q3468" t="s">
        <v>1099</v>
      </c>
      <c r="R3468" t="s">
        <v>1100</v>
      </c>
      <c r="S3468" s="15">
        <f t="shared" si="229"/>
        <v>42420.019097222219</v>
      </c>
      <c r="T3468" s="16">
        <f t="shared" si="230"/>
        <v>42479.977430555555</v>
      </c>
      <c r="U3468">
        <f t="shared" si="231"/>
        <v>2015</v>
      </c>
    </row>
    <row r="3469" spans="1:21" ht="18.75">
      <c r="A3469">
        <v>3467</v>
      </c>
      <c r="B3469" s="3" t="s">
        <v>7078</v>
      </c>
      <c r="C3469" s="3" t="s">
        <v>7079</v>
      </c>
      <c r="D3469" s="6">
        <v>3000</v>
      </c>
      <c r="E3469" s="11">
        <v>3030</v>
      </c>
      <c r="F3469" t="s">
        <v>21</v>
      </c>
      <c r="G3469" t="s">
        <v>22</v>
      </c>
      <c r="H3469" t="s">
        <v>23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1098</v>
      </c>
      <c r="O3469" s="9">
        <f t="shared" si="227"/>
        <v>101</v>
      </c>
      <c r="P3469" s="9">
        <f t="shared" si="228"/>
        <v>64.47</v>
      </c>
      <c r="Q3469" t="s">
        <v>1099</v>
      </c>
      <c r="R3469" t="s">
        <v>1100</v>
      </c>
      <c r="S3469" s="15">
        <f t="shared" si="229"/>
        <v>42053.671666666662</v>
      </c>
      <c r="T3469" s="16">
        <f t="shared" si="230"/>
        <v>42083.630000000005</v>
      </c>
      <c r="U3469">
        <f t="shared" si="231"/>
        <v>2015</v>
      </c>
    </row>
    <row r="3470" spans="1:21" ht="45">
      <c r="A3470">
        <v>3468</v>
      </c>
      <c r="B3470" s="3" t="s">
        <v>7080</v>
      </c>
      <c r="C3470" s="3" t="s">
        <v>7081</v>
      </c>
      <c r="D3470" s="6">
        <v>10000</v>
      </c>
      <c r="E3470" s="11">
        <v>12178</v>
      </c>
      <c r="F3470" t="s">
        <v>21</v>
      </c>
      <c r="G3470" t="s">
        <v>22</v>
      </c>
      <c r="H3470" t="s">
        <v>23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1098</v>
      </c>
      <c r="O3470" s="9">
        <f t="shared" si="227"/>
        <v>122</v>
      </c>
      <c r="P3470" s="9">
        <f t="shared" si="228"/>
        <v>716.35</v>
      </c>
      <c r="Q3470" t="s">
        <v>1099</v>
      </c>
      <c r="R3470" t="s">
        <v>1100</v>
      </c>
      <c r="S3470" s="15">
        <f t="shared" si="229"/>
        <v>42605.765381944439</v>
      </c>
      <c r="T3470" s="16">
        <f t="shared" si="230"/>
        <v>42634.125</v>
      </c>
      <c r="U3470">
        <f t="shared" si="231"/>
        <v>2015</v>
      </c>
    </row>
    <row r="3471" spans="1:21" ht="60">
      <c r="A3471">
        <v>3469</v>
      </c>
      <c r="B3471" s="3" t="s">
        <v>7082</v>
      </c>
      <c r="C3471" s="3" t="s">
        <v>7083</v>
      </c>
      <c r="D3471" s="6">
        <v>2800</v>
      </c>
      <c r="E3471" s="11">
        <v>3175</v>
      </c>
      <c r="F3471" t="s">
        <v>21</v>
      </c>
      <c r="G3471" t="s">
        <v>22</v>
      </c>
      <c r="H3471" t="s">
        <v>23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1098</v>
      </c>
      <c r="O3471" s="9">
        <f t="shared" si="227"/>
        <v>113</v>
      </c>
      <c r="P3471" s="9">
        <f t="shared" si="228"/>
        <v>50.4</v>
      </c>
      <c r="Q3471" t="s">
        <v>1099</v>
      </c>
      <c r="R3471" t="s">
        <v>1100</v>
      </c>
      <c r="S3471" s="15">
        <f t="shared" si="229"/>
        <v>42458.641724537039</v>
      </c>
      <c r="T3471" s="16">
        <f t="shared" si="230"/>
        <v>42488.641724537039</v>
      </c>
      <c r="U3471">
        <f t="shared" si="231"/>
        <v>2014</v>
      </c>
    </row>
    <row r="3472" spans="1:21" ht="45">
      <c r="A3472">
        <v>3470</v>
      </c>
      <c r="B3472" s="3" t="s">
        <v>7084</v>
      </c>
      <c r="C3472" s="3" t="s">
        <v>7085</v>
      </c>
      <c r="D3472" s="6">
        <v>250</v>
      </c>
      <c r="E3472" s="11">
        <v>375</v>
      </c>
      <c r="F3472" t="s">
        <v>21</v>
      </c>
      <c r="G3472" t="s">
        <v>22</v>
      </c>
      <c r="H3472" t="s">
        <v>23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1098</v>
      </c>
      <c r="O3472" s="9">
        <f t="shared" si="227"/>
        <v>150</v>
      </c>
      <c r="P3472" s="9">
        <f t="shared" si="228"/>
        <v>41.67</v>
      </c>
      <c r="Q3472" t="s">
        <v>1099</v>
      </c>
      <c r="R3472" t="s">
        <v>1100</v>
      </c>
      <c r="S3472" s="15">
        <f t="shared" si="229"/>
        <v>42529.022013888884</v>
      </c>
      <c r="T3472" s="16">
        <f t="shared" si="230"/>
        <v>42566.901388888888</v>
      </c>
      <c r="U3472">
        <f t="shared" si="231"/>
        <v>2016</v>
      </c>
    </row>
    <row r="3473" spans="1:21" ht="60">
      <c r="A3473">
        <v>3471</v>
      </c>
      <c r="B3473" s="3" t="s">
        <v>7086</v>
      </c>
      <c r="C3473" s="3" t="s">
        <v>7087</v>
      </c>
      <c r="D3473" s="6">
        <v>500</v>
      </c>
      <c r="E3473" s="11">
        <v>1073</v>
      </c>
      <c r="F3473" t="s">
        <v>21</v>
      </c>
      <c r="G3473" t="s">
        <v>31</v>
      </c>
      <c r="H3473" t="s">
        <v>32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1098</v>
      </c>
      <c r="O3473" s="9">
        <f t="shared" si="227"/>
        <v>215</v>
      </c>
      <c r="P3473" s="9">
        <f t="shared" si="228"/>
        <v>35.770000000000003</v>
      </c>
      <c r="Q3473" t="s">
        <v>1099</v>
      </c>
      <c r="R3473" t="s">
        <v>1100</v>
      </c>
      <c r="S3473" s="15">
        <f t="shared" si="229"/>
        <v>41841.820486111108</v>
      </c>
      <c r="T3473" s="16">
        <f t="shared" si="230"/>
        <v>41882.833333333336</v>
      </c>
      <c r="U3473">
        <f t="shared" si="231"/>
        <v>2015</v>
      </c>
    </row>
    <row r="3474" spans="1:21" ht="60">
      <c r="A3474">
        <v>3472</v>
      </c>
      <c r="B3474" s="3" t="s">
        <v>7088</v>
      </c>
      <c r="C3474" s="3" t="s">
        <v>7089</v>
      </c>
      <c r="D3474" s="6">
        <v>2000</v>
      </c>
      <c r="E3474" s="11">
        <v>2041</v>
      </c>
      <c r="F3474" t="s">
        <v>21</v>
      </c>
      <c r="G3474" t="s">
        <v>22</v>
      </c>
      <c r="H3474" t="s">
        <v>23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1098</v>
      </c>
      <c r="O3474" s="9">
        <f t="shared" si="227"/>
        <v>102</v>
      </c>
      <c r="P3474" s="9">
        <f t="shared" si="228"/>
        <v>88.74</v>
      </c>
      <c r="Q3474" t="s">
        <v>1099</v>
      </c>
      <c r="R3474" t="s">
        <v>1100</v>
      </c>
      <c r="S3474" s="15">
        <f t="shared" si="229"/>
        <v>41928.170497685183</v>
      </c>
      <c r="T3474" s="16">
        <f t="shared" si="230"/>
        <v>41949.249305555553</v>
      </c>
      <c r="U3474">
        <f t="shared" si="231"/>
        <v>2017</v>
      </c>
    </row>
    <row r="3475" spans="1:21" ht="60">
      <c r="A3475">
        <v>3473</v>
      </c>
      <c r="B3475" s="3" t="s">
        <v>7090</v>
      </c>
      <c r="C3475" s="3" t="s">
        <v>7091</v>
      </c>
      <c r="D3475" s="6">
        <v>4900</v>
      </c>
      <c r="E3475" s="11">
        <v>4900</v>
      </c>
      <c r="F3475" t="s">
        <v>21</v>
      </c>
      <c r="G3475" t="s">
        <v>22</v>
      </c>
      <c r="H3475" t="s">
        <v>23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1098</v>
      </c>
      <c r="O3475" s="9">
        <f t="shared" si="227"/>
        <v>100</v>
      </c>
      <c r="P3475" s="9">
        <f t="shared" si="228"/>
        <v>148.47999999999999</v>
      </c>
      <c r="Q3475" t="s">
        <v>1099</v>
      </c>
      <c r="R3475" t="s">
        <v>1100</v>
      </c>
      <c r="S3475" s="15">
        <f t="shared" si="229"/>
        <v>42062.834444444445</v>
      </c>
      <c r="T3475" s="16">
        <f t="shared" si="230"/>
        <v>42083.852083333331</v>
      </c>
      <c r="U3475">
        <f t="shared" si="231"/>
        <v>2015</v>
      </c>
    </row>
    <row r="3476" spans="1:21" ht="60">
      <c r="A3476">
        <v>3474</v>
      </c>
      <c r="B3476" s="3" t="s">
        <v>7092</v>
      </c>
      <c r="C3476" s="3" t="s">
        <v>7093</v>
      </c>
      <c r="D3476" s="6">
        <v>2000</v>
      </c>
      <c r="E3476" s="11">
        <v>2020</v>
      </c>
      <c r="F3476" t="s">
        <v>21</v>
      </c>
      <c r="G3476" t="s">
        <v>31</v>
      </c>
      <c r="H3476" t="s">
        <v>32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1098</v>
      </c>
      <c r="O3476" s="9">
        <f t="shared" si="227"/>
        <v>101</v>
      </c>
      <c r="P3476" s="9">
        <f t="shared" si="228"/>
        <v>51.79</v>
      </c>
      <c r="Q3476" t="s">
        <v>1099</v>
      </c>
      <c r="R3476" t="s">
        <v>1100</v>
      </c>
      <c r="S3476" s="15">
        <f t="shared" si="229"/>
        <v>42541.501516203702</v>
      </c>
      <c r="T3476" s="16">
        <f t="shared" si="230"/>
        <v>42571.501516203702</v>
      </c>
      <c r="U3476">
        <f t="shared" si="231"/>
        <v>2016</v>
      </c>
    </row>
    <row r="3477" spans="1:21" ht="45">
      <c r="A3477">
        <v>3475</v>
      </c>
      <c r="B3477" s="3" t="s">
        <v>7094</v>
      </c>
      <c r="C3477" s="3" t="s">
        <v>7095</v>
      </c>
      <c r="D3477" s="6">
        <v>300</v>
      </c>
      <c r="E3477" s="11">
        <v>340</v>
      </c>
      <c r="F3477" t="s">
        <v>21</v>
      </c>
      <c r="G3477" t="s">
        <v>31</v>
      </c>
      <c r="H3477" t="s">
        <v>32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1098</v>
      </c>
      <c r="O3477" s="9">
        <f t="shared" si="227"/>
        <v>113</v>
      </c>
      <c r="P3477" s="9">
        <f t="shared" si="228"/>
        <v>20</v>
      </c>
      <c r="Q3477" t="s">
        <v>1099</v>
      </c>
      <c r="R3477" t="s">
        <v>1100</v>
      </c>
      <c r="S3477" s="15">
        <f t="shared" si="229"/>
        <v>41918.880833333329</v>
      </c>
      <c r="T3477" s="16">
        <f t="shared" si="230"/>
        <v>41946</v>
      </c>
      <c r="U3477">
        <f t="shared" si="231"/>
        <v>2015</v>
      </c>
    </row>
    <row r="3478" spans="1:21" ht="60">
      <c r="A3478">
        <v>3476</v>
      </c>
      <c r="B3478" s="3" t="s">
        <v>7096</v>
      </c>
      <c r="C3478" s="3" t="s">
        <v>7097</v>
      </c>
      <c r="D3478" s="6">
        <v>300</v>
      </c>
      <c r="E3478" s="11">
        <v>312</v>
      </c>
      <c r="F3478" t="s">
        <v>21</v>
      </c>
      <c r="G3478" t="s">
        <v>22</v>
      </c>
      <c r="H3478" t="s">
        <v>23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1098</v>
      </c>
      <c r="O3478" s="9">
        <f t="shared" si="227"/>
        <v>104</v>
      </c>
      <c r="P3478" s="9">
        <f t="shared" si="228"/>
        <v>52</v>
      </c>
      <c r="Q3478" t="s">
        <v>1099</v>
      </c>
      <c r="R3478" t="s">
        <v>1100</v>
      </c>
      <c r="S3478" s="15">
        <f t="shared" si="229"/>
        <v>41921.279976851853</v>
      </c>
      <c r="T3478" s="16">
        <f t="shared" si="230"/>
        <v>41939.125</v>
      </c>
      <c r="U3478">
        <f t="shared" si="231"/>
        <v>2016</v>
      </c>
    </row>
    <row r="3479" spans="1:21" ht="45">
      <c r="A3479">
        <v>3477</v>
      </c>
      <c r="B3479" s="3" t="s">
        <v>7098</v>
      </c>
      <c r="C3479" s="3" t="s">
        <v>7099</v>
      </c>
      <c r="D3479" s="6">
        <v>1800</v>
      </c>
      <c r="E3479" s="11">
        <v>2076</v>
      </c>
      <c r="F3479" t="s">
        <v>21</v>
      </c>
      <c r="G3479" t="s">
        <v>22</v>
      </c>
      <c r="H3479" t="s">
        <v>23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1098</v>
      </c>
      <c r="O3479" s="9">
        <f t="shared" si="227"/>
        <v>115</v>
      </c>
      <c r="P3479" s="9">
        <f t="shared" si="228"/>
        <v>53.23</v>
      </c>
      <c r="Q3479" t="s">
        <v>1099</v>
      </c>
      <c r="R3479" t="s">
        <v>1100</v>
      </c>
      <c r="S3479" s="15">
        <f t="shared" si="229"/>
        <v>42128.736608796295</v>
      </c>
      <c r="T3479" s="16">
        <f t="shared" si="230"/>
        <v>42141.125</v>
      </c>
      <c r="U3479">
        <f t="shared" si="231"/>
        <v>2016</v>
      </c>
    </row>
    <row r="3480" spans="1:21" ht="45">
      <c r="A3480">
        <v>3478</v>
      </c>
      <c r="B3480" s="3" t="s">
        <v>7100</v>
      </c>
      <c r="C3480" s="3" t="s">
        <v>7101</v>
      </c>
      <c r="D3480" s="6">
        <v>2000</v>
      </c>
      <c r="E3480" s="11">
        <v>2257</v>
      </c>
      <c r="F3480" t="s">
        <v>21</v>
      </c>
      <c r="G3480" t="s">
        <v>22</v>
      </c>
      <c r="H3480" t="s">
        <v>23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1098</v>
      </c>
      <c r="O3480" s="9">
        <f t="shared" si="227"/>
        <v>113</v>
      </c>
      <c r="P3480" s="9">
        <f t="shared" si="228"/>
        <v>39.6</v>
      </c>
      <c r="Q3480" t="s">
        <v>1099</v>
      </c>
      <c r="R3480" t="s">
        <v>1100</v>
      </c>
      <c r="S3480" s="15">
        <f t="shared" si="229"/>
        <v>42053.916921296302</v>
      </c>
      <c r="T3480" s="16">
        <f t="shared" si="230"/>
        <v>42079.875</v>
      </c>
      <c r="U3480">
        <f t="shared" si="231"/>
        <v>2014</v>
      </c>
    </row>
    <row r="3481" spans="1:21" ht="45">
      <c r="A3481">
        <v>3479</v>
      </c>
      <c r="B3481" s="3" t="s">
        <v>7102</v>
      </c>
      <c r="C3481" s="3" t="s">
        <v>7103</v>
      </c>
      <c r="D3481" s="6">
        <v>1500</v>
      </c>
      <c r="E3481" s="11">
        <v>1918</v>
      </c>
      <c r="F3481" t="s">
        <v>21</v>
      </c>
      <c r="G3481" t="s">
        <v>31</v>
      </c>
      <c r="H3481" t="s">
        <v>32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1098</v>
      </c>
      <c r="O3481" s="9">
        <f t="shared" si="227"/>
        <v>128</v>
      </c>
      <c r="P3481" s="9">
        <f t="shared" si="228"/>
        <v>34.25</v>
      </c>
      <c r="Q3481" t="s">
        <v>1099</v>
      </c>
      <c r="R3481" t="s">
        <v>1100</v>
      </c>
      <c r="S3481" s="15">
        <f t="shared" si="229"/>
        <v>41781.855092592588</v>
      </c>
      <c r="T3481" s="16">
        <f t="shared" si="230"/>
        <v>41811.855092592588</v>
      </c>
      <c r="U3481">
        <f t="shared" si="231"/>
        <v>2015</v>
      </c>
    </row>
    <row r="3482" spans="1:21" ht="45">
      <c r="A3482">
        <v>3480</v>
      </c>
      <c r="B3482" s="3" t="s">
        <v>7104</v>
      </c>
      <c r="C3482" s="3" t="s">
        <v>7105</v>
      </c>
      <c r="D3482" s="6">
        <v>1500</v>
      </c>
      <c r="E3482" s="11">
        <v>2140</v>
      </c>
      <c r="F3482" t="s">
        <v>21</v>
      </c>
      <c r="G3482" t="s">
        <v>22</v>
      </c>
      <c r="H3482" t="s">
        <v>23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1098</v>
      </c>
      <c r="O3482" s="9">
        <f t="shared" si="227"/>
        <v>143</v>
      </c>
      <c r="P3482" s="9">
        <f t="shared" si="228"/>
        <v>164.62</v>
      </c>
      <c r="Q3482" t="s">
        <v>1099</v>
      </c>
      <c r="R3482" t="s">
        <v>1100</v>
      </c>
      <c r="S3482" s="15">
        <f t="shared" si="229"/>
        <v>42171.317442129628</v>
      </c>
      <c r="T3482" s="16">
        <f t="shared" si="230"/>
        <v>42195.875</v>
      </c>
      <c r="U3482">
        <f t="shared" si="231"/>
        <v>2015</v>
      </c>
    </row>
    <row r="3483" spans="1:21" ht="60">
      <c r="A3483">
        <v>3481</v>
      </c>
      <c r="B3483" s="3" t="s">
        <v>7106</v>
      </c>
      <c r="C3483" s="3" t="s">
        <v>7107</v>
      </c>
      <c r="D3483" s="6">
        <v>10000</v>
      </c>
      <c r="E3483" s="11">
        <v>11880</v>
      </c>
      <c r="F3483" t="s">
        <v>21</v>
      </c>
      <c r="G3483" t="s">
        <v>57</v>
      </c>
      <c r="H3483" t="s">
        <v>58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1098</v>
      </c>
      <c r="O3483" s="9">
        <f t="shared" si="227"/>
        <v>119</v>
      </c>
      <c r="P3483" s="9">
        <f t="shared" si="228"/>
        <v>125.05</v>
      </c>
      <c r="Q3483" t="s">
        <v>1099</v>
      </c>
      <c r="R3483" t="s">
        <v>1100</v>
      </c>
      <c r="S3483" s="15">
        <f t="shared" si="229"/>
        <v>41989.24754629629</v>
      </c>
      <c r="T3483" s="16">
        <f t="shared" si="230"/>
        <v>42006.24754629629</v>
      </c>
      <c r="U3483">
        <f t="shared" si="231"/>
        <v>2015</v>
      </c>
    </row>
    <row r="3484" spans="1:21" ht="45">
      <c r="A3484">
        <v>3482</v>
      </c>
      <c r="B3484" s="3" t="s">
        <v>7108</v>
      </c>
      <c r="C3484" s="3" t="s">
        <v>7109</v>
      </c>
      <c r="D3484" s="6">
        <v>3000</v>
      </c>
      <c r="E3484" s="11">
        <v>4150</v>
      </c>
      <c r="F3484" t="s">
        <v>21</v>
      </c>
      <c r="G3484" t="s">
        <v>31</v>
      </c>
      <c r="H3484" t="s">
        <v>32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1098</v>
      </c>
      <c r="O3484" s="9">
        <f t="shared" si="227"/>
        <v>138</v>
      </c>
      <c r="P3484" s="9">
        <f t="shared" si="228"/>
        <v>51.88</v>
      </c>
      <c r="Q3484" t="s">
        <v>1099</v>
      </c>
      <c r="R3484" t="s">
        <v>1100</v>
      </c>
      <c r="S3484" s="15">
        <f t="shared" si="229"/>
        <v>41796.771597222221</v>
      </c>
      <c r="T3484" s="16">
        <f t="shared" si="230"/>
        <v>41826.771597222221</v>
      </c>
      <c r="U3484">
        <f t="shared" si="231"/>
        <v>2014</v>
      </c>
    </row>
    <row r="3485" spans="1:21" ht="45">
      <c r="A3485">
        <v>3483</v>
      </c>
      <c r="B3485" s="3" t="s">
        <v>7110</v>
      </c>
      <c r="C3485" s="3" t="s">
        <v>7111</v>
      </c>
      <c r="D3485" s="6">
        <v>3350</v>
      </c>
      <c r="E3485" s="11">
        <v>5358</v>
      </c>
      <c r="F3485" t="s">
        <v>21</v>
      </c>
      <c r="G3485" t="s">
        <v>22</v>
      </c>
      <c r="H3485" t="s">
        <v>23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1098</v>
      </c>
      <c r="O3485" s="9">
        <f t="shared" si="227"/>
        <v>160</v>
      </c>
      <c r="P3485" s="9">
        <f t="shared" si="228"/>
        <v>40.29</v>
      </c>
      <c r="Q3485" t="s">
        <v>1099</v>
      </c>
      <c r="R3485" t="s">
        <v>1100</v>
      </c>
      <c r="S3485" s="15">
        <f t="shared" si="229"/>
        <v>41793.668761574074</v>
      </c>
      <c r="T3485" s="16">
        <f t="shared" si="230"/>
        <v>41823.668761574074</v>
      </c>
      <c r="U3485">
        <f t="shared" si="231"/>
        <v>2015</v>
      </c>
    </row>
    <row r="3486" spans="1:21" ht="60">
      <c r="A3486">
        <v>3484</v>
      </c>
      <c r="B3486" s="3" t="s">
        <v>7112</v>
      </c>
      <c r="C3486" s="3" t="s">
        <v>7113</v>
      </c>
      <c r="D3486" s="6">
        <v>2500</v>
      </c>
      <c r="E3486" s="11">
        <v>2856</v>
      </c>
      <c r="F3486" t="s">
        <v>21</v>
      </c>
      <c r="G3486" t="s">
        <v>22</v>
      </c>
      <c r="H3486" t="s">
        <v>23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1098</v>
      </c>
      <c r="O3486" s="9">
        <f t="shared" si="227"/>
        <v>114</v>
      </c>
      <c r="P3486" s="9">
        <f t="shared" si="228"/>
        <v>64.91</v>
      </c>
      <c r="Q3486" t="s">
        <v>1099</v>
      </c>
      <c r="R3486" t="s">
        <v>1100</v>
      </c>
      <c r="S3486" s="15">
        <f t="shared" si="229"/>
        <v>42506.760405092587</v>
      </c>
      <c r="T3486" s="16">
        <f t="shared" si="230"/>
        <v>42536.760405092587</v>
      </c>
      <c r="U3486">
        <f t="shared" si="231"/>
        <v>2015</v>
      </c>
    </row>
    <row r="3487" spans="1:21" ht="60">
      <c r="A3487">
        <v>3485</v>
      </c>
      <c r="B3487" s="3" t="s">
        <v>7114</v>
      </c>
      <c r="C3487" s="3" t="s">
        <v>7115</v>
      </c>
      <c r="D3487" s="6">
        <v>1650</v>
      </c>
      <c r="E3487" s="11">
        <v>1660</v>
      </c>
      <c r="F3487" t="s">
        <v>21</v>
      </c>
      <c r="G3487" t="s">
        <v>22</v>
      </c>
      <c r="H3487" t="s">
        <v>23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1098</v>
      </c>
      <c r="O3487" s="9">
        <f t="shared" si="227"/>
        <v>101</v>
      </c>
      <c r="P3487" s="9">
        <f t="shared" si="228"/>
        <v>55.33</v>
      </c>
      <c r="Q3487" t="s">
        <v>1099</v>
      </c>
      <c r="R3487" t="s">
        <v>1100</v>
      </c>
      <c r="S3487" s="15">
        <f t="shared" si="229"/>
        <v>42372.693055555559</v>
      </c>
      <c r="T3487" s="16">
        <f t="shared" si="230"/>
        <v>42402.693055555559</v>
      </c>
      <c r="U3487">
        <f t="shared" si="231"/>
        <v>2015</v>
      </c>
    </row>
    <row r="3488" spans="1:21" ht="45">
      <c r="A3488">
        <v>3486</v>
      </c>
      <c r="B3488" s="3" t="s">
        <v>7116</v>
      </c>
      <c r="C3488" s="3" t="s">
        <v>7117</v>
      </c>
      <c r="D3488" s="6">
        <v>3000</v>
      </c>
      <c r="E3488" s="11">
        <v>4656</v>
      </c>
      <c r="F3488" t="s">
        <v>21</v>
      </c>
      <c r="G3488" t="s">
        <v>22</v>
      </c>
      <c r="H3488" t="s">
        <v>23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1098</v>
      </c>
      <c r="O3488" s="9">
        <f t="shared" si="227"/>
        <v>155</v>
      </c>
      <c r="P3488" s="9">
        <f t="shared" si="228"/>
        <v>83.14</v>
      </c>
      <c r="Q3488" t="s">
        <v>1099</v>
      </c>
      <c r="R3488" t="s">
        <v>1100</v>
      </c>
      <c r="S3488" s="15">
        <f t="shared" si="229"/>
        <v>42126.87501157407</v>
      </c>
      <c r="T3488" s="16">
        <f t="shared" si="230"/>
        <v>42158.290972222225</v>
      </c>
      <c r="U3488">
        <f t="shared" si="231"/>
        <v>2016</v>
      </c>
    </row>
    <row r="3489" spans="1:21" ht="60">
      <c r="A3489">
        <v>3487</v>
      </c>
      <c r="B3489" s="3" t="s">
        <v>7118</v>
      </c>
      <c r="C3489" s="3" t="s">
        <v>7119</v>
      </c>
      <c r="D3489" s="6">
        <v>2000</v>
      </c>
      <c r="E3489" s="11">
        <v>2555</v>
      </c>
      <c r="F3489" t="s">
        <v>21</v>
      </c>
      <c r="G3489" t="s">
        <v>31</v>
      </c>
      <c r="H3489" t="s">
        <v>32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1098</v>
      </c>
      <c r="O3489" s="9">
        <f t="shared" si="227"/>
        <v>128</v>
      </c>
      <c r="P3489" s="9">
        <f t="shared" si="228"/>
        <v>38.71</v>
      </c>
      <c r="Q3489" t="s">
        <v>1099</v>
      </c>
      <c r="R3489" t="s">
        <v>1100</v>
      </c>
      <c r="S3489" s="15">
        <f t="shared" si="229"/>
        <v>42149.940416666665</v>
      </c>
      <c r="T3489" s="16">
        <f t="shared" si="230"/>
        <v>42179.940416666665</v>
      </c>
      <c r="U3489">
        <f t="shared" si="231"/>
        <v>2015</v>
      </c>
    </row>
    <row r="3490" spans="1:21" ht="60">
      <c r="A3490">
        <v>3488</v>
      </c>
      <c r="B3490" s="3" t="s">
        <v>7120</v>
      </c>
      <c r="C3490" s="3" t="s">
        <v>7121</v>
      </c>
      <c r="D3490" s="6">
        <v>3000</v>
      </c>
      <c r="E3490" s="11">
        <v>3636</v>
      </c>
      <c r="F3490" t="s">
        <v>21</v>
      </c>
      <c r="G3490" t="s">
        <v>22</v>
      </c>
      <c r="H3490" t="s">
        <v>23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1098</v>
      </c>
      <c r="O3490" s="9">
        <f t="shared" si="227"/>
        <v>121</v>
      </c>
      <c r="P3490" s="9">
        <f t="shared" si="228"/>
        <v>125.38</v>
      </c>
      <c r="Q3490" t="s">
        <v>1099</v>
      </c>
      <c r="R3490" t="s">
        <v>1100</v>
      </c>
      <c r="S3490" s="15">
        <f t="shared" si="229"/>
        <v>42087.768055555556</v>
      </c>
      <c r="T3490" s="16">
        <f t="shared" si="230"/>
        <v>42111.666666666672</v>
      </c>
      <c r="U3490">
        <f t="shared" si="231"/>
        <v>2014</v>
      </c>
    </row>
    <row r="3491" spans="1:21" ht="60">
      <c r="A3491">
        <v>3489</v>
      </c>
      <c r="B3491" s="3" t="s">
        <v>7122</v>
      </c>
      <c r="C3491" s="3" t="s">
        <v>7123</v>
      </c>
      <c r="D3491" s="6">
        <v>5000</v>
      </c>
      <c r="E3491" s="11">
        <v>5635</v>
      </c>
      <c r="F3491" t="s">
        <v>21</v>
      </c>
      <c r="G3491" t="s">
        <v>31</v>
      </c>
      <c r="H3491" t="s">
        <v>32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1098</v>
      </c>
      <c r="O3491" s="9">
        <f t="shared" si="227"/>
        <v>113</v>
      </c>
      <c r="P3491" s="9">
        <f t="shared" si="228"/>
        <v>78.260000000000005</v>
      </c>
      <c r="Q3491" t="s">
        <v>1099</v>
      </c>
      <c r="R3491" t="s">
        <v>1100</v>
      </c>
      <c r="S3491" s="15">
        <f t="shared" si="229"/>
        <v>41753.635775462964</v>
      </c>
      <c r="T3491" s="16">
        <f t="shared" si="230"/>
        <v>41783.875</v>
      </c>
      <c r="U3491">
        <f t="shared" si="231"/>
        <v>2014</v>
      </c>
    </row>
    <row r="3492" spans="1:21" ht="60">
      <c r="A3492">
        <v>3490</v>
      </c>
      <c r="B3492" s="3" t="s">
        <v>7124</v>
      </c>
      <c r="C3492" s="3" t="s">
        <v>7125</v>
      </c>
      <c r="D3492" s="6">
        <v>1000</v>
      </c>
      <c r="E3492" s="11">
        <v>1275</v>
      </c>
      <c r="F3492" t="s">
        <v>21</v>
      </c>
      <c r="G3492" t="s">
        <v>22</v>
      </c>
      <c r="H3492" t="s">
        <v>23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1098</v>
      </c>
      <c r="O3492" s="9">
        <f t="shared" si="227"/>
        <v>128</v>
      </c>
      <c r="P3492" s="9">
        <f t="shared" si="228"/>
        <v>47.22</v>
      </c>
      <c r="Q3492" t="s">
        <v>1099</v>
      </c>
      <c r="R3492" t="s">
        <v>1100</v>
      </c>
      <c r="S3492" s="15">
        <f t="shared" si="229"/>
        <v>42443.802361111113</v>
      </c>
      <c r="T3492" s="16">
        <f t="shared" si="230"/>
        <v>42473.802361111113</v>
      </c>
      <c r="U3492">
        <f t="shared" si="231"/>
        <v>2016</v>
      </c>
    </row>
    <row r="3493" spans="1:21" ht="60">
      <c r="A3493">
        <v>3491</v>
      </c>
      <c r="B3493" s="3" t="s">
        <v>7126</v>
      </c>
      <c r="C3493" s="3" t="s">
        <v>7127</v>
      </c>
      <c r="D3493" s="6">
        <v>500</v>
      </c>
      <c r="E3493" s="11">
        <v>791</v>
      </c>
      <c r="F3493" t="s">
        <v>21</v>
      </c>
      <c r="G3493" t="s">
        <v>22</v>
      </c>
      <c r="H3493" t="s">
        <v>23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1098</v>
      </c>
      <c r="O3493" s="9">
        <f t="shared" si="227"/>
        <v>158</v>
      </c>
      <c r="P3493" s="9">
        <f t="shared" si="228"/>
        <v>79.099999999999994</v>
      </c>
      <c r="Q3493" t="s">
        <v>1099</v>
      </c>
      <c r="R3493" t="s">
        <v>1100</v>
      </c>
      <c r="S3493" s="15">
        <f t="shared" si="229"/>
        <v>42121.249814814815</v>
      </c>
      <c r="T3493" s="16">
        <f t="shared" si="230"/>
        <v>42142.249814814815</v>
      </c>
      <c r="U3493">
        <f t="shared" si="231"/>
        <v>2015</v>
      </c>
    </row>
    <row r="3494" spans="1:21" ht="45">
      <c r="A3494">
        <v>3492</v>
      </c>
      <c r="B3494" s="3" t="s">
        <v>7128</v>
      </c>
      <c r="C3494" s="3" t="s">
        <v>7129</v>
      </c>
      <c r="D3494" s="6">
        <v>3800</v>
      </c>
      <c r="E3494" s="11">
        <v>4000.22</v>
      </c>
      <c r="F3494" t="s">
        <v>21</v>
      </c>
      <c r="G3494" t="s">
        <v>22</v>
      </c>
      <c r="H3494" t="s">
        <v>23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1098</v>
      </c>
      <c r="O3494" s="9">
        <f t="shared" si="227"/>
        <v>105</v>
      </c>
      <c r="P3494" s="9">
        <f t="shared" si="228"/>
        <v>114.29</v>
      </c>
      <c r="Q3494" t="s">
        <v>1099</v>
      </c>
      <c r="R3494" t="s">
        <v>1100</v>
      </c>
      <c r="S3494" s="15">
        <f t="shared" si="229"/>
        <v>42268.009224537032</v>
      </c>
      <c r="T3494" s="16">
        <f t="shared" si="230"/>
        <v>42303.009224537032</v>
      </c>
      <c r="U3494">
        <f t="shared" si="231"/>
        <v>2014</v>
      </c>
    </row>
    <row r="3495" spans="1:21" ht="60">
      <c r="A3495">
        <v>3493</v>
      </c>
      <c r="B3495" s="3" t="s">
        <v>7130</v>
      </c>
      <c r="C3495" s="3" t="s">
        <v>7131</v>
      </c>
      <c r="D3495" s="6">
        <v>1500</v>
      </c>
      <c r="E3495" s="11">
        <v>1500</v>
      </c>
      <c r="F3495" t="s">
        <v>21</v>
      </c>
      <c r="G3495" t="s">
        <v>22</v>
      </c>
      <c r="H3495" t="s">
        <v>23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1098</v>
      </c>
      <c r="O3495" s="9">
        <f t="shared" si="227"/>
        <v>100</v>
      </c>
      <c r="P3495" s="9">
        <f t="shared" si="228"/>
        <v>51.72</v>
      </c>
      <c r="Q3495" t="s">
        <v>1099</v>
      </c>
      <c r="R3495" t="s">
        <v>1100</v>
      </c>
      <c r="S3495" s="15">
        <f t="shared" si="229"/>
        <v>41848.866157407407</v>
      </c>
      <c r="T3495" s="16">
        <f t="shared" si="230"/>
        <v>41868.21597222222</v>
      </c>
      <c r="U3495">
        <f t="shared" si="231"/>
        <v>2014</v>
      </c>
    </row>
    <row r="3496" spans="1:21" ht="60">
      <c r="A3496">
        <v>3494</v>
      </c>
      <c r="B3496" s="3" t="s">
        <v>7132</v>
      </c>
      <c r="C3496" s="3" t="s">
        <v>7133</v>
      </c>
      <c r="D3496" s="6">
        <v>400</v>
      </c>
      <c r="E3496" s="11">
        <v>400</v>
      </c>
      <c r="F3496" t="s">
        <v>21</v>
      </c>
      <c r="G3496" t="s">
        <v>22</v>
      </c>
      <c r="H3496" t="s">
        <v>23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1098</v>
      </c>
      <c r="O3496" s="9">
        <f t="shared" si="227"/>
        <v>100</v>
      </c>
      <c r="P3496" s="9">
        <f t="shared" si="228"/>
        <v>30.77</v>
      </c>
      <c r="Q3496" t="s">
        <v>1099</v>
      </c>
      <c r="R3496" t="s">
        <v>1100</v>
      </c>
      <c r="S3496" s="15">
        <f t="shared" si="229"/>
        <v>42689.214988425927</v>
      </c>
      <c r="T3496" s="16">
        <f t="shared" si="230"/>
        <v>42700.25</v>
      </c>
      <c r="U3496">
        <f t="shared" si="231"/>
        <v>2016</v>
      </c>
    </row>
    <row r="3497" spans="1:21" ht="60">
      <c r="A3497">
        <v>3495</v>
      </c>
      <c r="B3497" s="3" t="s">
        <v>7134</v>
      </c>
      <c r="C3497" s="3" t="s">
        <v>7135</v>
      </c>
      <c r="D3497" s="6">
        <v>5000</v>
      </c>
      <c r="E3497" s="11">
        <v>5343</v>
      </c>
      <c r="F3497" t="s">
        <v>21</v>
      </c>
      <c r="G3497" t="s">
        <v>167</v>
      </c>
      <c r="H3497" t="s">
        <v>168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1098</v>
      </c>
      <c r="O3497" s="9">
        <f t="shared" si="227"/>
        <v>107</v>
      </c>
      <c r="P3497" s="9">
        <f t="shared" si="228"/>
        <v>74.209999999999994</v>
      </c>
      <c r="Q3497" t="s">
        <v>1099</v>
      </c>
      <c r="R3497" t="s">
        <v>1100</v>
      </c>
      <c r="S3497" s="15">
        <f t="shared" si="229"/>
        <v>41915.762835648151</v>
      </c>
      <c r="T3497" s="16">
        <f t="shared" si="230"/>
        <v>41944.720833333333</v>
      </c>
      <c r="U3497">
        <f t="shared" si="231"/>
        <v>2015</v>
      </c>
    </row>
    <row r="3498" spans="1:21" ht="60">
      <c r="A3498">
        <v>3496</v>
      </c>
      <c r="B3498" s="3" t="s">
        <v>7136</v>
      </c>
      <c r="C3498" s="3" t="s">
        <v>7137</v>
      </c>
      <c r="D3498" s="6">
        <v>3000</v>
      </c>
      <c r="E3498" s="11">
        <v>3732</v>
      </c>
      <c r="F3498" t="s">
        <v>21</v>
      </c>
      <c r="G3498" t="s">
        <v>22</v>
      </c>
      <c r="H3498" t="s">
        <v>23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1098</v>
      </c>
      <c r="O3498" s="9">
        <f t="shared" si="227"/>
        <v>124</v>
      </c>
      <c r="P3498" s="9">
        <f t="shared" si="228"/>
        <v>47.85</v>
      </c>
      <c r="Q3498" t="s">
        <v>1099</v>
      </c>
      <c r="R3498" t="s">
        <v>1100</v>
      </c>
      <c r="S3498" s="15">
        <f t="shared" si="229"/>
        <v>42584.846828703703</v>
      </c>
      <c r="T3498" s="16">
        <f t="shared" si="230"/>
        <v>42624.846828703703</v>
      </c>
      <c r="U3498">
        <f t="shared" si="231"/>
        <v>2014</v>
      </c>
    </row>
    <row r="3499" spans="1:21" ht="60">
      <c r="A3499">
        <v>3497</v>
      </c>
      <c r="B3499" s="3" t="s">
        <v>7138</v>
      </c>
      <c r="C3499" s="3" t="s">
        <v>7139</v>
      </c>
      <c r="D3499" s="6">
        <v>1551</v>
      </c>
      <c r="E3499" s="11">
        <v>1686</v>
      </c>
      <c r="F3499" t="s">
        <v>21</v>
      </c>
      <c r="G3499" t="s">
        <v>22</v>
      </c>
      <c r="H3499" t="s">
        <v>23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1098</v>
      </c>
      <c r="O3499" s="9">
        <f t="shared" si="227"/>
        <v>109</v>
      </c>
      <c r="P3499" s="9">
        <f t="shared" si="228"/>
        <v>34.409999999999997</v>
      </c>
      <c r="Q3499" t="s">
        <v>1099</v>
      </c>
      <c r="R3499" t="s">
        <v>1100</v>
      </c>
      <c r="S3499" s="15">
        <f t="shared" si="229"/>
        <v>42511.741944444439</v>
      </c>
      <c r="T3499" s="16">
        <f t="shared" si="230"/>
        <v>42523.916666666672</v>
      </c>
      <c r="U3499">
        <f t="shared" si="231"/>
        <v>2014</v>
      </c>
    </row>
    <row r="3500" spans="1:21" ht="60">
      <c r="A3500">
        <v>3498</v>
      </c>
      <c r="B3500" s="3" t="s">
        <v>7140</v>
      </c>
      <c r="C3500" s="3" t="s">
        <v>7141</v>
      </c>
      <c r="D3500" s="6">
        <v>1650</v>
      </c>
      <c r="E3500" s="11">
        <v>1690</v>
      </c>
      <c r="F3500" t="s">
        <v>21</v>
      </c>
      <c r="G3500" t="s">
        <v>167</v>
      </c>
      <c r="H3500" t="s">
        <v>168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1098</v>
      </c>
      <c r="O3500" s="9">
        <f t="shared" si="227"/>
        <v>102</v>
      </c>
      <c r="P3500" s="9">
        <f t="shared" si="228"/>
        <v>40.24</v>
      </c>
      <c r="Q3500" t="s">
        <v>1099</v>
      </c>
      <c r="R3500" t="s">
        <v>1100</v>
      </c>
      <c r="S3500" s="15">
        <f t="shared" si="229"/>
        <v>42459.15861111111</v>
      </c>
      <c r="T3500" s="16">
        <f t="shared" si="230"/>
        <v>42518.905555555553</v>
      </c>
      <c r="U3500">
        <f t="shared" si="231"/>
        <v>2015</v>
      </c>
    </row>
    <row r="3501" spans="1:21" ht="60">
      <c r="A3501">
        <v>3499</v>
      </c>
      <c r="B3501" s="3" t="s">
        <v>7142</v>
      </c>
      <c r="C3501" s="3" t="s">
        <v>7143</v>
      </c>
      <c r="D3501" s="6">
        <v>2000</v>
      </c>
      <c r="E3501" s="11">
        <v>2110</v>
      </c>
      <c r="F3501" t="s">
        <v>21</v>
      </c>
      <c r="G3501" t="s">
        <v>22</v>
      </c>
      <c r="H3501" t="s">
        <v>23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1098</v>
      </c>
      <c r="O3501" s="9">
        <f t="shared" si="227"/>
        <v>106</v>
      </c>
      <c r="P3501" s="9">
        <f t="shared" si="228"/>
        <v>60.29</v>
      </c>
      <c r="Q3501" t="s">
        <v>1099</v>
      </c>
      <c r="R3501" t="s">
        <v>1100</v>
      </c>
      <c r="S3501" s="15">
        <f t="shared" si="229"/>
        <v>42132.036168981482</v>
      </c>
      <c r="T3501" s="16">
        <f t="shared" si="230"/>
        <v>42186.290972222225</v>
      </c>
      <c r="U3501">
        <f t="shared" si="231"/>
        <v>2015</v>
      </c>
    </row>
    <row r="3502" spans="1:21" ht="60">
      <c r="A3502">
        <v>3500</v>
      </c>
      <c r="B3502" s="3" t="s">
        <v>7144</v>
      </c>
      <c r="C3502" s="3" t="s">
        <v>7145</v>
      </c>
      <c r="D3502" s="6">
        <v>1000</v>
      </c>
      <c r="E3502" s="11">
        <v>1063</v>
      </c>
      <c r="F3502" t="s">
        <v>21</v>
      </c>
      <c r="G3502" t="s">
        <v>22</v>
      </c>
      <c r="H3502" t="s">
        <v>23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1098</v>
      </c>
      <c r="O3502" s="9">
        <f t="shared" si="227"/>
        <v>106</v>
      </c>
      <c r="P3502" s="9">
        <f t="shared" si="228"/>
        <v>25.31</v>
      </c>
      <c r="Q3502" t="s">
        <v>1099</v>
      </c>
      <c r="R3502" t="s">
        <v>1100</v>
      </c>
      <c r="S3502" s="15">
        <f t="shared" si="229"/>
        <v>42419.91942129629</v>
      </c>
      <c r="T3502" s="16">
        <f t="shared" si="230"/>
        <v>42436.207638888889</v>
      </c>
      <c r="U3502">
        <f t="shared" si="231"/>
        <v>2016</v>
      </c>
    </row>
    <row r="3503" spans="1:21" ht="45">
      <c r="A3503">
        <v>3501</v>
      </c>
      <c r="B3503" s="3" t="s">
        <v>7146</v>
      </c>
      <c r="C3503" s="3" t="s">
        <v>7147</v>
      </c>
      <c r="D3503" s="6">
        <v>1500</v>
      </c>
      <c r="E3503" s="11">
        <v>1510</v>
      </c>
      <c r="F3503" t="s">
        <v>21</v>
      </c>
      <c r="G3503" t="s">
        <v>31</v>
      </c>
      <c r="H3503" t="s">
        <v>32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1098</v>
      </c>
      <c r="O3503" s="9">
        <f t="shared" si="227"/>
        <v>101</v>
      </c>
      <c r="P3503" s="9">
        <f t="shared" si="228"/>
        <v>35.950000000000003</v>
      </c>
      <c r="Q3503" t="s">
        <v>1099</v>
      </c>
      <c r="R3503" t="s">
        <v>1100</v>
      </c>
      <c r="S3503" s="15">
        <f t="shared" si="229"/>
        <v>42233.763831018514</v>
      </c>
      <c r="T3503" s="16">
        <f t="shared" si="230"/>
        <v>42258.763831018514</v>
      </c>
      <c r="U3503">
        <f t="shared" si="231"/>
        <v>2014</v>
      </c>
    </row>
    <row r="3504" spans="1:21" ht="60">
      <c r="A3504">
        <v>3502</v>
      </c>
      <c r="B3504" s="3" t="s">
        <v>7148</v>
      </c>
      <c r="C3504" s="3" t="s">
        <v>7149</v>
      </c>
      <c r="D3504" s="6">
        <v>4000</v>
      </c>
      <c r="E3504" s="11">
        <v>4216</v>
      </c>
      <c r="F3504" t="s">
        <v>21</v>
      </c>
      <c r="G3504" t="s">
        <v>22</v>
      </c>
      <c r="H3504" t="s">
        <v>23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1098</v>
      </c>
      <c r="O3504" s="9">
        <f t="shared" si="227"/>
        <v>105</v>
      </c>
      <c r="P3504" s="9">
        <f t="shared" si="228"/>
        <v>136</v>
      </c>
      <c r="Q3504" t="s">
        <v>1099</v>
      </c>
      <c r="R3504" t="s">
        <v>1100</v>
      </c>
      <c r="S3504" s="15">
        <f t="shared" si="229"/>
        <v>42430.839398148149</v>
      </c>
      <c r="T3504" s="16">
        <f t="shared" si="230"/>
        <v>42445.165972222225</v>
      </c>
      <c r="U3504">
        <f t="shared" si="231"/>
        <v>2016</v>
      </c>
    </row>
    <row r="3505" spans="1:21" ht="45">
      <c r="A3505">
        <v>3503</v>
      </c>
      <c r="B3505" s="3" t="s">
        <v>7150</v>
      </c>
      <c r="C3505" s="3" t="s">
        <v>7151</v>
      </c>
      <c r="D3505" s="6">
        <v>2500</v>
      </c>
      <c r="E3505" s="11">
        <v>2689</v>
      </c>
      <c r="F3505" t="s">
        <v>21</v>
      </c>
      <c r="G3505" t="s">
        <v>31</v>
      </c>
      <c r="H3505" t="s">
        <v>32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1098</v>
      </c>
      <c r="O3505" s="9">
        <f t="shared" si="227"/>
        <v>108</v>
      </c>
      <c r="P3505" s="9">
        <f t="shared" si="228"/>
        <v>70.760000000000005</v>
      </c>
      <c r="Q3505" t="s">
        <v>1099</v>
      </c>
      <c r="R3505" t="s">
        <v>1100</v>
      </c>
      <c r="S3505" s="15">
        <f t="shared" si="229"/>
        <v>42545.478333333333</v>
      </c>
      <c r="T3505" s="16">
        <f t="shared" si="230"/>
        <v>42575.478333333333</v>
      </c>
      <c r="U3505">
        <f t="shared" si="231"/>
        <v>2016</v>
      </c>
    </row>
    <row r="3506" spans="1:21" ht="60">
      <c r="A3506">
        <v>3504</v>
      </c>
      <c r="B3506" s="3" t="s">
        <v>7152</v>
      </c>
      <c r="C3506" s="3" t="s">
        <v>7153</v>
      </c>
      <c r="D3506" s="6">
        <v>1000</v>
      </c>
      <c r="E3506" s="11">
        <v>1000</v>
      </c>
      <c r="F3506" t="s">
        <v>21</v>
      </c>
      <c r="G3506" t="s">
        <v>22</v>
      </c>
      <c r="H3506" t="s">
        <v>23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1098</v>
      </c>
      <c r="O3506" s="9">
        <f t="shared" si="227"/>
        <v>100</v>
      </c>
      <c r="P3506" s="9">
        <f t="shared" si="228"/>
        <v>125</v>
      </c>
      <c r="Q3506" t="s">
        <v>1099</v>
      </c>
      <c r="R3506" t="s">
        <v>1100</v>
      </c>
      <c r="S3506" s="15">
        <f t="shared" si="229"/>
        <v>42297.748738425929</v>
      </c>
      <c r="T3506" s="16">
        <f t="shared" si="230"/>
        <v>42327.790405092594</v>
      </c>
      <c r="U3506">
        <f t="shared" si="231"/>
        <v>2016</v>
      </c>
    </row>
    <row r="3507" spans="1:21" ht="90">
      <c r="A3507">
        <v>3505</v>
      </c>
      <c r="B3507" s="3" t="s">
        <v>7154</v>
      </c>
      <c r="C3507" s="3" t="s">
        <v>7155</v>
      </c>
      <c r="D3507" s="6">
        <v>2500</v>
      </c>
      <c r="E3507" s="11">
        <v>2594</v>
      </c>
      <c r="F3507" t="s">
        <v>21</v>
      </c>
      <c r="G3507" t="s">
        <v>22</v>
      </c>
      <c r="H3507" t="s">
        <v>23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1098</v>
      </c>
      <c r="O3507" s="9">
        <f t="shared" si="227"/>
        <v>104</v>
      </c>
      <c r="P3507" s="9">
        <f t="shared" si="228"/>
        <v>66.510000000000005</v>
      </c>
      <c r="Q3507" t="s">
        <v>1099</v>
      </c>
      <c r="R3507" t="s">
        <v>1100</v>
      </c>
      <c r="S3507" s="15">
        <f t="shared" si="229"/>
        <v>41760.935706018521</v>
      </c>
      <c r="T3507" s="16">
        <f t="shared" si="230"/>
        <v>41772.166666666664</v>
      </c>
      <c r="U3507">
        <f t="shared" si="231"/>
        <v>2016</v>
      </c>
    </row>
    <row r="3508" spans="1:21" ht="60">
      <c r="A3508">
        <v>3506</v>
      </c>
      <c r="B3508" s="3" t="s">
        <v>7156</v>
      </c>
      <c r="C3508" s="3" t="s">
        <v>7157</v>
      </c>
      <c r="D3508" s="6">
        <v>3000</v>
      </c>
      <c r="E3508" s="11">
        <v>3045</v>
      </c>
      <c r="F3508" t="s">
        <v>21</v>
      </c>
      <c r="G3508" t="s">
        <v>22</v>
      </c>
      <c r="H3508" t="s">
        <v>23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1098</v>
      </c>
      <c r="O3508" s="9">
        <f t="shared" si="227"/>
        <v>102</v>
      </c>
      <c r="P3508" s="9">
        <f t="shared" si="228"/>
        <v>105</v>
      </c>
      <c r="Q3508" t="s">
        <v>1099</v>
      </c>
      <c r="R3508" t="s">
        <v>1100</v>
      </c>
      <c r="S3508" s="15">
        <f t="shared" si="229"/>
        <v>41829.734259259261</v>
      </c>
      <c r="T3508" s="16">
        <f t="shared" si="230"/>
        <v>41874.734259259261</v>
      </c>
      <c r="U3508">
        <f t="shared" si="231"/>
        <v>2016</v>
      </c>
    </row>
    <row r="3509" spans="1:21" ht="45">
      <c r="A3509">
        <v>3507</v>
      </c>
      <c r="B3509" s="3" t="s">
        <v>7158</v>
      </c>
      <c r="C3509" s="3" t="s">
        <v>7159</v>
      </c>
      <c r="D3509" s="6">
        <v>10000</v>
      </c>
      <c r="E3509" s="11">
        <v>10440</v>
      </c>
      <c r="F3509" t="s">
        <v>21</v>
      </c>
      <c r="G3509" t="s">
        <v>22</v>
      </c>
      <c r="H3509" t="s">
        <v>23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1098</v>
      </c>
      <c r="O3509" s="9">
        <f t="shared" si="227"/>
        <v>104</v>
      </c>
      <c r="P3509" s="9">
        <f t="shared" si="228"/>
        <v>145</v>
      </c>
      <c r="Q3509" t="s">
        <v>1099</v>
      </c>
      <c r="R3509" t="s">
        <v>1100</v>
      </c>
      <c r="S3509" s="15">
        <f t="shared" si="229"/>
        <v>42491.92288194444</v>
      </c>
      <c r="T3509" s="16">
        <f t="shared" si="230"/>
        <v>42521.92288194444</v>
      </c>
      <c r="U3509">
        <f t="shared" si="231"/>
        <v>2015</v>
      </c>
    </row>
    <row r="3510" spans="1:21" ht="60">
      <c r="A3510">
        <v>3508</v>
      </c>
      <c r="B3510" s="3" t="s">
        <v>7160</v>
      </c>
      <c r="C3510" s="3" t="s">
        <v>7161</v>
      </c>
      <c r="D3510" s="6">
        <v>100</v>
      </c>
      <c r="E3510" s="11">
        <v>180</v>
      </c>
      <c r="F3510" t="s">
        <v>21</v>
      </c>
      <c r="G3510" t="s">
        <v>31</v>
      </c>
      <c r="H3510" t="s">
        <v>32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1098</v>
      </c>
      <c r="O3510" s="9">
        <f t="shared" si="227"/>
        <v>180</v>
      </c>
      <c r="P3510" s="9">
        <f t="shared" si="228"/>
        <v>12</v>
      </c>
      <c r="Q3510" t="s">
        <v>1099</v>
      </c>
      <c r="R3510" t="s">
        <v>1100</v>
      </c>
      <c r="S3510" s="15">
        <f t="shared" si="229"/>
        <v>42477.729780092588</v>
      </c>
      <c r="T3510" s="16">
        <f t="shared" si="230"/>
        <v>42500.875</v>
      </c>
      <c r="U3510">
        <f t="shared" si="231"/>
        <v>2015</v>
      </c>
    </row>
    <row r="3511" spans="1:21" ht="60">
      <c r="A3511">
        <v>3509</v>
      </c>
      <c r="B3511" s="3" t="s">
        <v>7162</v>
      </c>
      <c r="C3511" s="3" t="s">
        <v>7163</v>
      </c>
      <c r="D3511" s="6">
        <v>3000</v>
      </c>
      <c r="E3511" s="11">
        <v>3190</v>
      </c>
      <c r="F3511" t="s">
        <v>21</v>
      </c>
      <c r="G3511" t="s">
        <v>22</v>
      </c>
      <c r="H3511" t="s">
        <v>23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1098</v>
      </c>
      <c r="O3511" s="9">
        <f t="shared" si="227"/>
        <v>106</v>
      </c>
      <c r="P3511" s="9">
        <f t="shared" si="228"/>
        <v>96.67</v>
      </c>
      <c r="Q3511" t="s">
        <v>1099</v>
      </c>
      <c r="R3511" t="s">
        <v>1100</v>
      </c>
      <c r="S3511" s="15">
        <f t="shared" si="229"/>
        <v>41950.859560185185</v>
      </c>
      <c r="T3511" s="16">
        <f t="shared" si="230"/>
        <v>41964.204861111109</v>
      </c>
      <c r="U3511">
        <f t="shared" si="231"/>
        <v>2017</v>
      </c>
    </row>
    <row r="3512" spans="1:21" ht="60">
      <c r="A3512">
        <v>3510</v>
      </c>
      <c r="B3512" s="3" t="s">
        <v>7164</v>
      </c>
      <c r="C3512" s="3" t="s">
        <v>7165</v>
      </c>
      <c r="D3512" s="6">
        <v>900</v>
      </c>
      <c r="E3512" s="11">
        <v>905</v>
      </c>
      <c r="F3512" t="s">
        <v>21</v>
      </c>
      <c r="G3512" t="s">
        <v>22</v>
      </c>
      <c r="H3512" t="s">
        <v>23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1098</v>
      </c>
      <c r="O3512" s="9">
        <f t="shared" si="227"/>
        <v>101</v>
      </c>
      <c r="P3512" s="9">
        <f t="shared" si="228"/>
        <v>60.33</v>
      </c>
      <c r="Q3512" t="s">
        <v>1099</v>
      </c>
      <c r="R3512" t="s">
        <v>1100</v>
      </c>
      <c r="S3512" s="15">
        <f t="shared" si="229"/>
        <v>41802.62090277778</v>
      </c>
      <c r="T3512" s="16">
        <f t="shared" si="230"/>
        <v>41822.62090277778</v>
      </c>
      <c r="U3512">
        <f t="shared" si="231"/>
        <v>2016</v>
      </c>
    </row>
    <row r="3513" spans="1:21" ht="45">
      <c r="A3513">
        <v>3511</v>
      </c>
      <c r="B3513" s="3" t="s">
        <v>7166</v>
      </c>
      <c r="C3513" s="3" t="s">
        <v>7167</v>
      </c>
      <c r="D3513" s="6">
        <v>1500</v>
      </c>
      <c r="E3513" s="11">
        <v>1518</v>
      </c>
      <c r="F3513" t="s">
        <v>21</v>
      </c>
      <c r="G3513" t="s">
        <v>31</v>
      </c>
      <c r="H3513" t="s">
        <v>32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1098</v>
      </c>
      <c r="O3513" s="9">
        <f t="shared" si="227"/>
        <v>101</v>
      </c>
      <c r="P3513" s="9">
        <f t="shared" si="228"/>
        <v>79.89</v>
      </c>
      <c r="Q3513" t="s">
        <v>1099</v>
      </c>
      <c r="R3513" t="s">
        <v>1100</v>
      </c>
      <c r="S3513" s="15">
        <f t="shared" si="229"/>
        <v>41927.873784722222</v>
      </c>
      <c r="T3513" s="16">
        <f t="shared" si="230"/>
        <v>41950.770833333336</v>
      </c>
      <c r="U3513">
        <f t="shared" si="231"/>
        <v>2016</v>
      </c>
    </row>
    <row r="3514" spans="1:21" ht="60">
      <c r="A3514">
        <v>3512</v>
      </c>
      <c r="B3514" s="3" t="s">
        <v>7168</v>
      </c>
      <c r="C3514" s="3" t="s">
        <v>7169</v>
      </c>
      <c r="D3514" s="6">
        <v>1000</v>
      </c>
      <c r="E3514" s="11">
        <v>1000</v>
      </c>
      <c r="F3514" t="s">
        <v>21</v>
      </c>
      <c r="G3514" t="s">
        <v>31</v>
      </c>
      <c r="H3514" t="s">
        <v>32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1098</v>
      </c>
      <c r="O3514" s="9">
        <f t="shared" si="227"/>
        <v>100</v>
      </c>
      <c r="P3514" s="9">
        <f t="shared" si="228"/>
        <v>58.82</v>
      </c>
      <c r="Q3514" t="s">
        <v>1099</v>
      </c>
      <c r="R3514" t="s">
        <v>1100</v>
      </c>
      <c r="S3514" s="15">
        <f t="shared" si="229"/>
        <v>42057.536944444444</v>
      </c>
      <c r="T3514" s="16">
        <f t="shared" si="230"/>
        <v>42117.49527777778</v>
      </c>
      <c r="U3514">
        <f t="shared" si="231"/>
        <v>2014</v>
      </c>
    </row>
    <row r="3515" spans="1:21" ht="60">
      <c r="A3515">
        <v>3513</v>
      </c>
      <c r="B3515" s="3" t="s">
        <v>7170</v>
      </c>
      <c r="C3515" s="3" t="s">
        <v>7171</v>
      </c>
      <c r="D3515" s="6">
        <v>2800</v>
      </c>
      <c r="E3515" s="11">
        <v>3315</v>
      </c>
      <c r="F3515" t="s">
        <v>21</v>
      </c>
      <c r="G3515" t="s">
        <v>22</v>
      </c>
      <c r="H3515" t="s">
        <v>23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1098</v>
      </c>
      <c r="O3515" s="9">
        <f t="shared" si="227"/>
        <v>118</v>
      </c>
      <c r="P3515" s="9">
        <f t="shared" si="228"/>
        <v>75.34</v>
      </c>
      <c r="Q3515" t="s">
        <v>1099</v>
      </c>
      <c r="R3515" t="s">
        <v>1100</v>
      </c>
      <c r="S3515" s="15">
        <f t="shared" si="229"/>
        <v>41781.096203703702</v>
      </c>
      <c r="T3515" s="16">
        <f t="shared" si="230"/>
        <v>41794.207638888889</v>
      </c>
      <c r="U3515">
        <f t="shared" si="231"/>
        <v>2016</v>
      </c>
    </row>
    <row r="3516" spans="1:21" ht="45">
      <c r="A3516">
        <v>3514</v>
      </c>
      <c r="B3516" s="3" t="s">
        <v>7172</v>
      </c>
      <c r="C3516" s="3" t="s">
        <v>7173</v>
      </c>
      <c r="D3516" s="6">
        <v>500</v>
      </c>
      <c r="E3516" s="11">
        <v>550</v>
      </c>
      <c r="F3516" t="s">
        <v>21</v>
      </c>
      <c r="G3516" t="s">
        <v>22</v>
      </c>
      <c r="H3516" t="s">
        <v>23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1098</v>
      </c>
      <c r="O3516" s="9">
        <f t="shared" si="227"/>
        <v>110</v>
      </c>
      <c r="P3516" s="9">
        <f t="shared" si="228"/>
        <v>55</v>
      </c>
      <c r="Q3516" t="s">
        <v>1099</v>
      </c>
      <c r="R3516" t="s">
        <v>1100</v>
      </c>
      <c r="S3516" s="15">
        <f t="shared" si="229"/>
        <v>42020.846666666665</v>
      </c>
      <c r="T3516" s="16">
        <f t="shared" si="230"/>
        <v>42037.207638888889</v>
      </c>
      <c r="U3516">
        <f t="shared" si="231"/>
        <v>2015</v>
      </c>
    </row>
    <row r="3517" spans="1:21" ht="45">
      <c r="A3517">
        <v>3515</v>
      </c>
      <c r="B3517" s="3" t="s">
        <v>7174</v>
      </c>
      <c r="C3517" s="3" t="s">
        <v>7175</v>
      </c>
      <c r="D3517" s="6">
        <v>3000</v>
      </c>
      <c r="E3517" s="11">
        <v>3080</v>
      </c>
      <c r="F3517" t="s">
        <v>21</v>
      </c>
      <c r="G3517" t="s">
        <v>22</v>
      </c>
      <c r="H3517" t="s">
        <v>23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1098</v>
      </c>
      <c r="O3517" s="9">
        <f t="shared" si="227"/>
        <v>103</v>
      </c>
      <c r="P3517" s="9">
        <f t="shared" si="228"/>
        <v>66.959999999999994</v>
      </c>
      <c r="Q3517" t="s">
        <v>1099</v>
      </c>
      <c r="R3517" t="s">
        <v>1100</v>
      </c>
      <c r="S3517" s="15">
        <f t="shared" si="229"/>
        <v>42125.772812499999</v>
      </c>
      <c r="T3517" s="16">
        <f t="shared" si="230"/>
        <v>42155.772812499999</v>
      </c>
      <c r="U3517">
        <f t="shared" si="231"/>
        <v>2017</v>
      </c>
    </row>
    <row r="3518" spans="1:21" ht="60">
      <c r="A3518">
        <v>3516</v>
      </c>
      <c r="B3518" s="3" t="s">
        <v>7176</v>
      </c>
      <c r="C3518" s="3" t="s">
        <v>7177</v>
      </c>
      <c r="D3518" s="6">
        <v>2500</v>
      </c>
      <c r="E3518" s="11">
        <v>2500</v>
      </c>
      <c r="F3518" t="s">
        <v>21</v>
      </c>
      <c r="G3518" t="s">
        <v>22</v>
      </c>
      <c r="H3518" t="s">
        <v>23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1098</v>
      </c>
      <c r="O3518" s="9">
        <f t="shared" si="227"/>
        <v>100</v>
      </c>
      <c r="P3518" s="9">
        <f t="shared" si="228"/>
        <v>227.27</v>
      </c>
      <c r="Q3518" t="s">
        <v>1099</v>
      </c>
      <c r="R3518" t="s">
        <v>1100</v>
      </c>
      <c r="S3518" s="15">
        <f t="shared" si="229"/>
        <v>41856.010069444441</v>
      </c>
      <c r="T3518" s="16">
        <f t="shared" si="230"/>
        <v>41890.125</v>
      </c>
      <c r="U3518">
        <f t="shared" si="231"/>
        <v>2014</v>
      </c>
    </row>
    <row r="3519" spans="1:21" ht="45">
      <c r="A3519">
        <v>3517</v>
      </c>
      <c r="B3519" s="3" t="s">
        <v>7178</v>
      </c>
      <c r="C3519" s="3" t="s">
        <v>7179</v>
      </c>
      <c r="D3519" s="6">
        <v>4000</v>
      </c>
      <c r="E3519" s="11">
        <v>4000</v>
      </c>
      <c r="F3519" t="s">
        <v>21</v>
      </c>
      <c r="G3519" t="s">
        <v>31</v>
      </c>
      <c r="H3519" t="s">
        <v>32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1098</v>
      </c>
      <c r="O3519" s="9">
        <f t="shared" si="227"/>
        <v>100</v>
      </c>
      <c r="P3519" s="9">
        <f t="shared" si="228"/>
        <v>307.69</v>
      </c>
      <c r="Q3519" t="s">
        <v>1099</v>
      </c>
      <c r="R3519" t="s">
        <v>1100</v>
      </c>
      <c r="S3519" s="15">
        <f t="shared" si="229"/>
        <v>41794.817523148151</v>
      </c>
      <c r="T3519" s="16">
        <f t="shared" si="230"/>
        <v>41824.458333333336</v>
      </c>
      <c r="U3519">
        <f t="shared" si="231"/>
        <v>2017</v>
      </c>
    </row>
    <row r="3520" spans="1:21" ht="60">
      <c r="A3520">
        <v>3518</v>
      </c>
      <c r="B3520" s="3" t="s">
        <v>7180</v>
      </c>
      <c r="C3520" s="3" t="s">
        <v>7181</v>
      </c>
      <c r="D3520" s="6">
        <v>1500</v>
      </c>
      <c r="E3520" s="11">
        <v>1650.69</v>
      </c>
      <c r="F3520" t="s">
        <v>21</v>
      </c>
      <c r="G3520" t="s">
        <v>22</v>
      </c>
      <c r="H3520" t="s">
        <v>23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1098</v>
      </c>
      <c r="O3520" s="9">
        <f t="shared" si="227"/>
        <v>110</v>
      </c>
      <c r="P3520" s="9">
        <f t="shared" si="228"/>
        <v>50.02</v>
      </c>
      <c r="Q3520" t="s">
        <v>1099</v>
      </c>
      <c r="R3520" t="s">
        <v>1100</v>
      </c>
      <c r="S3520" s="15">
        <f t="shared" si="229"/>
        <v>41893.783553240741</v>
      </c>
      <c r="T3520" s="16">
        <f t="shared" si="230"/>
        <v>41914.597916666666</v>
      </c>
      <c r="U3520">
        <f t="shared" si="231"/>
        <v>2017</v>
      </c>
    </row>
    <row r="3521" spans="1:21" ht="45">
      <c r="A3521">
        <v>3519</v>
      </c>
      <c r="B3521" s="3" t="s">
        <v>7182</v>
      </c>
      <c r="C3521" s="3" t="s">
        <v>7183</v>
      </c>
      <c r="D3521" s="6">
        <v>2000</v>
      </c>
      <c r="E3521" s="11">
        <v>2027</v>
      </c>
      <c r="F3521" t="s">
        <v>21</v>
      </c>
      <c r="G3521" t="s">
        <v>31</v>
      </c>
      <c r="H3521" t="s">
        <v>32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1098</v>
      </c>
      <c r="O3521" s="9">
        <f t="shared" si="227"/>
        <v>101</v>
      </c>
      <c r="P3521" s="9">
        <f t="shared" si="228"/>
        <v>72.39</v>
      </c>
      <c r="Q3521" t="s">
        <v>1099</v>
      </c>
      <c r="R3521" t="s">
        <v>1100</v>
      </c>
      <c r="S3521" s="15">
        <f t="shared" si="229"/>
        <v>42037.598958333328</v>
      </c>
      <c r="T3521" s="16">
        <f t="shared" si="230"/>
        <v>42067.598958333328</v>
      </c>
      <c r="U3521">
        <f t="shared" si="231"/>
        <v>2016</v>
      </c>
    </row>
    <row r="3522" spans="1:21" ht="45">
      <c r="A3522">
        <v>3520</v>
      </c>
      <c r="B3522" s="3" t="s">
        <v>7184</v>
      </c>
      <c r="C3522" s="3" t="s">
        <v>7185</v>
      </c>
      <c r="D3522" s="6">
        <v>2000</v>
      </c>
      <c r="E3522" s="11">
        <v>2015</v>
      </c>
      <c r="F3522" t="s">
        <v>21</v>
      </c>
      <c r="G3522" t="s">
        <v>31</v>
      </c>
      <c r="H3522" t="s">
        <v>32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1098</v>
      </c>
      <c r="O3522" s="9">
        <f t="shared" si="227"/>
        <v>101</v>
      </c>
      <c r="P3522" s="9">
        <f t="shared" si="228"/>
        <v>95.95</v>
      </c>
      <c r="Q3522" t="s">
        <v>1099</v>
      </c>
      <c r="R3522" t="s">
        <v>1100</v>
      </c>
      <c r="S3522" s="15">
        <f t="shared" si="229"/>
        <v>42227.824212962965</v>
      </c>
      <c r="T3522" s="16">
        <f t="shared" si="230"/>
        <v>42253.57430555555</v>
      </c>
      <c r="U3522">
        <f t="shared" si="231"/>
        <v>2012</v>
      </c>
    </row>
    <row r="3523" spans="1:21" ht="60">
      <c r="A3523">
        <v>3521</v>
      </c>
      <c r="B3523" s="3" t="s">
        <v>7186</v>
      </c>
      <c r="C3523" s="3" t="s">
        <v>7187</v>
      </c>
      <c r="D3523" s="6">
        <v>350</v>
      </c>
      <c r="E3523" s="11">
        <v>593</v>
      </c>
      <c r="F3523" t="s">
        <v>21</v>
      </c>
      <c r="G3523" t="s">
        <v>22</v>
      </c>
      <c r="H3523" t="s">
        <v>23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1098</v>
      </c>
      <c r="O3523" s="9">
        <f t="shared" ref="O3523:O3586" si="232">ROUND(E3523/D3523*100,0)</f>
        <v>169</v>
      </c>
      <c r="P3523" s="9">
        <f t="shared" ref="P3523:P3586" si="233">IFERROR(ROUND(E3523/L3523,2),0)</f>
        <v>45.62</v>
      </c>
      <c r="Q3523" t="s">
        <v>1099</v>
      </c>
      <c r="R3523" t="s">
        <v>1100</v>
      </c>
      <c r="S3523" s="15">
        <f t="shared" ref="S3523:S3586" si="234">(((J3523/60)/60)/24)+DATE(1970,1,1)</f>
        <v>41881.361342592594</v>
      </c>
      <c r="T3523" s="16">
        <f t="shared" ref="T3523:T3586" si="235">(((I3523/60)/60)/24)+DATE(1970,1,1)</f>
        <v>41911.361342592594</v>
      </c>
      <c r="U3523">
        <f t="shared" si="231"/>
        <v>2016</v>
      </c>
    </row>
    <row r="3524" spans="1:21" ht="60">
      <c r="A3524">
        <v>3522</v>
      </c>
      <c r="B3524" s="3" t="s">
        <v>7188</v>
      </c>
      <c r="C3524" s="3" t="s">
        <v>7189</v>
      </c>
      <c r="D3524" s="6">
        <v>1395</v>
      </c>
      <c r="E3524" s="11">
        <v>1395</v>
      </c>
      <c r="F3524" t="s">
        <v>21</v>
      </c>
      <c r="G3524" t="s">
        <v>31</v>
      </c>
      <c r="H3524" t="s">
        <v>32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1098</v>
      </c>
      <c r="O3524" s="9">
        <f t="shared" si="232"/>
        <v>100</v>
      </c>
      <c r="P3524" s="9">
        <f t="shared" si="233"/>
        <v>41.03</v>
      </c>
      <c r="Q3524" t="s">
        <v>1099</v>
      </c>
      <c r="R3524" t="s">
        <v>1100</v>
      </c>
      <c r="S3524" s="15">
        <f t="shared" si="234"/>
        <v>42234.789884259255</v>
      </c>
      <c r="T3524" s="16">
        <f t="shared" si="235"/>
        <v>42262.420833333337</v>
      </c>
      <c r="U3524">
        <f t="shared" si="231"/>
        <v>2014</v>
      </c>
    </row>
    <row r="3525" spans="1:21" ht="45">
      <c r="A3525">
        <v>3523</v>
      </c>
      <c r="B3525" s="3" t="s">
        <v>7190</v>
      </c>
      <c r="C3525" s="3" t="s">
        <v>7191</v>
      </c>
      <c r="D3525" s="6">
        <v>4000</v>
      </c>
      <c r="E3525" s="11">
        <v>4546</v>
      </c>
      <c r="F3525" t="s">
        <v>21</v>
      </c>
      <c r="G3525" t="s">
        <v>31</v>
      </c>
      <c r="H3525" t="s">
        <v>32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1098</v>
      </c>
      <c r="O3525" s="9">
        <f t="shared" si="232"/>
        <v>114</v>
      </c>
      <c r="P3525" s="9">
        <f t="shared" si="233"/>
        <v>56.83</v>
      </c>
      <c r="Q3525" t="s">
        <v>1099</v>
      </c>
      <c r="R3525" t="s">
        <v>1100</v>
      </c>
      <c r="S3525" s="15">
        <f t="shared" si="234"/>
        <v>42581.397546296299</v>
      </c>
      <c r="T3525" s="16">
        <f t="shared" si="235"/>
        <v>42638.958333333328</v>
      </c>
      <c r="U3525">
        <f t="shared" si="231"/>
        <v>2014</v>
      </c>
    </row>
    <row r="3526" spans="1:21" ht="60">
      <c r="A3526">
        <v>3524</v>
      </c>
      <c r="B3526" s="3" t="s">
        <v>7192</v>
      </c>
      <c r="C3526" s="3" t="s">
        <v>7193</v>
      </c>
      <c r="D3526" s="6">
        <v>10000</v>
      </c>
      <c r="E3526" s="11">
        <v>10156</v>
      </c>
      <c r="F3526" t="s">
        <v>21</v>
      </c>
      <c r="G3526" t="s">
        <v>22</v>
      </c>
      <c r="H3526" t="s">
        <v>23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1098</v>
      </c>
      <c r="O3526" s="9">
        <f t="shared" si="232"/>
        <v>102</v>
      </c>
      <c r="P3526" s="9">
        <f t="shared" si="233"/>
        <v>137.24</v>
      </c>
      <c r="Q3526" t="s">
        <v>1099</v>
      </c>
      <c r="R3526" t="s">
        <v>1100</v>
      </c>
      <c r="S3526" s="15">
        <f t="shared" si="234"/>
        <v>41880.76357638889</v>
      </c>
      <c r="T3526" s="16">
        <f t="shared" si="235"/>
        <v>41895.166666666664</v>
      </c>
      <c r="U3526">
        <f t="shared" si="231"/>
        <v>2014</v>
      </c>
    </row>
    <row r="3527" spans="1:21" ht="45">
      <c r="A3527">
        <v>3525</v>
      </c>
      <c r="B3527" s="3" t="s">
        <v>7194</v>
      </c>
      <c r="C3527" s="3" t="s">
        <v>7195</v>
      </c>
      <c r="D3527" s="6">
        <v>500</v>
      </c>
      <c r="E3527" s="11">
        <v>530</v>
      </c>
      <c r="F3527" t="s">
        <v>21</v>
      </c>
      <c r="G3527" t="s">
        <v>22</v>
      </c>
      <c r="H3527" t="s">
        <v>23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1098</v>
      </c>
      <c r="O3527" s="9">
        <f t="shared" si="232"/>
        <v>106</v>
      </c>
      <c r="P3527" s="9">
        <f t="shared" si="233"/>
        <v>75.709999999999994</v>
      </c>
      <c r="Q3527" t="s">
        <v>1099</v>
      </c>
      <c r="R3527" t="s">
        <v>1100</v>
      </c>
      <c r="S3527" s="15">
        <f t="shared" si="234"/>
        <v>42214.6956712963</v>
      </c>
      <c r="T3527" s="16">
        <f t="shared" si="235"/>
        <v>42225.666666666672</v>
      </c>
      <c r="U3527">
        <f t="shared" si="231"/>
        <v>2015</v>
      </c>
    </row>
    <row r="3528" spans="1:21" ht="60">
      <c r="A3528">
        <v>3526</v>
      </c>
      <c r="B3528" s="3" t="s">
        <v>7196</v>
      </c>
      <c r="C3528" s="3" t="s">
        <v>7197</v>
      </c>
      <c r="D3528" s="6">
        <v>3300</v>
      </c>
      <c r="E3528" s="11">
        <v>3366</v>
      </c>
      <c r="F3528" t="s">
        <v>21</v>
      </c>
      <c r="G3528" t="s">
        <v>22</v>
      </c>
      <c r="H3528" t="s">
        <v>23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1098</v>
      </c>
      <c r="O3528" s="9">
        <f t="shared" si="232"/>
        <v>102</v>
      </c>
      <c r="P3528" s="9">
        <f t="shared" si="233"/>
        <v>99</v>
      </c>
      <c r="Q3528" t="s">
        <v>1099</v>
      </c>
      <c r="R3528" t="s">
        <v>1100</v>
      </c>
      <c r="S3528" s="15">
        <f t="shared" si="234"/>
        <v>42460.335312499999</v>
      </c>
      <c r="T3528" s="16">
        <f t="shared" si="235"/>
        <v>42488.249305555553</v>
      </c>
      <c r="U3528">
        <f t="shared" si="231"/>
        <v>2015</v>
      </c>
    </row>
    <row r="3529" spans="1:21" ht="60">
      <c r="A3529">
        <v>3527</v>
      </c>
      <c r="B3529" s="3" t="s">
        <v>7198</v>
      </c>
      <c r="C3529" s="3" t="s">
        <v>7199</v>
      </c>
      <c r="D3529" s="6">
        <v>6000</v>
      </c>
      <c r="E3529" s="11">
        <v>7015</v>
      </c>
      <c r="F3529" t="s">
        <v>21</v>
      </c>
      <c r="G3529" t="s">
        <v>22</v>
      </c>
      <c r="H3529" t="s">
        <v>23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1098</v>
      </c>
      <c r="O3529" s="9">
        <f t="shared" si="232"/>
        <v>117</v>
      </c>
      <c r="P3529" s="9">
        <f t="shared" si="233"/>
        <v>81.569999999999993</v>
      </c>
      <c r="Q3529" t="s">
        <v>1099</v>
      </c>
      <c r="R3529" t="s">
        <v>1100</v>
      </c>
      <c r="S3529" s="15">
        <f t="shared" si="234"/>
        <v>42167.023206018523</v>
      </c>
      <c r="T3529" s="16">
        <f t="shared" si="235"/>
        <v>42196.165972222225</v>
      </c>
      <c r="U3529">
        <f t="shared" si="231"/>
        <v>2014</v>
      </c>
    </row>
    <row r="3530" spans="1:21" ht="45">
      <c r="A3530">
        <v>3528</v>
      </c>
      <c r="B3530" s="3" t="s">
        <v>7200</v>
      </c>
      <c r="C3530" s="3" t="s">
        <v>7201</v>
      </c>
      <c r="D3530" s="6">
        <v>1650</v>
      </c>
      <c r="E3530" s="11">
        <v>1669</v>
      </c>
      <c r="F3530" t="s">
        <v>21</v>
      </c>
      <c r="G3530" t="s">
        <v>31</v>
      </c>
      <c r="H3530" t="s">
        <v>32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1098</v>
      </c>
      <c r="O3530" s="9">
        <f t="shared" si="232"/>
        <v>101</v>
      </c>
      <c r="P3530" s="9">
        <f t="shared" si="233"/>
        <v>45.11</v>
      </c>
      <c r="Q3530" t="s">
        <v>1099</v>
      </c>
      <c r="R3530" t="s">
        <v>1100</v>
      </c>
      <c r="S3530" s="15">
        <f t="shared" si="234"/>
        <v>42733.50136574074</v>
      </c>
      <c r="T3530" s="16">
        <f t="shared" si="235"/>
        <v>42753.50136574074</v>
      </c>
      <c r="U3530">
        <f t="shared" ref="U3530:U3593" si="236">YEAR(S3012)</f>
        <v>2014</v>
      </c>
    </row>
    <row r="3531" spans="1:21" ht="60">
      <c r="A3531">
        <v>3529</v>
      </c>
      <c r="B3531" s="3" t="s">
        <v>7202</v>
      </c>
      <c r="C3531" s="3" t="s">
        <v>7203</v>
      </c>
      <c r="D3531" s="6">
        <v>500</v>
      </c>
      <c r="E3531" s="11">
        <v>660</v>
      </c>
      <c r="F3531" t="s">
        <v>21</v>
      </c>
      <c r="G3531" t="s">
        <v>22</v>
      </c>
      <c r="H3531" t="s">
        <v>23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1098</v>
      </c>
      <c r="O3531" s="9">
        <f t="shared" si="232"/>
        <v>132</v>
      </c>
      <c r="P3531" s="9">
        <f t="shared" si="233"/>
        <v>36.67</v>
      </c>
      <c r="Q3531" t="s">
        <v>1099</v>
      </c>
      <c r="R3531" t="s">
        <v>1100</v>
      </c>
      <c r="S3531" s="15">
        <f t="shared" si="234"/>
        <v>42177.761782407411</v>
      </c>
      <c r="T3531" s="16">
        <f t="shared" si="235"/>
        <v>42198.041666666672</v>
      </c>
      <c r="U3531">
        <f t="shared" si="236"/>
        <v>2015</v>
      </c>
    </row>
    <row r="3532" spans="1:21" ht="60">
      <c r="A3532">
        <v>3530</v>
      </c>
      <c r="B3532" s="3" t="s">
        <v>7204</v>
      </c>
      <c r="C3532" s="3" t="s">
        <v>7205</v>
      </c>
      <c r="D3532" s="6">
        <v>2750</v>
      </c>
      <c r="E3532" s="11">
        <v>2750</v>
      </c>
      <c r="F3532" t="s">
        <v>21</v>
      </c>
      <c r="G3532" t="s">
        <v>31</v>
      </c>
      <c r="H3532" t="s">
        <v>32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1098</v>
      </c>
      <c r="O3532" s="9">
        <f t="shared" si="232"/>
        <v>100</v>
      </c>
      <c r="P3532" s="9">
        <f t="shared" si="233"/>
        <v>125</v>
      </c>
      <c r="Q3532" t="s">
        <v>1099</v>
      </c>
      <c r="R3532" t="s">
        <v>1100</v>
      </c>
      <c r="S3532" s="15">
        <f t="shared" si="234"/>
        <v>42442.623344907406</v>
      </c>
      <c r="T3532" s="16">
        <f t="shared" si="235"/>
        <v>42470.833333333328</v>
      </c>
      <c r="U3532">
        <f t="shared" si="236"/>
        <v>2015</v>
      </c>
    </row>
    <row r="3533" spans="1:21" ht="18.75">
      <c r="A3533">
        <v>3531</v>
      </c>
      <c r="B3533" s="3" t="s">
        <v>7206</v>
      </c>
      <c r="C3533" s="3" t="s">
        <v>7207</v>
      </c>
      <c r="D3533" s="6">
        <v>1000</v>
      </c>
      <c r="E3533" s="11">
        <v>1280</v>
      </c>
      <c r="F3533" t="s">
        <v>21</v>
      </c>
      <c r="G3533" t="s">
        <v>22</v>
      </c>
      <c r="H3533" t="s">
        <v>23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1098</v>
      </c>
      <c r="O3533" s="9">
        <f t="shared" si="232"/>
        <v>128</v>
      </c>
      <c r="P3533" s="9">
        <f t="shared" si="233"/>
        <v>49.23</v>
      </c>
      <c r="Q3533" t="s">
        <v>1099</v>
      </c>
      <c r="R3533" t="s">
        <v>1100</v>
      </c>
      <c r="S3533" s="15">
        <f t="shared" si="234"/>
        <v>42521.654328703706</v>
      </c>
      <c r="T3533" s="16">
        <f t="shared" si="235"/>
        <v>42551.654328703706</v>
      </c>
      <c r="U3533">
        <f t="shared" si="236"/>
        <v>2015</v>
      </c>
    </row>
    <row r="3534" spans="1:21" ht="60">
      <c r="A3534">
        <v>3532</v>
      </c>
      <c r="B3534" s="3" t="s">
        <v>7208</v>
      </c>
      <c r="C3534" s="3" t="s">
        <v>7209</v>
      </c>
      <c r="D3534" s="6">
        <v>960</v>
      </c>
      <c r="E3534" s="11">
        <v>1142</v>
      </c>
      <c r="F3534" t="s">
        <v>21</v>
      </c>
      <c r="G3534" t="s">
        <v>22</v>
      </c>
      <c r="H3534" t="s">
        <v>23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1098</v>
      </c>
      <c r="O3534" s="9">
        <f t="shared" si="232"/>
        <v>119</v>
      </c>
      <c r="P3534" s="9">
        <f t="shared" si="233"/>
        <v>42.3</v>
      </c>
      <c r="Q3534" t="s">
        <v>1099</v>
      </c>
      <c r="R3534" t="s">
        <v>1100</v>
      </c>
      <c r="S3534" s="15">
        <f t="shared" si="234"/>
        <v>41884.599849537037</v>
      </c>
      <c r="T3534" s="16">
        <f t="shared" si="235"/>
        <v>41900.165972222225</v>
      </c>
      <c r="U3534">
        <f t="shared" si="236"/>
        <v>2014</v>
      </c>
    </row>
    <row r="3535" spans="1:21" ht="60">
      <c r="A3535">
        <v>3533</v>
      </c>
      <c r="B3535" s="3" t="s">
        <v>7210</v>
      </c>
      <c r="C3535" s="3" t="s">
        <v>7211</v>
      </c>
      <c r="D3535" s="6">
        <v>500</v>
      </c>
      <c r="E3535" s="11">
        <v>631</v>
      </c>
      <c r="F3535" t="s">
        <v>21</v>
      </c>
      <c r="G3535" t="s">
        <v>22</v>
      </c>
      <c r="H3535" t="s">
        <v>23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1098</v>
      </c>
      <c r="O3535" s="9">
        <f t="shared" si="232"/>
        <v>126</v>
      </c>
      <c r="P3535" s="9">
        <f t="shared" si="233"/>
        <v>78.88</v>
      </c>
      <c r="Q3535" t="s">
        <v>1099</v>
      </c>
      <c r="R3535" t="s">
        <v>1100</v>
      </c>
      <c r="S3535" s="15">
        <f t="shared" si="234"/>
        <v>42289.761192129634</v>
      </c>
      <c r="T3535" s="16">
        <f t="shared" si="235"/>
        <v>42319.802858796291</v>
      </c>
      <c r="U3535">
        <f t="shared" si="236"/>
        <v>2014</v>
      </c>
    </row>
    <row r="3536" spans="1:21" ht="45">
      <c r="A3536">
        <v>3534</v>
      </c>
      <c r="B3536" s="3" t="s">
        <v>7212</v>
      </c>
      <c r="C3536" s="3" t="s">
        <v>7213</v>
      </c>
      <c r="D3536" s="6">
        <v>5000</v>
      </c>
      <c r="E3536" s="11">
        <v>7810</v>
      </c>
      <c r="F3536" t="s">
        <v>21</v>
      </c>
      <c r="G3536" t="s">
        <v>22</v>
      </c>
      <c r="H3536" t="s">
        <v>23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1098</v>
      </c>
      <c r="O3536" s="9">
        <f t="shared" si="232"/>
        <v>156</v>
      </c>
      <c r="P3536" s="9">
        <f t="shared" si="233"/>
        <v>38.28</v>
      </c>
      <c r="Q3536" t="s">
        <v>1099</v>
      </c>
      <c r="R3536" t="s">
        <v>1100</v>
      </c>
      <c r="S3536" s="15">
        <f t="shared" si="234"/>
        <v>42243.6252662037</v>
      </c>
      <c r="T3536" s="16">
        <f t="shared" si="235"/>
        <v>42278.6252662037</v>
      </c>
      <c r="U3536">
        <f t="shared" si="236"/>
        <v>2014</v>
      </c>
    </row>
    <row r="3537" spans="1:21" ht="45">
      <c r="A3537">
        <v>3535</v>
      </c>
      <c r="B3537" s="3" t="s">
        <v>7214</v>
      </c>
      <c r="C3537" s="3" t="s">
        <v>7215</v>
      </c>
      <c r="D3537" s="6">
        <v>2000</v>
      </c>
      <c r="E3537" s="11">
        <v>2063</v>
      </c>
      <c r="F3537" t="s">
        <v>21</v>
      </c>
      <c r="G3537" t="s">
        <v>31</v>
      </c>
      <c r="H3537" t="s">
        <v>32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1098</v>
      </c>
      <c r="O3537" s="9">
        <f t="shared" si="232"/>
        <v>103</v>
      </c>
      <c r="P3537" s="9">
        <f t="shared" si="233"/>
        <v>44.85</v>
      </c>
      <c r="Q3537" t="s">
        <v>1099</v>
      </c>
      <c r="R3537" t="s">
        <v>1100</v>
      </c>
      <c r="S3537" s="15">
        <f t="shared" si="234"/>
        <v>42248.640162037031</v>
      </c>
      <c r="T3537" s="16">
        <f t="shared" si="235"/>
        <v>42279.75</v>
      </c>
      <c r="U3537">
        <f t="shared" si="236"/>
        <v>2014</v>
      </c>
    </row>
    <row r="3538" spans="1:21" ht="60">
      <c r="A3538">
        <v>3536</v>
      </c>
      <c r="B3538" s="3" t="s">
        <v>7216</v>
      </c>
      <c r="C3538" s="3" t="s">
        <v>7217</v>
      </c>
      <c r="D3538" s="6">
        <v>150</v>
      </c>
      <c r="E3538" s="11">
        <v>230</v>
      </c>
      <c r="F3538" t="s">
        <v>21</v>
      </c>
      <c r="G3538" t="s">
        <v>31</v>
      </c>
      <c r="H3538" t="s">
        <v>32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1098</v>
      </c>
      <c r="O3538" s="9">
        <f t="shared" si="232"/>
        <v>153</v>
      </c>
      <c r="P3538" s="9">
        <f t="shared" si="233"/>
        <v>13.53</v>
      </c>
      <c r="Q3538" t="s">
        <v>1099</v>
      </c>
      <c r="R3538" t="s">
        <v>1100</v>
      </c>
      <c r="S3538" s="15">
        <f t="shared" si="234"/>
        <v>42328.727141203708</v>
      </c>
      <c r="T3538" s="16">
        <f t="shared" si="235"/>
        <v>42358.499305555553</v>
      </c>
      <c r="U3538">
        <f t="shared" si="236"/>
        <v>2015</v>
      </c>
    </row>
    <row r="3539" spans="1:21" ht="60">
      <c r="A3539">
        <v>3537</v>
      </c>
      <c r="B3539" s="3" t="s">
        <v>7218</v>
      </c>
      <c r="C3539" s="3" t="s">
        <v>7219</v>
      </c>
      <c r="D3539" s="6">
        <v>675</v>
      </c>
      <c r="E3539" s="11">
        <v>1218</v>
      </c>
      <c r="F3539" t="s">
        <v>21</v>
      </c>
      <c r="G3539" t="s">
        <v>167</v>
      </c>
      <c r="H3539" t="s">
        <v>168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1098</v>
      </c>
      <c r="O3539" s="9">
        <f t="shared" si="232"/>
        <v>180</v>
      </c>
      <c r="P3539" s="9">
        <f t="shared" si="233"/>
        <v>43.5</v>
      </c>
      <c r="Q3539" t="s">
        <v>1099</v>
      </c>
      <c r="R3539" t="s">
        <v>1100</v>
      </c>
      <c r="S3539" s="15">
        <f t="shared" si="234"/>
        <v>41923.354351851849</v>
      </c>
      <c r="T3539" s="16">
        <f t="shared" si="235"/>
        <v>41960.332638888889</v>
      </c>
      <c r="U3539">
        <f t="shared" si="236"/>
        <v>2014</v>
      </c>
    </row>
    <row r="3540" spans="1:21" ht="60">
      <c r="A3540">
        <v>3538</v>
      </c>
      <c r="B3540" s="3" t="s">
        <v>7220</v>
      </c>
      <c r="C3540" s="3" t="s">
        <v>7221</v>
      </c>
      <c r="D3540" s="6">
        <v>2000</v>
      </c>
      <c r="E3540" s="11">
        <v>2569</v>
      </c>
      <c r="F3540" t="s">
        <v>21</v>
      </c>
      <c r="G3540" t="s">
        <v>31</v>
      </c>
      <c r="H3540" t="s">
        <v>32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1098</v>
      </c>
      <c r="O3540" s="9">
        <f t="shared" si="232"/>
        <v>128</v>
      </c>
      <c r="P3540" s="9">
        <f t="shared" si="233"/>
        <v>30.95</v>
      </c>
      <c r="Q3540" t="s">
        <v>1099</v>
      </c>
      <c r="R3540" t="s">
        <v>1100</v>
      </c>
      <c r="S3540" s="15">
        <f t="shared" si="234"/>
        <v>42571.420601851853</v>
      </c>
      <c r="T3540" s="16">
        <f t="shared" si="235"/>
        <v>42599.420601851853</v>
      </c>
      <c r="U3540">
        <f t="shared" si="236"/>
        <v>2015</v>
      </c>
    </row>
    <row r="3541" spans="1:21" ht="60">
      <c r="A3541">
        <v>3539</v>
      </c>
      <c r="B3541" s="3" t="s">
        <v>7222</v>
      </c>
      <c r="C3541" s="3" t="s">
        <v>7223</v>
      </c>
      <c r="D3541" s="6">
        <v>600</v>
      </c>
      <c r="E3541" s="11">
        <v>718</v>
      </c>
      <c r="F3541" t="s">
        <v>21</v>
      </c>
      <c r="G3541" t="s">
        <v>22</v>
      </c>
      <c r="H3541" t="s">
        <v>23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1098</v>
      </c>
      <c r="O3541" s="9">
        <f t="shared" si="232"/>
        <v>120</v>
      </c>
      <c r="P3541" s="9">
        <f t="shared" si="233"/>
        <v>55.23</v>
      </c>
      <c r="Q3541" t="s">
        <v>1099</v>
      </c>
      <c r="R3541" t="s">
        <v>1100</v>
      </c>
      <c r="S3541" s="15">
        <f t="shared" si="234"/>
        <v>42600.756041666667</v>
      </c>
      <c r="T3541" s="16">
        <f t="shared" si="235"/>
        <v>42621.756041666667</v>
      </c>
      <c r="U3541">
        <f t="shared" si="236"/>
        <v>2016</v>
      </c>
    </row>
    <row r="3542" spans="1:21" ht="60">
      <c r="A3542">
        <v>3540</v>
      </c>
      <c r="B3542" s="3" t="s">
        <v>7224</v>
      </c>
      <c r="C3542" s="3" t="s">
        <v>7225</v>
      </c>
      <c r="D3542" s="6">
        <v>300</v>
      </c>
      <c r="E3542" s="11">
        <v>369</v>
      </c>
      <c r="F3542" t="s">
        <v>21</v>
      </c>
      <c r="G3542" t="s">
        <v>31</v>
      </c>
      <c r="H3542" t="s">
        <v>32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1098</v>
      </c>
      <c r="O3542" s="9">
        <f t="shared" si="232"/>
        <v>123</v>
      </c>
      <c r="P3542" s="9">
        <f t="shared" si="233"/>
        <v>46.13</v>
      </c>
      <c r="Q3542" t="s">
        <v>1099</v>
      </c>
      <c r="R3542" t="s">
        <v>1100</v>
      </c>
      <c r="S3542" s="15">
        <f t="shared" si="234"/>
        <v>42517.003368055557</v>
      </c>
      <c r="T3542" s="16">
        <f t="shared" si="235"/>
        <v>42547.003368055557</v>
      </c>
      <c r="U3542">
        <f t="shared" si="236"/>
        <v>2016</v>
      </c>
    </row>
    <row r="3543" spans="1:21" ht="60">
      <c r="A3543">
        <v>3541</v>
      </c>
      <c r="B3543" s="3" t="s">
        <v>7226</v>
      </c>
      <c r="C3543" s="3" t="s">
        <v>7227</v>
      </c>
      <c r="D3543" s="6">
        <v>1200</v>
      </c>
      <c r="E3543" s="11">
        <v>1260</v>
      </c>
      <c r="F3543" t="s">
        <v>21</v>
      </c>
      <c r="G3543" t="s">
        <v>31</v>
      </c>
      <c r="H3543" t="s">
        <v>32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1098</v>
      </c>
      <c r="O3543" s="9">
        <f t="shared" si="232"/>
        <v>105</v>
      </c>
      <c r="P3543" s="9">
        <f t="shared" si="233"/>
        <v>39.380000000000003</v>
      </c>
      <c r="Q3543" t="s">
        <v>1099</v>
      </c>
      <c r="R3543" t="s">
        <v>1100</v>
      </c>
      <c r="S3543" s="15">
        <f t="shared" si="234"/>
        <v>42222.730034722219</v>
      </c>
      <c r="T3543" s="16">
        <f t="shared" si="235"/>
        <v>42247.730034722219</v>
      </c>
      <c r="U3543">
        <f t="shared" si="236"/>
        <v>2015</v>
      </c>
    </row>
    <row r="3544" spans="1:21" ht="60">
      <c r="A3544">
        <v>3542</v>
      </c>
      <c r="B3544" s="3" t="s">
        <v>7228</v>
      </c>
      <c r="C3544" s="3" t="s">
        <v>7229</v>
      </c>
      <c r="D3544" s="6">
        <v>5500</v>
      </c>
      <c r="E3544" s="11">
        <v>5623</v>
      </c>
      <c r="F3544" t="s">
        <v>21</v>
      </c>
      <c r="G3544" t="s">
        <v>22</v>
      </c>
      <c r="H3544" t="s">
        <v>23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1098</v>
      </c>
      <c r="O3544" s="9">
        <f t="shared" si="232"/>
        <v>102</v>
      </c>
      <c r="P3544" s="9">
        <f t="shared" si="233"/>
        <v>66.150000000000006</v>
      </c>
      <c r="Q3544" t="s">
        <v>1099</v>
      </c>
      <c r="R3544" t="s">
        <v>1100</v>
      </c>
      <c r="S3544" s="15">
        <f t="shared" si="234"/>
        <v>41829.599791666667</v>
      </c>
      <c r="T3544" s="16">
        <f t="shared" si="235"/>
        <v>41889.599791666667</v>
      </c>
      <c r="U3544">
        <f t="shared" si="236"/>
        <v>2012</v>
      </c>
    </row>
    <row r="3545" spans="1:21" ht="45">
      <c r="A3545">
        <v>3543</v>
      </c>
      <c r="B3545" s="3" t="s">
        <v>7230</v>
      </c>
      <c r="C3545" s="3" t="s">
        <v>7231</v>
      </c>
      <c r="D3545" s="6">
        <v>1500</v>
      </c>
      <c r="E3545" s="11">
        <v>1570</v>
      </c>
      <c r="F3545" t="s">
        <v>21</v>
      </c>
      <c r="G3545" t="s">
        <v>512</v>
      </c>
      <c r="H3545" t="s">
        <v>62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1098</v>
      </c>
      <c r="O3545" s="9">
        <f t="shared" si="232"/>
        <v>105</v>
      </c>
      <c r="P3545" s="9">
        <f t="shared" si="233"/>
        <v>54.14</v>
      </c>
      <c r="Q3545" t="s">
        <v>1099</v>
      </c>
      <c r="R3545" t="s">
        <v>1100</v>
      </c>
      <c r="S3545" s="15">
        <f t="shared" si="234"/>
        <v>42150.755312499998</v>
      </c>
      <c r="T3545" s="16">
        <f t="shared" si="235"/>
        <v>42180.755312499998</v>
      </c>
      <c r="U3545">
        <f t="shared" si="236"/>
        <v>2014</v>
      </c>
    </row>
    <row r="3546" spans="1:21" ht="45">
      <c r="A3546">
        <v>3544</v>
      </c>
      <c r="B3546" s="3" t="s">
        <v>7232</v>
      </c>
      <c r="C3546" s="3" t="s">
        <v>7233</v>
      </c>
      <c r="D3546" s="6">
        <v>2500</v>
      </c>
      <c r="E3546" s="11">
        <v>2500</v>
      </c>
      <c r="F3546" t="s">
        <v>21</v>
      </c>
      <c r="G3546" t="s">
        <v>22</v>
      </c>
      <c r="H3546" t="s">
        <v>23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1098</v>
      </c>
      <c r="O3546" s="9">
        <f t="shared" si="232"/>
        <v>100</v>
      </c>
      <c r="P3546" s="9">
        <f t="shared" si="233"/>
        <v>104.17</v>
      </c>
      <c r="Q3546" t="s">
        <v>1099</v>
      </c>
      <c r="R3546" t="s">
        <v>1100</v>
      </c>
      <c r="S3546" s="15">
        <f t="shared" si="234"/>
        <v>42040.831678240742</v>
      </c>
      <c r="T3546" s="16">
        <f t="shared" si="235"/>
        <v>42070.831678240742</v>
      </c>
      <c r="U3546">
        <f t="shared" si="236"/>
        <v>2017</v>
      </c>
    </row>
    <row r="3547" spans="1:21" ht="60">
      <c r="A3547">
        <v>3545</v>
      </c>
      <c r="B3547" s="3" t="s">
        <v>7234</v>
      </c>
      <c r="C3547" s="3" t="s">
        <v>7235</v>
      </c>
      <c r="D3547" s="6">
        <v>250</v>
      </c>
      <c r="E3547" s="11">
        <v>251</v>
      </c>
      <c r="F3547" t="s">
        <v>21</v>
      </c>
      <c r="G3547" t="s">
        <v>22</v>
      </c>
      <c r="H3547" t="s">
        <v>23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1098</v>
      </c>
      <c r="O3547" s="9">
        <f t="shared" si="232"/>
        <v>100</v>
      </c>
      <c r="P3547" s="9">
        <f t="shared" si="233"/>
        <v>31.38</v>
      </c>
      <c r="Q3547" t="s">
        <v>1099</v>
      </c>
      <c r="R3547" t="s">
        <v>1100</v>
      </c>
      <c r="S3547" s="15">
        <f t="shared" si="234"/>
        <v>42075.807395833333</v>
      </c>
      <c r="T3547" s="16">
        <f t="shared" si="235"/>
        <v>42105.807395833333</v>
      </c>
      <c r="U3547">
        <f t="shared" si="236"/>
        <v>2015</v>
      </c>
    </row>
    <row r="3548" spans="1:21" ht="60">
      <c r="A3548">
        <v>3546</v>
      </c>
      <c r="B3548" s="3" t="s">
        <v>7236</v>
      </c>
      <c r="C3548" s="3" t="s">
        <v>7237</v>
      </c>
      <c r="D3548" s="6">
        <v>1100</v>
      </c>
      <c r="E3548" s="11">
        <v>1125</v>
      </c>
      <c r="F3548" t="s">
        <v>21</v>
      </c>
      <c r="G3548" t="s">
        <v>22</v>
      </c>
      <c r="H3548" t="s">
        <v>23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1098</v>
      </c>
      <c r="O3548" s="9">
        <f t="shared" si="232"/>
        <v>102</v>
      </c>
      <c r="P3548" s="9">
        <f t="shared" si="233"/>
        <v>59.21</v>
      </c>
      <c r="Q3548" t="s">
        <v>1099</v>
      </c>
      <c r="R3548" t="s">
        <v>1100</v>
      </c>
      <c r="S3548" s="15">
        <f t="shared" si="234"/>
        <v>42073.660694444443</v>
      </c>
      <c r="T3548" s="16">
        <f t="shared" si="235"/>
        <v>42095.165972222225</v>
      </c>
      <c r="U3548">
        <f t="shared" si="236"/>
        <v>2016</v>
      </c>
    </row>
    <row r="3549" spans="1:21" ht="45">
      <c r="A3549">
        <v>3547</v>
      </c>
      <c r="B3549" s="3" t="s">
        <v>7238</v>
      </c>
      <c r="C3549" s="3" t="s">
        <v>7239</v>
      </c>
      <c r="D3549" s="6">
        <v>35000</v>
      </c>
      <c r="E3549" s="11">
        <v>40043.25</v>
      </c>
      <c r="F3549" t="s">
        <v>21</v>
      </c>
      <c r="G3549" t="s">
        <v>22</v>
      </c>
      <c r="H3549" t="s">
        <v>23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1098</v>
      </c>
      <c r="O3549" s="9">
        <f t="shared" si="232"/>
        <v>114</v>
      </c>
      <c r="P3549" s="9">
        <f t="shared" si="233"/>
        <v>119.18</v>
      </c>
      <c r="Q3549" t="s">
        <v>1099</v>
      </c>
      <c r="R3549" t="s">
        <v>1100</v>
      </c>
      <c r="S3549" s="15">
        <f t="shared" si="234"/>
        <v>42480.078715277778</v>
      </c>
      <c r="T3549" s="16">
        <f t="shared" si="235"/>
        <v>42504.165972222225</v>
      </c>
      <c r="U3549">
        <f t="shared" si="236"/>
        <v>2014</v>
      </c>
    </row>
    <row r="3550" spans="1:21" ht="45">
      <c r="A3550">
        <v>3548</v>
      </c>
      <c r="B3550" s="3" t="s">
        <v>7240</v>
      </c>
      <c r="C3550" s="3" t="s">
        <v>7241</v>
      </c>
      <c r="D3550" s="6">
        <v>2100</v>
      </c>
      <c r="E3550" s="11">
        <v>2140</v>
      </c>
      <c r="F3550" t="s">
        <v>21</v>
      </c>
      <c r="G3550" t="s">
        <v>22</v>
      </c>
      <c r="H3550" t="s">
        <v>23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1098</v>
      </c>
      <c r="O3550" s="9">
        <f t="shared" si="232"/>
        <v>102</v>
      </c>
      <c r="P3550" s="9">
        <f t="shared" si="233"/>
        <v>164.62</v>
      </c>
      <c r="Q3550" t="s">
        <v>1099</v>
      </c>
      <c r="R3550" t="s">
        <v>1100</v>
      </c>
      <c r="S3550" s="15">
        <f t="shared" si="234"/>
        <v>42411.942291666666</v>
      </c>
      <c r="T3550" s="16">
        <f t="shared" si="235"/>
        <v>42434.041666666672</v>
      </c>
      <c r="U3550">
        <f t="shared" si="236"/>
        <v>2015</v>
      </c>
    </row>
    <row r="3551" spans="1:21" ht="60">
      <c r="A3551">
        <v>3549</v>
      </c>
      <c r="B3551" s="3" t="s">
        <v>7242</v>
      </c>
      <c r="C3551" s="3" t="s">
        <v>7243</v>
      </c>
      <c r="D3551" s="6">
        <v>1000</v>
      </c>
      <c r="E3551" s="11">
        <v>1020</v>
      </c>
      <c r="F3551" t="s">
        <v>21</v>
      </c>
      <c r="G3551" t="s">
        <v>31</v>
      </c>
      <c r="H3551" t="s">
        <v>32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1098</v>
      </c>
      <c r="O3551" s="9">
        <f t="shared" si="232"/>
        <v>102</v>
      </c>
      <c r="P3551" s="9">
        <f t="shared" si="233"/>
        <v>24.29</v>
      </c>
      <c r="Q3551" t="s">
        <v>1099</v>
      </c>
      <c r="R3551" t="s">
        <v>1100</v>
      </c>
      <c r="S3551" s="15">
        <f t="shared" si="234"/>
        <v>42223.394363425927</v>
      </c>
      <c r="T3551" s="16">
        <f t="shared" si="235"/>
        <v>42251.394363425927</v>
      </c>
      <c r="U3551">
        <f t="shared" si="236"/>
        <v>2016</v>
      </c>
    </row>
    <row r="3552" spans="1:21" ht="60">
      <c r="A3552">
        <v>3550</v>
      </c>
      <c r="B3552" s="3" t="s">
        <v>7244</v>
      </c>
      <c r="C3552" s="3" t="s">
        <v>7245</v>
      </c>
      <c r="D3552" s="6">
        <v>2500</v>
      </c>
      <c r="E3552" s="11">
        <v>2620</v>
      </c>
      <c r="F3552" t="s">
        <v>21</v>
      </c>
      <c r="G3552" t="s">
        <v>31</v>
      </c>
      <c r="H3552" t="s">
        <v>32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1098</v>
      </c>
      <c r="O3552" s="9">
        <f t="shared" si="232"/>
        <v>105</v>
      </c>
      <c r="P3552" s="9">
        <f t="shared" si="233"/>
        <v>40.94</v>
      </c>
      <c r="Q3552" t="s">
        <v>1099</v>
      </c>
      <c r="R3552" t="s">
        <v>1100</v>
      </c>
      <c r="S3552" s="15">
        <f t="shared" si="234"/>
        <v>42462.893495370372</v>
      </c>
      <c r="T3552" s="16">
        <f t="shared" si="235"/>
        <v>42492.893495370372</v>
      </c>
      <c r="U3552">
        <f t="shared" si="236"/>
        <v>2015</v>
      </c>
    </row>
    <row r="3553" spans="1:21" ht="60">
      <c r="A3553">
        <v>3551</v>
      </c>
      <c r="B3553" s="3" t="s">
        <v>7246</v>
      </c>
      <c r="C3553" s="3" t="s">
        <v>7247</v>
      </c>
      <c r="D3553" s="6">
        <v>1500</v>
      </c>
      <c r="E3553" s="11">
        <v>1527.5</v>
      </c>
      <c r="F3553" t="s">
        <v>21</v>
      </c>
      <c r="G3553" t="s">
        <v>22</v>
      </c>
      <c r="H3553" t="s">
        <v>23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1098</v>
      </c>
      <c r="O3553" s="9">
        <f t="shared" si="232"/>
        <v>102</v>
      </c>
      <c r="P3553" s="9">
        <f t="shared" si="233"/>
        <v>61.1</v>
      </c>
      <c r="Q3553" t="s">
        <v>1099</v>
      </c>
      <c r="R3553" t="s">
        <v>1100</v>
      </c>
      <c r="S3553" s="15">
        <f t="shared" si="234"/>
        <v>41753.515856481477</v>
      </c>
      <c r="T3553" s="16">
        <f t="shared" si="235"/>
        <v>41781.921527777777</v>
      </c>
      <c r="U3553">
        <f t="shared" si="236"/>
        <v>2016</v>
      </c>
    </row>
    <row r="3554" spans="1:21" ht="60">
      <c r="A3554">
        <v>3552</v>
      </c>
      <c r="B3554" s="3" t="s">
        <v>7248</v>
      </c>
      <c r="C3554" s="3" t="s">
        <v>7249</v>
      </c>
      <c r="D3554" s="6">
        <v>773</v>
      </c>
      <c r="E3554" s="11">
        <v>773</v>
      </c>
      <c r="F3554" t="s">
        <v>21</v>
      </c>
      <c r="G3554" t="s">
        <v>31</v>
      </c>
      <c r="H3554" t="s">
        <v>32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1098</v>
      </c>
      <c r="O3554" s="9">
        <f t="shared" si="232"/>
        <v>100</v>
      </c>
      <c r="P3554" s="9">
        <f t="shared" si="233"/>
        <v>38.65</v>
      </c>
      <c r="Q3554" t="s">
        <v>1099</v>
      </c>
      <c r="R3554" t="s">
        <v>1100</v>
      </c>
      <c r="S3554" s="15">
        <f t="shared" si="234"/>
        <v>41788.587083333332</v>
      </c>
      <c r="T3554" s="16">
        <f t="shared" si="235"/>
        <v>41818.587083333332</v>
      </c>
      <c r="U3554">
        <f t="shared" si="236"/>
        <v>2016</v>
      </c>
    </row>
    <row r="3555" spans="1:21" ht="60">
      <c r="A3555">
        <v>3553</v>
      </c>
      <c r="B3555" s="3" t="s">
        <v>7250</v>
      </c>
      <c r="C3555" s="3" t="s">
        <v>7251</v>
      </c>
      <c r="D3555" s="6">
        <v>5500</v>
      </c>
      <c r="E3555" s="11">
        <v>5845</v>
      </c>
      <c r="F3555" t="s">
        <v>21</v>
      </c>
      <c r="G3555" t="s">
        <v>22</v>
      </c>
      <c r="H3555" t="s">
        <v>23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1098</v>
      </c>
      <c r="O3555" s="9">
        <f t="shared" si="232"/>
        <v>106</v>
      </c>
      <c r="P3555" s="9">
        <f t="shared" si="233"/>
        <v>56.2</v>
      </c>
      <c r="Q3555" t="s">
        <v>1099</v>
      </c>
      <c r="R3555" t="s">
        <v>1100</v>
      </c>
      <c r="S3555" s="15">
        <f t="shared" si="234"/>
        <v>42196.028703703705</v>
      </c>
      <c r="T3555" s="16">
        <f t="shared" si="235"/>
        <v>42228</v>
      </c>
      <c r="U3555">
        <f t="shared" si="236"/>
        <v>2013</v>
      </c>
    </row>
    <row r="3556" spans="1:21" ht="45">
      <c r="A3556">
        <v>3554</v>
      </c>
      <c r="B3556" s="3" t="s">
        <v>7252</v>
      </c>
      <c r="C3556" s="3" t="s">
        <v>7253</v>
      </c>
      <c r="D3556" s="6">
        <v>5000</v>
      </c>
      <c r="E3556" s="11">
        <v>5671.11</v>
      </c>
      <c r="F3556" t="s">
        <v>21</v>
      </c>
      <c r="G3556" t="s">
        <v>22</v>
      </c>
      <c r="H3556" t="s">
        <v>23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1098</v>
      </c>
      <c r="O3556" s="9">
        <f t="shared" si="232"/>
        <v>113</v>
      </c>
      <c r="P3556" s="9">
        <f t="shared" si="233"/>
        <v>107</v>
      </c>
      <c r="Q3556" t="s">
        <v>1099</v>
      </c>
      <c r="R3556" t="s">
        <v>1100</v>
      </c>
      <c r="S3556" s="15">
        <f t="shared" si="234"/>
        <v>42016.050451388888</v>
      </c>
      <c r="T3556" s="16">
        <f t="shared" si="235"/>
        <v>42046.708333333328</v>
      </c>
      <c r="U3556">
        <f t="shared" si="236"/>
        <v>2013</v>
      </c>
    </row>
    <row r="3557" spans="1:21" ht="60">
      <c r="A3557">
        <v>3555</v>
      </c>
      <c r="B3557" s="3" t="s">
        <v>7254</v>
      </c>
      <c r="C3557" s="3" t="s">
        <v>7255</v>
      </c>
      <c r="D3557" s="6">
        <v>2400</v>
      </c>
      <c r="E3557" s="11">
        <v>2400</v>
      </c>
      <c r="F3557" t="s">
        <v>21</v>
      </c>
      <c r="G3557" t="s">
        <v>1240</v>
      </c>
      <c r="H3557" t="s">
        <v>62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1098</v>
      </c>
      <c r="O3557" s="9">
        <f t="shared" si="232"/>
        <v>100</v>
      </c>
      <c r="P3557" s="9">
        <f t="shared" si="233"/>
        <v>171.43</v>
      </c>
      <c r="Q3557" t="s">
        <v>1099</v>
      </c>
      <c r="R3557" t="s">
        <v>1100</v>
      </c>
      <c r="S3557" s="15">
        <f t="shared" si="234"/>
        <v>42661.442060185189</v>
      </c>
      <c r="T3557" s="16">
        <f t="shared" si="235"/>
        <v>42691.483726851846</v>
      </c>
      <c r="U3557">
        <f t="shared" si="236"/>
        <v>2010</v>
      </c>
    </row>
    <row r="3558" spans="1:21" ht="60">
      <c r="A3558">
        <v>3556</v>
      </c>
      <c r="B3558" s="3" t="s">
        <v>7256</v>
      </c>
      <c r="C3558" s="3" t="s">
        <v>7257</v>
      </c>
      <c r="D3558" s="6">
        <v>2200</v>
      </c>
      <c r="E3558" s="11">
        <v>2210</v>
      </c>
      <c r="F3558" t="s">
        <v>21</v>
      </c>
      <c r="G3558" t="s">
        <v>31</v>
      </c>
      <c r="H3558" t="s">
        <v>32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1098</v>
      </c>
      <c r="O3558" s="9">
        <f t="shared" si="232"/>
        <v>100</v>
      </c>
      <c r="P3558" s="9">
        <f t="shared" si="233"/>
        <v>110.5</v>
      </c>
      <c r="Q3558" t="s">
        <v>1099</v>
      </c>
      <c r="R3558" t="s">
        <v>1100</v>
      </c>
      <c r="S3558" s="15">
        <f t="shared" si="234"/>
        <v>41808.649583333332</v>
      </c>
      <c r="T3558" s="16">
        <f t="shared" si="235"/>
        <v>41868.649583333332</v>
      </c>
      <c r="U3558">
        <f t="shared" si="236"/>
        <v>2016</v>
      </c>
    </row>
    <row r="3559" spans="1:21" ht="60">
      <c r="A3559">
        <v>3557</v>
      </c>
      <c r="B3559" s="3" t="s">
        <v>7258</v>
      </c>
      <c r="C3559" s="3" t="s">
        <v>7259</v>
      </c>
      <c r="D3559" s="6">
        <v>100000</v>
      </c>
      <c r="E3559" s="11">
        <v>100036</v>
      </c>
      <c r="F3559" t="s">
        <v>21</v>
      </c>
      <c r="G3559" t="s">
        <v>22</v>
      </c>
      <c r="H3559" t="s">
        <v>23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1098</v>
      </c>
      <c r="O3559" s="9">
        <f t="shared" si="232"/>
        <v>100</v>
      </c>
      <c r="P3559" s="9">
        <f t="shared" si="233"/>
        <v>179.28</v>
      </c>
      <c r="Q3559" t="s">
        <v>1099</v>
      </c>
      <c r="R3559" t="s">
        <v>1100</v>
      </c>
      <c r="S3559" s="15">
        <f t="shared" si="234"/>
        <v>41730.276747685188</v>
      </c>
      <c r="T3559" s="16">
        <f t="shared" si="235"/>
        <v>41764.276747685188</v>
      </c>
      <c r="U3559">
        <f t="shared" si="236"/>
        <v>2013</v>
      </c>
    </row>
    <row r="3560" spans="1:21" ht="45">
      <c r="A3560">
        <v>3558</v>
      </c>
      <c r="B3560" s="3" t="s">
        <v>7260</v>
      </c>
      <c r="C3560" s="3" t="s">
        <v>7261</v>
      </c>
      <c r="D3560" s="6">
        <v>350</v>
      </c>
      <c r="E3560" s="11">
        <v>504</v>
      </c>
      <c r="F3560" t="s">
        <v>21</v>
      </c>
      <c r="G3560" t="s">
        <v>31</v>
      </c>
      <c r="H3560" t="s">
        <v>32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1098</v>
      </c>
      <c r="O3560" s="9">
        <f t="shared" si="232"/>
        <v>144</v>
      </c>
      <c r="P3560" s="9">
        <f t="shared" si="233"/>
        <v>22.91</v>
      </c>
      <c r="Q3560" t="s">
        <v>1099</v>
      </c>
      <c r="R3560" t="s">
        <v>1100</v>
      </c>
      <c r="S3560" s="15">
        <f t="shared" si="234"/>
        <v>42139.816840277781</v>
      </c>
      <c r="T3560" s="16">
        <f t="shared" si="235"/>
        <v>42181.875</v>
      </c>
      <c r="U3560">
        <f t="shared" si="236"/>
        <v>2015</v>
      </c>
    </row>
    <row r="3561" spans="1:21" ht="60">
      <c r="A3561">
        <v>3559</v>
      </c>
      <c r="B3561" s="3" t="s">
        <v>7262</v>
      </c>
      <c r="C3561" s="3" t="s">
        <v>7263</v>
      </c>
      <c r="D3561" s="6">
        <v>1000</v>
      </c>
      <c r="E3561" s="11">
        <v>1035</v>
      </c>
      <c r="F3561" t="s">
        <v>21</v>
      </c>
      <c r="G3561" t="s">
        <v>57</v>
      </c>
      <c r="H3561" t="s">
        <v>58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1098</v>
      </c>
      <c r="O3561" s="9">
        <f t="shared" si="232"/>
        <v>104</v>
      </c>
      <c r="P3561" s="9">
        <f t="shared" si="233"/>
        <v>43.13</v>
      </c>
      <c r="Q3561" t="s">
        <v>1099</v>
      </c>
      <c r="R3561" t="s">
        <v>1100</v>
      </c>
      <c r="S3561" s="15">
        <f t="shared" si="234"/>
        <v>42194.096157407403</v>
      </c>
      <c r="T3561" s="16">
        <f t="shared" si="235"/>
        <v>42216.373611111107</v>
      </c>
      <c r="U3561">
        <f t="shared" si="236"/>
        <v>2015</v>
      </c>
    </row>
    <row r="3562" spans="1:21" ht="60">
      <c r="A3562">
        <v>3560</v>
      </c>
      <c r="B3562" s="3" t="s">
        <v>7264</v>
      </c>
      <c r="C3562" s="3" t="s">
        <v>7265</v>
      </c>
      <c r="D3562" s="6">
        <v>3200</v>
      </c>
      <c r="E3562" s="11">
        <v>3470</v>
      </c>
      <c r="F3562" t="s">
        <v>21</v>
      </c>
      <c r="G3562" t="s">
        <v>167</v>
      </c>
      <c r="H3562" t="s">
        <v>168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1098</v>
      </c>
      <c r="O3562" s="9">
        <f t="shared" si="232"/>
        <v>108</v>
      </c>
      <c r="P3562" s="9">
        <f t="shared" si="233"/>
        <v>46.89</v>
      </c>
      <c r="Q3562" t="s">
        <v>1099</v>
      </c>
      <c r="R3562" t="s">
        <v>1100</v>
      </c>
      <c r="S3562" s="15">
        <f t="shared" si="234"/>
        <v>42115.889652777783</v>
      </c>
      <c r="T3562" s="16">
        <f t="shared" si="235"/>
        <v>42151.114583333328</v>
      </c>
      <c r="U3562">
        <f t="shared" si="236"/>
        <v>2015</v>
      </c>
    </row>
    <row r="3563" spans="1:21" ht="120">
      <c r="A3563">
        <v>3561</v>
      </c>
      <c r="B3563" s="3" t="s">
        <v>7266</v>
      </c>
      <c r="C3563" s="3" t="s">
        <v>7267</v>
      </c>
      <c r="D3563" s="6">
        <v>2500</v>
      </c>
      <c r="E3563" s="11">
        <v>2560</v>
      </c>
      <c r="F3563" t="s">
        <v>21</v>
      </c>
      <c r="G3563" t="s">
        <v>22</v>
      </c>
      <c r="H3563" t="s">
        <v>23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1098</v>
      </c>
      <c r="O3563" s="9">
        <f t="shared" si="232"/>
        <v>102</v>
      </c>
      <c r="P3563" s="9">
        <f t="shared" si="233"/>
        <v>47.41</v>
      </c>
      <c r="Q3563" t="s">
        <v>1099</v>
      </c>
      <c r="R3563" t="s">
        <v>1100</v>
      </c>
      <c r="S3563" s="15">
        <f t="shared" si="234"/>
        <v>42203.680300925931</v>
      </c>
      <c r="T3563" s="16">
        <f t="shared" si="235"/>
        <v>42221.774999999994</v>
      </c>
      <c r="U3563">
        <f t="shared" si="236"/>
        <v>2015</v>
      </c>
    </row>
    <row r="3564" spans="1:21" ht="60">
      <c r="A3564">
        <v>3562</v>
      </c>
      <c r="B3564" s="3" t="s">
        <v>7268</v>
      </c>
      <c r="C3564" s="3" t="s">
        <v>7269</v>
      </c>
      <c r="D3564" s="6">
        <v>315</v>
      </c>
      <c r="E3564" s="11">
        <v>469</v>
      </c>
      <c r="F3564" t="s">
        <v>21</v>
      </c>
      <c r="G3564" t="s">
        <v>31</v>
      </c>
      <c r="H3564" t="s">
        <v>32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1098</v>
      </c>
      <c r="O3564" s="9">
        <f t="shared" si="232"/>
        <v>149</v>
      </c>
      <c r="P3564" s="9">
        <f t="shared" si="233"/>
        <v>15.13</v>
      </c>
      <c r="Q3564" t="s">
        <v>1099</v>
      </c>
      <c r="R3564" t="s">
        <v>1100</v>
      </c>
      <c r="S3564" s="15">
        <f t="shared" si="234"/>
        <v>42433.761886574073</v>
      </c>
      <c r="T3564" s="16">
        <f t="shared" si="235"/>
        <v>42442.916666666672</v>
      </c>
      <c r="U3564">
        <f t="shared" si="236"/>
        <v>2016</v>
      </c>
    </row>
    <row r="3565" spans="1:21" ht="60">
      <c r="A3565">
        <v>3563</v>
      </c>
      <c r="B3565" s="3" t="s">
        <v>7270</v>
      </c>
      <c r="C3565" s="3" t="s">
        <v>7271</v>
      </c>
      <c r="D3565" s="6">
        <v>500</v>
      </c>
      <c r="E3565" s="11">
        <v>527.45000000000005</v>
      </c>
      <c r="F3565" t="s">
        <v>21</v>
      </c>
      <c r="G3565" t="s">
        <v>31</v>
      </c>
      <c r="H3565" t="s">
        <v>32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1098</v>
      </c>
      <c r="O3565" s="9">
        <f t="shared" si="232"/>
        <v>105</v>
      </c>
      <c r="P3565" s="9">
        <f t="shared" si="233"/>
        <v>21.1</v>
      </c>
      <c r="Q3565" t="s">
        <v>1099</v>
      </c>
      <c r="R3565" t="s">
        <v>1100</v>
      </c>
      <c r="S3565" s="15">
        <f t="shared" si="234"/>
        <v>42555.671944444446</v>
      </c>
      <c r="T3565" s="16">
        <f t="shared" si="235"/>
        <v>42583.791666666672</v>
      </c>
      <c r="U3565">
        <f t="shared" si="236"/>
        <v>2014</v>
      </c>
    </row>
    <row r="3566" spans="1:21" ht="45">
      <c r="A3566">
        <v>3564</v>
      </c>
      <c r="B3566" s="3" t="s">
        <v>7272</v>
      </c>
      <c r="C3566" s="3" t="s">
        <v>7273</v>
      </c>
      <c r="D3566" s="6">
        <v>1000</v>
      </c>
      <c r="E3566" s="11">
        <v>1005</v>
      </c>
      <c r="F3566" t="s">
        <v>21</v>
      </c>
      <c r="G3566" t="s">
        <v>31</v>
      </c>
      <c r="H3566" t="s">
        <v>32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1098</v>
      </c>
      <c r="O3566" s="9">
        <f t="shared" si="232"/>
        <v>101</v>
      </c>
      <c r="P3566" s="9">
        <f t="shared" si="233"/>
        <v>59.12</v>
      </c>
      <c r="Q3566" t="s">
        <v>1099</v>
      </c>
      <c r="R3566" t="s">
        <v>1100</v>
      </c>
      <c r="S3566" s="15">
        <f t="shared" si="234"/>
        <v>42236.623252314821</v>
      </c>
      <c r="T3566" s="16">
        <f t="shared" si="235"/>
        <v>42282.666666666672</v>
      </c>
      <c r="U3566">
        <f t="shared" si="236"/>
        <v>2014</v>
      </c>
    </row>
    <row r="3567" spans="1:21" ht="60">
      <c r="A3567">
        <v>3565</v>
      </c>
      <c r="B3567" s="3" t="s">
        <v>7274</v>
      </c>
      <c r="C3567" s="3" t="s">
        <v>7275</v>
      </c>
      <c r="D3567" s="6">
        <v>900</v>
      </c>
      <c r="E3567" s="11">
        <v>1175</v>
      </c>
      <c r="F3567" t="s">
        <v>21</v>
      </c>
      <c r="G3567" t="s">
        <v>22</v>
      </c>
      <c r="H3567" t="s">
        <v>23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1098</v>
      </c>
      <c r="O3567" s="9">
        <f t="shared" si="232"/>
        <v>131</v>
      </c>
      <c r="P3567" s="9">
        <f t="shared" si="233"/>
        <v>97.92</v>
      </c>
      <c r="Q3567" t="s">
        <v>1099</v>
      </c>
      <c r="R3567" t="s">
        <v>1100</v>
      </c>
      <c r="S3567" s="15">
        <f t="shared" si="234"/>
        <v>41974.743148148147</v>
      </c>
      <c r="T3567" s="16">
        <f t="shared" si="235"/>
        <v>42004.743148148147</v>
      </c>
      <c r="U3567">
        <f t="shared" si="236"/>
        <v>2016</v>
      </c>
    </row>
    <row r="3568" spans="1:21" ht="60">
      <c r="A3568">
        <v>3566</v>
      </c>
      <c r="B3568" s="3" t="s">
        <v>7276</v>
      </c>
      <c r="C3568" s="3" t="s">
        <v>7277</v>
      </c>
      <c r="D3568" s="6">
        <v>2000</v>
      </c>
      <c r="E3568" s="11">
        <v>2095</v>
      </c>
      <c r="F3568" t="s">
        <v>21</v>
      </c>
      <c r="G3568" t="s">
        <v>31</v>
      </c>
      <c r="H3568" t="s">
        <v>32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1098</v>
      </c>
      <c r="O3568" s="9">
        <f t="shared" si="232"/>
        <v>105</v>
      </c>
      <c r="P3568" s="9">
        <f t="shared" si="233"/>
        <v>55.13</v>
      </c>
      <c r="Q3568" t="s">
        <v>1099</v>
      </c>
      <c r="R3568" t="s">
        <v>1100</v>
      </c>
      <c r="S3568" s="15">
        <f t="shared" si="234"/>
        <v>41997.507905092592</v>
      </c>
      <c r="T3568" s="16">
        <f t="shared" si="235"/>
        <v>42027.507905092592</v>
      </c>
      <c r="U3568">
        <f t="shared" si="236"/>
        <v>2014</v>
      </c>
    </row>
    <row r="3569" spans="1:21" ht="60">
      <c r="A3569">
        <v>3567</v>
      </c>
      <c r="B3569" s="3" t="s">
        <v>7278</v>
      </c>
      <c r="C3569" s="3" t="s">
        <v>7279</v>
      </c>
      <c r="D3569" s="6">
        <v>1000</v>
      </c>
      <c r="E3569" s="11">
        <v>1088</v>
      </c>
      <c r="F3569" t="s">
        <v>21</v>
      </c>
      <c r="G3569" t="s">
        <v>31</v>
      </c>
      <c r="H3569" t="s">
        <v>32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1098</v>
      </c>
      <c r="O3569" s="9">
        <f t="shared" si="232"/>
        <v>109</v>
      </c>
      <c r="P3569" s="9">
        <f t="shared" si="233"/>
        <v>26.54</v>
      </c>
      <c r="Q3569" t="s">
        <v>1099</v>
      </c>
      <c r="R3569" t="s">
        <v>1100</v>
      </c>
      <c r="S3569" s="15">
        <f t="shared" si="234"/>
        <v>42135.810694444444</v>
      </c>
      <c r="T3569" s="16">
        <f t="shared" si="235"/>
        <v>42165.810694444444</v>
      </c>
      <c r="U3569">
        <f t="shared" si="236"/>
        <v>2015</v>
      </c>
    </row>
    <row r="3570" spans="1:21" ht="45">
      <c r="A3570">
        <v>3568</v>
      </c>
      <c r="B3570" s="3" t="s">
        <v>7280</v>
      </c>
      <c r="C3570" s="3" t="s">
        <v>7281</v>
      </c>
      <c r="D3570" s="6">
        <v>1000</v>
      </c>
      <c r="E3570" s="11">
        <v>1110</v>
      </c>
      <c r="F3570" t="s">
        <v>21</v>
      </c>
      <c r="G3570" t="s">
        <v>22</v>
      </c>
      <c r="H3570" t="s">
        <v>23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1098</v>
      </c>
      <c r="O3570" s="9">
        <f t="shared" si="232"/>
        <v>111</v>
      </c>
      <c r="P3570" s="9">
        <f t="shared" si="233"/>
        <v>58.42</v>
      </c>
      <c r="Q3570" t="s">
        <v>1099</v>
      </c>
      <c r="R3570" t="s">
        <v>1100</v>
      </c>
      <c r="S3570" s="15">
        <f t="shared" si="234"/>
        <v>41869.740671296298</v>
      </c>
      <c r="T3570" s="16">
        <f t="shared" si="235"/>
        <v>41899.740671296298</v>
      </c>
      <c r="U3570">
        <f t="shared" si="236"/>
        <v>2016</v>
      </c>
    </row>
    <row r="3571" spans="1:21" ht="45">
      <c r="A3571">
        <v>3569</v>
      </c>
      <c r="B3571" s="3" t="s">
        <v>7282</v>
      </c>
      <c r="C3571" s="3" t="s">
        <v>7283</v>
      </c>
      <c r="D3571" s="6">
        <v>5000</v>
      </c>
      <c r="E3571" s="11">
        <v>5024</v>
      </c>
      <c r="F3571" t="s">
        <v>21</v>
      </c>
      <c r="G3571" t="s">
        <v>22</v>
      </c>
      <c r="H3571" t="s">
        <v>23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1098</v>
      </c>
      <c r="O3571" s="9">
        <f t="shared" si="232"/>
        <v>100</v>
      </c>
      <c r="P3571" s="9">
        <f t="shared" si="233"/>
        <v>122.54</v>
      </c>
      <c r="Q3571" t="s">
        <v>1099</v>
      </c>
      <c r="R3571" t="s">
        <v>1100</v>
      </c>
      <c r="S3571" s="15">
        <f t="shared" si="234"/>
        <v>41982.688611111109</v>
      </c>
      <c r="T3571" s="16">
        <f t="shared" si="235"/>
        <v>42012.688611111109</v>
      </c>
      <c r="U3571">
        <f t="shared" si="236"/>
        <v>2017</v>
      </c>
    </row>
    <row r="3572" spans="1:21" ht="45">
      <c r="A3572">
        <v>3570</v>
      </c>
      <c r="B3572" s="3" t="s">
        <v>7284</v>
      </c>
      <c r="C3572" s="3" t="s">
        <v>7285</v>
      </c>
      <c r="D3572" s="6">
        <v>2000</v>
      </c>
      <c r="E3572" s="11">
        <v>2287</v>
      </c>
      <c r="F3572" t="s">
        <v>21</v>
      </c>
      <c r="G3572" t="s">
        <v>22</v>
      </c>
      <c r="H3572" t="s">
        <v>23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1098</v>
      </c>
      <c r="O3572" s="9">
        <f t="shared" si="232"/>
        <v>114</v>
      </c>
      <c r="P3572" s="9">
        <f t="shared" si="233"/>
        <v>87.96</v>
      </c>
      <c r="Q3572" t="s">
        <v>1099</v>
      </c>
      <c r="R3572" t="s">
        <v>1100</v>
      </c>
      <c r="S3572" s="15">
        <f t="shared" si="234"/>
        <v>41976.331979166673</v>
      </c>
      <c r="T3572" s="16">
        <f t="shared" si="235"/>
        <v>42004.291666666672</v>
      </c>
      <c r="U3572">
        <f t="shared" si="236"/>
        <v>2015</v>
      </c>
    </row>
    <row r="3573" spans="1:21" ht="45">
      <c r="A3573">
        <v>3571</v>
      </c>
      <c r="B3573" s="3" t="s">
        <v>7286</v>
      </c>
      <c r="C3573" s="3" t="s">
        <v>7287</v>
      </c>
      <c r="D3573" s="6">
        <v>1500</v>
      </c>
      <c r="E3573" s="11">
        <v>1831</v>
      </c>
      <c r="F3573" t="s">
        <v>21</v>
      </c>
      <c r="G3573" t="s">
        <v>31</v>
      </c>
      <c r="H3573" t="s">
        <v>32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1098</v>
      </c>
      <c r="O3573" s="9">
        <f t="shared" si="232"/>
        <v>122</v>
      </c>
      <c r="P3573" s="9">
        <f t="shared" si="233"/>
        <v>73.239999999999995</v>
      </c>
      <c r="Q3573" t="s">
        <v>1099</v>
      </c>
      <c r="R3573" t="s">
        <v>1100</v>
      </c>
      <c r="S3573" s="15">
        <f t="shared" si="234"/>
        <v>41912.858946759261</v>
      </c>
      <c r="T3573" s="16">
        <f t="shared" si="235"/>
        <v>41942.858946759261</v>
      </c>
      <c r="U3573">
        <f t="shared" si="236"/>
        <v>2014</v>
      </c>
    </row>
    <row r="3574" spans="1:21" ht="30">
      <c r="A3574">
        <v>3572</v>
      </c>
      <c r="B3574" s="3" t="s">
        <v>7288</v>
      </c>
      <c r="C3574" s="3" t="s">
        <v>7289</v>
      </c>
      <c r="D3574" s="6">
        <v>500</v>
      </c>
      <c r="E3574" s="11">
        <v>500</v>
      </c>
      <c r="F3574" t="s">
        <v>21</v>
      </c>
      <c r="G3574" t="s">
        <v>31</v>
      </c>
      <c r="H3574" t="s">
        <v>32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1098</v>
      </c>
      <c r="O3574" s="9">
        <f t="shared" si="232"/>
        <v>100</v>
      </c>
      <c r="P3574" s="9">
        <f t="shared" si="233"/>
        <v>55.56</v>
      </c>
      <c r="Q3574" t="s">
        <v>1099</v>
      </c>
      <c r="R3574" t="s">
        <v>1100</v>
      </c>
      <c r="S3574" s="15">
        <f t="shared" si="234"/>
        <v>42146.570393518516</v>
      </c>
      <c r="T3574" s="16">
        <f t="shared" si="235"/>
        <v>42176.570393518516</v>
      </c>
      <c r="U3574">
        <f t="shared" si="236"/>
        <v>2015</v>
      </c>
    </row>
    <row r="3575" spans="1:21" ht="45">
      <c r="A3575">
        <v>3573</v>
      </c>
      <c r="B3575" s="3" t="s">
        <v>7290</v>
      </c>
      <c r="C3575" s="3" t="s">
        <v>7291</v>
      </c>
      <c r="D3575" s="6">
        <v>3000</v>
      </c>
      <c r="E3575" s="11">
        <v>3084</v>
      </c>
      <c r="F3575" t="s">
        <v>21</v>
      </c>
      <c r="G3575" t="s">
        <v>31</v>
      </c>
      <c r="H3575" t="s">
        <v>32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1098</v>
      </c>
      <c r="O3575" s="9">
        <f t="shared" si="232"/>
        <v>103</v>
      </c>
      <c r="P3575" s="9">
        <f t="shared" si="233"/>
        <v>39.54</v>
      </c>
      <c r="Q3575" t="s">
        <v>1099</v>
      </c>
      <c r="R3575" t="s">
        <v>1100</v>
      </c>
      <c r="S3575" s="15">
        <f t="shared" si="234"/>
        <v>41921.375532407408</v>
      </c>
      <c r="T3575" s="16">
        <f t="shared" si="235"/>
        <v>41951.417199074072</v>
      </c>
      <c r="U3575">
        <f t="shared" si="236"/>
        <v>2014</v>
      </c>
    </row>
    <row r="3576" spans="1:21" ht="60">
      <c r="A3576">
        <v>3574</v>
      </c>
      <c r="B3576" s="3" t="s">
        <v>7292</v>
      </c>
      <c r="C3576" s="3" t="s">
        <v>7293</v>
      </c>
      <c r="D3576" s="6">
        <v>5800</v>
      </c>
      <c r="E3576" s="11">
        <v>6155</v>
      </c>
      <c r="F3576" t="s">
        <v>21</v>
      </c>
      <c r="G3576" t="s">
        <v>22</v>
      </c>
      <c r="H3576" t="s">
        <v>23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1098</v>
      </c>
      <c r="O3576" s="9">
        <f t="shared" si="232"/>
        <v>106</v>
      </c>
      <c r="P3576" s="9">
        <f t="shared" si="233"/>
        <v>136.78</v>
      </c>
      <c r="Q3576" t="s">
        <v>1099</v>
      </c>
      <c r="R3576" t="s">
        <v>1100</v>
      </c>
      <c r="S3576" s="15">
        <f t="shared" si="234"/>
        <v>41926.942685185182</v>
      </c>
      <c r="T3576" s="16">
        <f t="shared" si="235"/>
        <v>41956.984351851846</v>
      </c>
      <c r="U3576">
        <f t="shared" si="236"/>
        <v>2014</v>
      </c>
    </row>
    <row r="3577" spans="1:21" ht="60">
      <c r="A3577">
        <v>3575</v>
      </c>
      <c r="B3577" s="3" t="s">
        <v>7294</v>
      </c>
      <c r="C3577" s="3" t="s">
        <v>7295</v>
      </c>
      <c r="D3577" s="6">
        <v>10000</v>
      </c>
      <c r="E3577" s="11">
        <v>10133</v>
      </c>
      <c r="F3577" t="s">
        <v>21</v>
      </c>
      <c r="G3577" t="s">
        <v>22</v>
      </c>
      <c r="H3577" t="s">
        <v>23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1098</v>
      </c>
      <c r="O3577" s="9">
        <f t="shared" si="232"/>
        <v>101</v>
      </c>
      <c r="P3577" s="9">
        <f t="shared" si="233"/>
        <v>99.34</v>
      </c>
      <c r="Q3577" t="s">
        <v>1099</v>
      </c>
      <c r="R3577" t="s">
        <v>1100</v>
      </c>
      <c r="S3577" s="15">
        <f t="shared" si="234"/>
        <v>42561.783877314811</v>
      </c>
      <c r="T3577" s="16">
        <f t="shared" si="235"/>
        <v>42593.165972222225</v>
      </c>
      <c r="U3577">
        <f t="shared" si="236"/>
        <v>2016</v>
      </c>
    </row>
    <row r="3578" spans="1:21" ht="45">
      <c r="A3578">
        <v>3576</v>
      </c>
      <c r="B3578" s="3" t="s">
        <v>7296</v>
      </c>
      <c r="C3578" s="3" t="s">
        <v>7297</v>
      </c>
      <c r="D3578" s="6">
        <v>100</v>
      </c>
      <c r="E3578" s="11">
        <v>100</v>
      </c>
      <c r="F3578" t="s">
        <v>21</v>
      </c>
      <c r="G3578" t="s">
        <v>22</v>
      </c>
      <c r="H3578" t="s">
        <v>23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1098</v>
      </c>
      <c r="O3578" s="9">
        <f t="shared" si="232"/>
        <v>100</v>
      </c>
      <c r="P3578" s="9">
        <f t="shared" si="233"/>
        <v>20</v>
      </c>
      <c r="Q3578" t="s">
        <v>1099</v>
      </c>
      <c r="R3578" t="s">
        <v>1100</v>
      </c>
      <c r="S3578" s="15">
        <f t="shared" si="234"/>
        <v>42649.54923611111</v>
      </c>
      <c r="T3578" s="16">
        <f t="shared" si="235"/>
        <v>42709.590902777782</v>
      </c>
      <c r="U3578">
        <f t="shared" si="236"/>
        <v>2016</v>
      </c>
    </row>
    <row r="3579" spans="1:21" ht="45">
      <c r="A3579">
        <v>3577</v>
      </c>
      <c r="B3579" s="3" t="s">
        <v>7298</v>
      </c>
      <c r="C3579" s="3" t="s">
        <v>7299</v>
      </c>
      <c r="D3579" s="6">
        <v>600</v>
      </c>
      <c r="E3579" s="11">
        <v>780</v>
      </c>
      <c r="F3579" t="s">
        <v>21</v>
      </c>
      <c r="G3579" t="s">
        <v>22</v>
      </c>
      <c r="H3579" t="s">
        <v>23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1098</v>
      </c>
      <c r="O3579" s="9">
        <f t="shared" si="232"/>
        <v>130</v>
      </c>
      <c r="P3579" s="9">
        <f t="shared" si="233"/>
        <v>28.89</v>
      </c>
      <c r="Q3579" t="s">
        <v>1099</v>
      </c>
      <c r="R3579" t="s">
        <v>1100</v>
      </c>
      <c r="S3579" s="15">
        <f t="shared" si="234"/>
        <v>42093.786840277782</v>
      </c>
      <c r="T3579" s="16">
        <f t="shared" si="235"/>
        <v>42120.26944444445</v>
      </c>
      <c r="U3579">
        <f t="shared" si="236"/>
        <v>2014</v>
      </c>
    </row>
    <row r="3580" spans="1:21" ht="45">
      <c r="A3580">
        <v>3578</v>
      </c>
      <c r="B3580" s="3" t="s">
        <v>7300</v>
      </c>
      <c r="C3580" s="3" t="s">
        <v>7301</v>
      </c>
      <c r="D3580" s="6">
        <v>1500</v>
      </c>
      <c r="E3580" s="11">
        <v>1500.2</v>
      </c>
      <c r="F3580" t="s">
        <v>21</v>
      </c>
      <c r="G3580" t="s">
        <v>31</v>
      </c>
      <c r="H3580" t="s">
        <v>32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1098</v>
      </c>
      <c r="O3580" s="9">
        <f t="shared" si="232"/>
        <v>100</v>
      </c>
      <c r="P3580" s="9">
        <f t="shared" si="233"/>
        <v>40.549999999999997</v>
      </c>
      <c r="Q3580" t="s">
        <v>1099</v>
      </c>
      <c r="R3580" t="s">
        <v>1100</v>
      </c>
      <c r="S3580" s="15">
        <f t="shared" si="234"/>
        <v>42460.733530092592</v>
      </c>
      <c r="T3580" s="16">
        <f t="shared" si="235"/>
        <v>42490.733530092592</v>
      </c>
      <c r="U3580">
        <f t="shared" si="236"/>
        <v>2015</v>
      </c>
    </row>
    <row r="3581" spans="1:21" ht="60">
      <c r="A3581">
        <v>3579</v>
      </c>
      <c r="B3581" s="3" t="s">
        <v>7302</v>
      </c>
      <c r="C3581" s="3" t="s">
        <v>7303</v>
      </c>
      <c r="D3581" s="6">
        <v>500</v>
      </c>
      <c r="E3581" s="11">
        <v>500</v>
      </c>
      <c r="F3581" t="s">
        <v>21</v>
      </c>
      <c r="G3581" t="s">
        <v>31</v>
      </c>
      <c r="H3581" t="s">
        <v>32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1098</v>
      </c>
      <c r="O3581" s="9">
        <f t="shared" si="232"/>
        <v>100</v>
      </c>
      <c r="P3581" s="9">
        <f t="shared" si="233"/>
        <v>35.71</v>
      </c>
      <c r="Q3581" t="s">
        <v>1099</v>
      </c>
      <c r="R3581" t="s">
        <v>1100</v>
      </c>
      <c r="S3581" s="15">
        <f t="shared" si="234"/>
        <v>42430.762222222227</v>
      </c>
      <c r="T3581" s="16">
        <f t="shared" si="235"/>
        <v>42460.720555555556</v>
      </c>
      <c r="U3581">
        <f t="shared" si="236"/>
        <v>2014</v>
      </c>
    </row>
    <row r="3582" spans="1:21" ht="45">
      <c r="A3582">
        <v>3580</v>
      </c>
      <c r="B3582" s="3" t="s">
        <v>7304</v>
      </c>
      <c r="C3582" s="3" t="s">
        <v>7305</v>
      </c>
      <c r="D3582" s="6">
        <v>900</v>
      </c>
      <c r="E3582" s="11">
        <v>1025</v>
      </c>
      <c r="F3582" t="s">
        <v>21</v>
      </c>
      <c r="G3582" t="s">
        <v>22</v>
      </c>
      <c r="H3582" t="s">
        <v>23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1098</v>
      </c>
      <c r="O3582" s="9">
        <f t="shared" si="232"/>
        <v>114</v>
      </c>
      <c r="P3582" s="9">
        <f t="shared" si="233"/>
        <v>37.96</v>
      </c>
      <c r="Q3582" t="s">
        <v>1099</v>
      </c>
      <c r="R3582" t="s">
        <v>1100</v>
      </c>
      <c r="S3582" s="15">
        <f t="shared" si="234"/>
        <v>42026.176180555558</v>
      </c>
      <c r="T3582" s="16">
        <f t="shared" si="235"/>
        <v>42064.207638888889</v>
      </c>
      <c r="U3582">
        <f t="shared" si="236"/>
        <v>2015</v>
      </c>
    </row>
    <row r="3583" spans="1:21" ht="60">
      <c r="A3583">
        <v>3581</v>
      </c>
      <c r="B3583" s="3" t="s">
        <v>7306</v>
      </c>
      <c r="C3583" s="3" t="s">
        <v>7307</v>
      </c>
      <c r="D3583" s="6">
        <v>1500</v>
      </c>
      <c r="E3583" s="11">
        <v>1500</v>
      </c>
      <c r="F3583" t="s">
        <v>21</v>
      </c>
      <c r="G3583" t="s">
        <v>31</v>
      </c>
      <c r="H3583" t="s">
        <v>32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1098</v>
      </c>
      <c r="O3583" s="9">
        <f t="shared" si="232"/>
        <v>100</v>
      </c>
      <c r="P3583" s="9">
        <f t="shared" si="233"/>
        <v>33.33</v>
      </c>
      <c r="Q3583" t="s">
        <v>1099</v>
      </c>
      <c r="R3583" t="s">
        <v>1100</v>
      </c>
      <c r="S3583" s="15">
        <f t="shared" si="234"/>
        <v>41836.471180555556</v>
      </c>
      <c r="T3583" s="16">
        <f t="shared" si="235"/>
        <v>41850.471180555556</v>
      </c>
      <c r="U3583">
        <f t="shared" si="236"/>
        <v>2016</v>
      </c>
    </row>
    <row r="3584" spans="1:21" ht="45">
      <c r="A3584">
        <v>3582</v>
      </c>
      <c r="B3584" s="3" t="s">
        <v>7308</v>
      </c>
      <c r="C3584" s="3" t="s">
        <v>7309</v>
      </c>
      <c r="D3584" s="6">
        <v>1000</v>
      </c>
      <c r="E3584" s="11">
        <v>2870</v>
      </c>
      <c r="F3584" t="s">
        <v>21</v>
      </c>
      <c r="G3584" t="s">
        <v>22</v>
      </c>
      <c r="H3584" t="s">
        <v>23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1098</v>
      </c>
      <c r="O3584" s="9">
        <f t="shared" si="232"/>
        <v>287</v>
      </c>
      <c r="P3584" s="9">
        <f t="shared" si="233"/>
        <v>58.57</v>
      </c>
      <c r="Q3584" t="s">
        <v>1099</v>
      </c>
      <c r="R3584" t="s">
        <v>1100</v>
      </c>
      <c r="S3584" s="15">
        <f t="shared" si="234"/>
        <v>42451.095856481479</v>
      </c>
      <c r="T3584" s="16">
        <f t="shared" si="235"/>
        <v>42465.095856481479</v>
      </c>
      <c r="U3584">
        <f t="shared" si="236"/>
        <v>2015</v>
      </c>
    </row>
    <row r="3585" spans="1:21" ht="60">
      <c r="A3585">
        <v>3583</v>
      </c>
      <c r="B3585" s="3" t="s">
        <v>7310</v>
      </c>
      <c r="C3585" s="3" t="s">
        <v>7311</v>
      </c>
      <c r="D3585" s="6">
        <v>3000</v>
      </c>
      <c r="E3585" s="11">
        <v>3255</v>
      </c>
      <c r="F3585" t="s">
        <v>21</v>
      </c>
      <c r="G3585" t="s">
        <v>22</v>
      </c>
      <c r="H3585" t="s">
        <v>23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1098</v>
      </c>
      <c r="O3585" s="9">
        <f t="shared" si="232"/>
        <v>109</v>
      </c>
      <c r="P3585" s="9">
        <f t="shared" si="233"/>
        <v>135.63</v>
      </c>
      <c r="Q3585" t="s">
        <v>1099</v>
      </c>
      <c r="R3585" t="s">
        <v>1100</v>
      </c>
      <c r="S3585" s="15">
        <f t="shared" si="234"/>
        <v>42418.425983796296</v>
      </c>
      <c r="T3585" s="16">
        <f t="shared" si="235"/>
        <v>42478.384317129632</v>
      </c>
      <c r="U3585">
        <f t="shared" si="236"/>
        <v>2014</v>
      </c>
    </row>
    <row r="3586" spans="1:21" ht="90">
      <c r="A3586">
        <v>3584</v>
      </c>
      <c r="B3586" s="3" t="s">
        <v>7312</v>
      </c>
      <c r="C3586" s="3" t="s">
        <v>7313</v>
      </c>
      <c r="D3586" s="6">
        <v>3000</v>
      </c>
      <c r="E3586" s="11">
        <v>3465</v>
      </c>
      <c r="F3586" t="s">
        <v>21</v>
      </c>
      <c r="G3586" t="s">
        <v>31</v>
      </c>
      <c r="H3586" t="s">
        <v>32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1098</v>
      </c>
      <c r="O3586" s="9">
        <f t="shared" si="232"/>
        <v>116</v>
      </c>
      <c r="P3586" s="9">
        <f t="shared" si="233"/>
        <v>30.94</v>
      </c>
      <c r="Q3586" t="s">
        <v>1099</v>
      </c>
      <c r="R3586" t="s">
        <v>1100</v>
      </c>
      <c r="S3586" s="15">
        <f t="shared" si="234"/>
        <v>42168.316481481481</v>
      </c>
      <c r="T3586" s="16">
        <f t="shared" si="235"/>
        <v>42198.316481481481</v>
      </c>
      <c r="U3586">
        <f t="shared" si="236"/>
        <v>2016</v>
      </c>
    </row>
    <row r="3587" spans="1:21" ht="45">
      <c r="A3587">
        <v>3585</v>
      </c>
      <c r="B3587" s="3" t="s">
        <v>7314</v>
      </c>
      <c r="C3587" s="3" t="s">
        <v>7315</v>
      </c>
      <c r="D3587" s="6">
        <v>3400</v>
      </c>
      <c r="E3587" s="11">
        <v>4050</v>
      </c>
      <c r="F3587" t="s">
        <v>21</v>
      </c>
      <c r="G3587" t="s">
        <v>22</v>
      </c>
      <c r="H3587" t="s">
        <v>23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1098</v>
      </c>
      <c r="O3587" s="9">
        <f t="shared" ref="O3587:O3650" si="237">ROUND(E3587/D3587*100,0)</f>
        <v>119</v>
      </c>
      <c r="P3587" s="9">
        <f t="shared" ref="P3587:P3650" si="238">IFERROR(ROUND(E3587/L3587,2),0)</f>
        <v>176.09</v>
      </c>
      <c r="Q3587" t="s">
        <v>1099</v>
      </c>
      <c r="R3587" t="s">
        <v>1100</v>
      </c>
      <c r="S3587" s="15">
        <f t="shared" ref="S3587:S3650" si="239">(((J3587/60)/60)/24)+DATE(1970,1,1)</f>
        <v>41964.716319444444</v>
      </c>
      <c r="T3587" s="16">
        <f t="shared" ref="T3587:T3650" si="240">(((I3587/60)/60)/24)+DATE(1970,1,1)</f>
        <v>41994.716319444444</v>
      </c>
      <c r="U3587">
        <f t="shared" si="236"/>
        <v>2015</v>
      </c>
    </row>
    <row r="3588" spans="1:21" ht="30">
      <c r="A3588">
        <v>3586</v>
      </c>
      <c r="B3588" s="3" t="s">
        <v>7316</v>
      </c>
      <c r="C3588" s="3" t="s">
        <v>7317</v>
      </c>
      <c r="D3588" s="6">
        <v>7500</v>
      </c>
      <c r="E3588" s="11">
        <v>8207</v>
      </c>
      <c r="F3588" t="s">
        <v>21</v>
      </c>
      <c r="G3588" t="s">
        <v>22</v>
      </c>
      <c r="H3588" t="s">
        <v>23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1098</v>
      </c>
      <c r="O3588" s="9">
        <f t="shared" si="237"/>
        <v>109</v>
      </c>
      <c r="P3588" s="9">
        <f t="shared" si="238"/>
        <v>151.97999999999999</v>
      </c>
      <c r="Q3588" t="s">
        <v>1099</v>
      </c>
      <c r="R3588" t="s">
        <v>1100</v>
      </c>
      <c r="S3588" s="15">
        <f t="shared" si="239"/>
        <v>42576.697569444441</v>
      </c>
      <c r="T3588" s="16">
        <f t="shared" si="240"/>
        <v>42636.697569444441</v>
      </c>
      <c r="U3588">
        <f t="shared" si="236"/>
        <v>2015</v>
      </c>
    </row>
    <row r="3589" spans="1:21" ht="45">
      <c r="A3589">
        <v>3587</v>
      </c>
      <c r="B3589" s="3" t="s">
        <v>7318</v>
      </c>
      <c r="C3589" s="3" t="s">
        <v>7319</v>
      </c>
      <c r="D3589" s="6">
        <v>500</v>
      </c>
      <c r="E3589" s="11">
        <v>633</v>
      </c>
      <c r="F3589" t="s">
        <v>21</v>
      </c>
      <c r="G3589" t="s">
        <v>31</v>
      </c>
      <c r="H3589" t="s">
        <v>32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1098</v>
      </c>
      <c r="O3589" s="9">
        <f t="shared" si="237"/>
        <v>127</v>
      </c>
      <c r="P3589" s="9">
        <f t="shared" si="238"/>
        <v>22.61</v>
      </c>
      <c r="Q3589" t="s">
        <v>1099</v>
      </c>
      <c r="R3589" t="s">
        <v>1100</v>
      </c>
      <c r="S3589" s="15">
        <f t="shared" si="239"/>
        <v>42503.539976851855</v>
      </c>
      <c r="T3589" s="16">
        <f t="shared" si="240"/>
        <v>42548.791666666672</v>
      </c>
      <c r="U3589">
        <f t="shared" si="236"/>
        <v>2014</v>
      </c>
    </row>
    <row r="3590" spans="1:21" ht="45">
      <c r="A3590">
        <v>3588</v>
      </c>
      <c r="B3590" s="3" t="s">
        <v>7320</v>
      </c>
      <c r="C3590" s="3" t="s">
        <v>7321</v>
      </c>
      <c r="D3590" s="6">
        <v>200</v>
      </c>
      <c r="E3590" s="11">
        <v>201</v>
      </c>
      <c r="F3590" t="s">
        <v>21</v>
      </c>
      <c r="G3590" t="s">
        <v>31</v>
      </c>
      <c r="H3590" t="s">
        <v>32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1098</v>
      </c>
      <c r="O3590" s="9">
        <f t="shared" si="237"/>
        <v>101</v>
      </c>
      <c r="P3590" s="9">
        <f t="shared" si="238"/>
        <v>18.27</v>
      </c>
      <c r="Q3590" t="s">
        <v>1099</v>
      </c>
      <c r="R3590" t="s">
        <v>1100</v>
      </c>
      <c r="S3590" s="15">
        <f t="shared" si="239"/>
        <v>42101.828819444447</v>
      </c>
      <c r="T3590" s="16">
        <f t="shared" si="240"/>
        <v>42123.958333333328</v>
      </c>
      <c r="U3590">
        <f t="shared" si="236"/>
        <v>2016</v>
      </c>
    </row>
    <row r="3591" spans="1:21" ht="45">
      <c r="A3591">
        <v>3589</v>
      </c>
      <c r="B3591" s="3" t="s">
        <v>7322</v>
      </c>
      <c r="C3591" s="3" t="s">
        <v>7323</v>
      </c>
      <c r="D3591" s="6">
        <v>4000</v>
      </c>
      <c r="E3591" s="11">
        <v>5100</v>
      </c>
      <c r="F3591" t="s">
        <v>21</v>
      </c>
      <c r="G3591" t="s">
        <v>22</v>
      </c>
      <c r="H3591" t="s">
        <v>23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1098</v>
      </c>
      <c r="O3591" s="9">
        <f t="shared" si="237"/>
        <v>128</v>
      </c>
      <c r="P3591" s="9">
        <f t="shared" si="238"/>
        <v>82.26</v>
      </c>
      <c r="Q3591" t="s">
        <v>1099</v>
      </c>
      <c r="R3591" t="s">
        <v>1100</v>
      </c>
      <c r="S3591" s="15">
        <f t="shared" si="239"/>
        <v>42125.647534722222</v>
      </c>
      <c r="T3591" s="16">
        <f t="shared" si="240"/>
        <v>42150.647534722222</v>
      </c>
      <c r="U3591">
        <f t="shared" si="236"/>
        <v>2015</v>
      </c>
    </row>
    <row r="3592" spans="1:21" ht="60">
      <c r="A3592">
        <v>3590</v>
      </c>
      <c r="B3592" s="3" t="s">
        <v>7324</v>
      </c>
      <c r="C3592" s="3" t="s">
        <v>7325</v>
      </c>
      <c r="D3592" s="6">
        <v>5000</v>
      </c>
      <c r="E3592" s="11">
        <v>5003</v>
      </c>
      <c r="F3592" t="s">
        <v>21</v>
      </c>
      <c r="G3592" t="s">
        <v>31</v>
      </c>
      <c r="H3592" t="s">
        <v>32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1098</v>
      </c>
      <c r="O3592" s="9">
        <f t="shared" si="237"/>
        <v>100</v>
      </c>
      <c r="P3592" s="9">
        <f t="shared" si="238"/>
        <v>68.53</v>
      </c>
      <c r="Q3592" t="s">
        <v>1099</v>
      </c>
      <c r="R3592" t="s">
        <v>1100</v>
      </c>
      <c r="S3592" s="15">
        <f t="shared" si="239"/>
        <v>41902.333726851852</v>
      </c>
      <c r="T3592" s="16">
        <f t="shared" si="240"/>
        <v>41932.333726851852</v>
      </c>
      <c r="U3592">
        <f t="shared" si="236"/>
        <v>2016</v>
      </c>
    </row>
    <row r="3593" spans="1:21" ht="60">
      <c r="A3593">
        <v>3591</v>
      </c>
      <c r="B3593" s="3" t="s">
        <v>7326</v>
      </c>
      <c r="C3593" s="3" t="s">
        <v>7327</v>
      </c>
      <c r="D3593" s="6">
        <v>700</v>
      </c>
      <c r="E3593" s="11">
        <v>1225</v>
      </c>
      <c r="F3593" t="s">
        <v>21</v>
      </c>
      <c r="G3593" t="s">
        <v>22</v>
      </c>
      <c r="H3593" t="s">
        <v>23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1098</v>
      </c>
      <c r="O3593" s="9">
        <f t="shared" si="237"/>
        <v>175</v>
      </c>
      <c r="P3593" s="9">
        <f t="shared" si="238"/>
        <v>68.06</v>
      </c>
      <c r="Q3593" t="s">
        <v>1099</v>
      </c>
      <c r="R3593" t="s">
        <v>1100</v>
      </c>
      <c r="S3593" s="15">
        <f t="shared" si="239"/>
        <v>42003.948425925926</v>
      </c>
      <c r="T3593" s="16">
        <f t="shared" si="240"/>
        <v>42028.207638888889</v>
      </c>
      <c r="U3593">
        <f t="shared" si="236"/>
        <v>2015</v>
      </c>
    </row>
    <row r="3594" spans="1:21" ht="45">
      <c r="A3594">
        <v>3592</v>
      </c>
      <c r="B3594" s="3" t="s">
        <v>7328</v>
      </c>
      <c r="C3594" s="3" t="s">
        <v>7329</v>
      </c>
      <c r="D3594" s="6">
        <v>2000</v>
      </c>
      <c r="E3594" s="11">
        <v>2545</v>
      </c>
      <c r="F3594" t="s">
        <v>21</v>
      </c>
      <c r="G3594" t="s">
        <v>22</v>
      </c>
      <c r="H3594" t="s">
        <v>23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1098</v>
      </c>
      <c r="O3594" s="9">
        <f t="shared" si="237"/>
        <v>127</v>
      </c>
      <c r="P3594" s="9">
        <f t="shared" si="238"/>
        <v>72.709999999999994</v>
      </c>
      <c r="Q3594" t="s">
        <v>1099</v>
      </c>
      <c r="R3594" t="s">
        <v>1100</v>
      </c>
      <c r="S3594" s="15">
        <f t="shared" si="239"/>
        <v>41988.829942129625</v>
      </c>
      <c r="T3594" s="16">
        <f t="shared" si="240"/>
        <v>42046.207638888889</v>
      </c>
      <c r="U3594">
        <f t="shared" ref="U3594:U3629" si="241">YEAR(S3076)</f>
        <v>2016</v>
      </c>
    </row>
    <row r="3595" spans="1:21" ht="45">
      <c r="A3595">
        <v>3593</v>
      </c>
      <c r="B3595" s="3" t="s">
        <v>7330</v>
      </c>
      <c r="C3595" s="3" t="s">
        <v>7331</v>
      </c>
      <c r="D3595" s="6">
        <v>3000</v>
      </c>
      <c r="E3595" s="11">
        <v>3319</v>
      </c>
      <c r="F3595" t="s">
        <v>21</v>
      </c>
      <c r="G3595" t="s">
        <v>22</v>
      </c>
      <c r="H3595" t="s">
        <v>23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1098</v>
      </c>
      <c r="O3595" s="9">
        <f t="shared" si="237"/>
        <v>111</v>
      </c>
      <c r="P3595" s="9">
        <f t="shared" si="238"/>
        <v>77.19</v>
      </c>
      <c r="Q3595" t="s">
        <v>1099</v>
      </c>
      <c r="R3595" t="s">
        <v>1100</v>
      </c>
      <c r="S3595" s="15">
        <f t="shared" si="239"/>
        <v>41974.898599537039</v>
      </c>
      <c r="T3595" s="16">
        <f t="shared" si="240"/>
        <v>42009.851388888885</v>
      </c>
      <c r="U3595">
        <f t="shared" si="241"/>
        <v>2016</v>
      </c>
    </row>
    <row r="3596" spans="1:21" ht="60">
      <c r="A3596">
        <v>3594</v>
      </c>
      <c r="B3596" s="3" t="s">
        <v>7332</v>
      </c>
      <c r="C3596" s="3" t="s">
        <v>7333</v>
      </c>
      <c r="D3596" s="6">
        <v>1600</v>
      </c>
      <c r="E3596" s="11">
        <v>2015</v>
      </c>
      <c r="F3596" t="s">
        <v>21</v>
      </c>
      <c r="G3596" t="s">
        <v>22</v>
      </c>
      <c r="H3596" t="s">
        <v>23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1098</v>
      </c>
      <c r="O3596" s="9">
        <f t="shared" si="237"/>
        <v>126</v>
      </c>
      <c r="P3596" s="9">
        <f t="shared" si="238"/>
        <v>55.97</v>
      </c>
      <c r="Q3596" t="s">
        <v>1099</v>
      </c>
      <c r="R3596" t="s">
        <v>1100</v>
      </c>
      <c r="S3596" s="15">
        <f t="shared" si="239"/>
        <v>42592.066921296297</v>
      </c>
      <c r="T3596" s="16">
        <f t="shared" si="240"/>
        <v>42617.066921296297</v>
      </c>
      <c r="U3596">
        <f t="shared" si="241"/>
        <v>2015</v>
      </c>
    </row>
    <row r="3597" spans="1:21" ht="30">
      <c r="A3597">
        <v>3595</v>
      </c>
      <c r="B3597" s="3" t="s">
        <v>7334</v>
      </c>
      <c r="C3597" s="3" t="s">
        <v>7335</v>
      </c>
      <c r="D3597" s="6">
        <v>2600</v>
      </c>
      <c r="E3597" s="11">
        <v>3081</v>
      </c>
      <c r="F3597" t="s">
        <v>21</v>
      </c>
      <c r="G3597" t="s">
        <v>22</v>
      </c>
      <c r="H3597" t="s">
        <v>23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1098</v>
      </c>
      <c r="O3597" s="9">
        <f t="shared" si="237"/>
        <v>119</v>
      </c>
      <c r="P3597" s="9">
        <f t="shared" si="238"/>
        <v>49.69</v>
      </c>
      <c r="Q3597" t="s">
        <v>1099</v>
      </c>
      <c r="R3597" t="s">
        <v>1100</v>
      </c>
      <c r="S3597" s="15">
        <f t="shared" si="239"/>
        <v>42050.008368055554</v>
      </c>
      <c r="T3597" s="16">
        <f t="shared" si="240"/>
        <v>42076.290972222225</v>
      </c>
      <c r="U3597">
        <f t="shared" si="241"/>
        <v>2017</v>
      </c>
    </row>
    <row r="3598" spans="1:21" ht="45">
      <c r="A3598">
        <v>3596</v>
      </c>
      <c r="B3598" s="3" t="s">
        <v>7336</v>
      </c>
      <c r="C3598" s="3" t="s">
        <v>7337</v>
      </c>
      <c r="D3598" s="6">
        <v>1100</v>
      </c>
      <c r="E3598" s="11">
        <v>1185</v>
      </c>
      <c r="F3598" t="s">
        <v>21</v>
      </c>
      <c r="G3598" t="s">
        <v>167</v>
      </c>
      <c r="H3598" t="s">
        <v>168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1098</v>
      </c>
      <c r="O3598" s="9">
        <f t="shared" si="237"/>
        <v>108</v>
      </c>
      <c r="P3598" s="9">
        <f t="shared" si="238"/>
        <v>79</v>
      </c>
      <c r="Q3598" t="s">
        <v>1099</v>
      </c>
      <c r="R3598" t="s">
        <v>1100</v>
      </c>
      <c r="S3598" s="15">
        <f t="shared" si="239"/>
        <v>41856.715069444443</v>
      </c>
      <c r="T3598" s="16">
        <f t="shared" si="240"/>
        <v>41877.715069444443</v>
      </c>
      <c r="U3598">
        <f t="shared" si="241"/>
        <v>2015</v>
      </c>
    </row>
    <row r="3599" spans="1:21" ht="30">
      <c r="A3599">
        <v>3597</v>
      </c>
      <c r="B3599" s="3" t="s">
        <v>7338</v>
      </c>
      <c r="C3599" s="3" t="s">
        <v>7339</v>
      </c>
      <c r="D3599" s="6">
        <v>2500</v>
      </c>
      <c r="E3599" s="11">
        <v>2565</v>
      </c>
      <c r="F3599" t="s">
        <v>21</v>
      </c>
      <c r="G3599" t="s">
        <v>22</v>
      </c>
      <c r="H3599" t="s">
        <v>23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1098</v>
      </c>
      <c r="O3599" s="9">
        <f t="shared" si="237"/>
        <v>103</v>
      </c>
      <c r="P3599" s="9">
        <f t="shared" si="238"/>
        <v>77.73</v>
      </c>
      <c r="Q3599" t="s">
        <v>1099</v>
      </c>
      <c r="R3599" t="s">
        <v>1100</v>
      </c>
      <c r="S3599" s="15">
        <f t="shared" si="239"/>
        <v>42417.585532407407</v>
      </c>
      <c r="T3599" s="16">
        <f t="shared" si="240"/>
        <v>42432.249305555553</v>
      </c>
      <c r="U3599">
        <f t="shared" si="241"/>
        <v>2015</v>
      </c>
    </row>
    <row r="3600" spans="1:21" ht="45">
      <c r="A3600">
        <v>3598</v>
      </c>
      <c r="B3600" s="3" t="s">
        <v>7340</v>
      </c>
      <c r="C3600" s="3" t="s">
        <v>7341</v>
      </c>
      <c r="D3600" s="6">
        <v>1000</v>
      </c>
      <c r="E3600" s="11">
        <v>1101</v>
      </c>
      <c r="F3600" t="s">
        <v>21</v>
      </c>
      <c r="G3600" t="s">
        <v>22</v>
      </c>
      <c r="H3600" t="s">
        <v>23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1098</v>
      </c>
      <c r="O3600" s="9">
        <f t="shared" si="237"/>
        <v>110</v>
      </c>
      <c r="P3600" s="9">
        <f t="shared" si="238"/>
        <v>40.78</v>
      </c>
      <c r="Q3600" t="s">
        <v>1099</v>
      </c>
      <c r="R3600" t="s">
        <v>1100</v>
      </c>
      <c r="S3600" s="15">
        <f t="shared" si="239"/>
        <v>41866.79886574074</v>
      </c>
      <c r="T3600" s="16">
        <f t="shared" si="240"/>
        <v>41885.207638888889</v>
      </c>
      <c r="U3600">
        <f t="shared" si="241"/>
        <v>2014</v>
      </c>
    </row>
    <row r="3601" spans="1:21" ht="45">
      <c r="A3601">
        <v>3599</v>
      </c>
      <c r="B3601" s="3" t="s">
        <v>7342</v>
      </c>
      <c r="C3601" s="3" t="s">
        <v>7343</v>
      </c>
      <c r="D3601" s="6">
        <v>500</v>
      </c>
      <c r="E3601" s="11">
        <v>1010</v>
      </c>
      <c r="F3601" t="s">
        <v>21</v>
      </c>
      <c r="G3601" t="s">
        <v>22</v>
      </c>
      <c r="H3601" t="s">
        <v>23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1098</v>
      </c>
      <c r="O3601" s="9">
        <f t="shared" si="237"/>
        <v>202</v>
      </c>
      <c r="P3601" s="9">
        <f t="shared" si="238"/>
        <v>59.41</v>
      </c>
      <c r="Q3601" t="s">
        <v>1099</v>
      </c>
      <c r="R3601" t="s">
        <v>1100</v>
      </c>
      <c r="S3601" s="15">
        <f t="shared" si="239"/>
        <v>42220.79487268519</v>
      </c>
      <c r="T3601" s="16">
        <f t="shared" si="240"/>
        <v>42246</v>
      </c>
      <c r="U3601">
        <f t="shared" si="241"/>
        <v>2015</v>
      </c>
    </row>
    <row r="3602" spans="1:21" ht="30">
      <c r="A3602">
        <v>3600</v>
      </c>
      <c r="B3602" s="3" t="s">
        <v>7344</v>
      </c>
      <c r="C3602" s="3" t="s">
        <v>7345</v>
      </c>
      <c r="D3602" s="6">
        <v>10</v>
      </c>
      <c r="E3602" s="11">
        <v>13</v>
      </c>
      <c r="F3602" t="s">
        <v>21</v>
      </c>
      <c r="G3602" t="s">
        <v>22</v>
      </c>
      <c r="H3602" t="s">
        <v>23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1098</v>
      </c>
      <c r="O3602" s="9">
        <f t="shared" si="237"/>
        <v>130</v>
      </c>
      <c r="P3602" s="9">
        <f t="shared" si="238"/>
        <v>3.25</v>
      </c>
      <c r="Q3602" t="s">
        <v>1099</v>
      </c>
      <c r="R3602" t="s">
        <v>1100</v>
      </c>
      <c r="S3602" s="15">
        <f t="shared" si="239"/>
        <v>42628.849120370374</v>
      </c>
      <c r="T3602" s="16">
        <f t="shared" si="240"/>
        <v>42656.849120370374</v>
      </c>
      <c r="U3602">
        <f t="shared" si="241"/>
        <v>2015</v>
      </c>
    </row>
    <row r="3603" spans="1:21" ht="45">
      <c r="A3603">
        <v>3601</v>
      </c>
      <c r="B3603" s="3" t="s">
        <v>7346</v>
      </c>
      <c r="C3603" s="3" t="s">
        <v>7347</v>
      </c>
      <c r="D3603" s="6">
        <v>2000</v>
      </c>
      <c r="E3603" s="11">
        <v>2087</v>
      </c>
      <c r="F3603" t="s">
        <v>21</v>
      </c>
      <c r="G3603" t="s">
        <v>31</v>
      </c>
      <c r="H3603" t="s">
        <v>32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1098</v>
      </c>
      <c r="O3603" s="9">
        <f t="shared" si="237"/>
        <v>104</v>
      </c>
      <c r="P3603" s="9">
        <f t="shared" si="238"/>
        <v>39.380000000000003</v>
      </c>
      <c r="Q3603" t="s">
        <v>1099</v>
      </c>
      <c r="R3603" t="s">
        <v>1100</v>
      </c>
      <c r="S3603" s="15">
        <f t="shared" si="239"/>
        <v>41990.99863425926</v>
      </c>
      <c r="T3603" s="16">
        <f t="shared" si="240"/>
        <v>42020.99863425926</v>
      </c>
      <c r="U3603">
        <f t="shared" si="241"/>
        <v>2014</v>
      </c>
    </row>
    <row r="3604" spans="1:21" ht="60">
      <c r="A3604">
        <v>3602</v>
      </c>
      <c r="B3604" s="3" t="s">
        <v>7348</v>
      </c>
      <c r="C3604" s="3" t="s">
        <v>7349</v>
      </c>
      <c r="D3604" s="6">
        <v>4000</v>
      </c>
      <c r="E3604" s="11">
        <v>4002</v>
      </c>
      <c r="F3604" t="s">
        <v>21</v>
      </c>
      <c r="G3604" t="s">
        <v>22</v>
      </c>
      <c r="H3604" t="s">
        <v>23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1098</v>
      </c>
      <c r="O3604" s="9">
        <f t="shared" si="237"/>
        <v>100</v>
      </c>
      <c r="P3604" s="9">
        <f t="shared" si="238"/>
        <v>81.67</v>
      </c>
      <c r="Q3604" t="s">
        <v>1099</v>
      </c>
      <c r="R3604" t="s">
        <v>1100</v>
      </c>
      <c r="S3604" s="15">
        <f t="shared" si="239"/>
        <v>42447.894432870366</v>
      </c>
      <c r="T3604" s="16">
        <f t="shared" si="240"/>
        <v>42507.894432870366</v>
      </c>
      <c r="U3604">
        <f t="shared" si="241"/>
        <v>2015</v>
      </c>
    </row>
    <row r="3605" spans="1:21" ht="60">
      <c r="A3605">
        <v>3603</v>
      </c>
      <c r="B3605" s="3" t="s">
        <v>7350</v>
      </c>
      <c r="C3605" s="3" t="s">
        <v>7351</v>
      </c>
      <c r="D3605" s="6">
        <v>1500</v>
      </c>
      <c r="E3605" s="11">
        <v>2560</v>
      </c>
      <c r="F3605" t="s">
        <v>21</v>
      </c>
      <c r="G3605" t="s">
        <v>22</v>
      </c>
      <c r="H3605" t="s">
        <v>23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1098</v>
      </c>
      <c r="O3605" s="9">
        <f t="shared" si="237"/>
        <v>171</v>
      </c>
      <c r="P3605" s="9">
        <f t="shared" si="238"/>
        <v>44.91</v>
      </c>
      <c r="Q3605" t="s">
        <v>1099</v>
      </c>
      <c r="R3605" t="s">
        <v>1100</v>
      </c>
      <c r="S3605" s="15">
        <f t="shared" si="239"/>
        <v>42283.864351851851</v>
      </c>
      <c r="T3605" s="16">
        <f t="shared" si="240"/>
        <v>42313.906018518523</v>
      </c>
      <c r="U3605">
        <f t="shared" si="241"/>
        <v>2015</v>
      </c>
    </row>
    <row r="3606" spans="1:21" ht="60">
      <c r="A3606">
        <v>3604</v>
      </c>
      <c r="B3606" s="3" t="s">
        <v>7352</v>
      </c>
      <c r="C3606" s="3" t="s">
        <v>7353</v>
      </c>
      <c r="D3606" s="6">
        <v>3000</v>
      </c>
      <c r="E3606" s="11">
        <v>3385</v>
      </c>
      <c r="F3606" t="s">
        <v>21</v>
      </c>
      <c r="G3606" t="s">
        <v>22</v>
      </c>
      <c r="H3606" t="s">
        <v>23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1098</v>
      </c>
      <c r="O3606" s="9">
        <f t="shared" si="237"/>
        <v>113</v>
      </c>
      <c r="P3606" s="9">
        <f t="shared" si="238"/>
        <v>49.06</v>
      </c>
      <c r="Q3606" t="s">
        <v>1099</v>
      </c>
      <c r="R3606" t="s">
        <v>1100</v>
      </c>
      <c r="S3606" s="15">
        <f t="shared" si="239"/>
        <v>42483.015694444446</v>
      </c>
      <c r="T3606" s="16">
        <f t="shared" si="240"/>
        <v>42489.290972222225</v>
      </c>
      <c r="U3606">
        <f t="shared" si="241"/>
        <v>2015</v>
      </c>
    </row>
    <row r="3607" spans="1:21" ht="60">
      <c r="A3607">
        <v>3605</v>
      </c>
      <c r="B3607" s="3" t="s">
        <v>7354</v>
      </c>
      <c r="C3607" s="3" t="s">
        <v>7355</v>
      </c>
      <c r="D3607" s="6">
        <v>250</v>
      </c>
      <c r="E3607" s="11">
        <v>460</v>
      </c>
      <c r="F3607" t="s">
        <v>21</v>
      </c>
      <c r="G3607" t="s">
        <v>31</v>
      </c>
      <c r="H3607" t="s">
        <v>32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1098</v>
      </c>
      <c r="O3607" s="9">
        <f t="shared" si="237"/>
        <v>184</v>
      </c>
      <c r="P3607" s="9">
        <f t="shared" si="238"/>
        <v>30.67</v>
      </c>
      <c r="Q3607" t="s">
        <v>1099</v>
      </c>
      <c r="R3607" t="s">
        <v>1100</v>
      </c>
      <c r="S3607" s="15">
        <f t="shared" si="239"/>
        <v>42383.793124999997</v>
      </c>
      <c r="T3607" s="16">
        <f t="shared" si="240"/>
        <v>42413.793124999997</v>
      </c>
      <c r="U3607">
        <f t="shared" si="241"/>
        <v>2016</v>
      </c>
    </row>
    <row r="3608" spans="1:21" ht="60">
      <c r="A3608">
        <v>3606</v>
      </c>
      <c r="B3608" s="3" t="s">
        <v>7356</v>
      </c>
      <c r="C3608" s="3" t="s">
        <v>7357</v>
      </c>
      <c r="D3608" s="6">
        <v>3000</v>
      </c>
      <c r="E3608" s="11">
        <v>3908</v>
      </c>
      <c r="F3608" t="s">
        <v>21</v>
      </c>
      <c r="G3608" t="s">
        <v>31</v>
      </c>
      <c r="H3608" t="s">
        <v>32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1098</v>
      </c>
      <c r="O3608" s="9">
        <f t="shared" si="237"/>
        <v>130</v>
      </c>
      <c r="P3608" s="9">
        <f t="shared" si="238"/>
        <v>61.06</v>
      </c>
      <c r="Q3608" t="s">
        <v>1099</v>
      </c>
      <c r="R3608" t="s">
        <v>1100</v>
      </c>
      <c r="S3608" s="15">
        <f t="shared" si="239"/>
        <v>42566.604826388888</v>
      </c>
      <c r="T3608" s="16">
        <f t="shared" si="240"/>
        <v>42596.604826388888</v>
      </c>
      <c r="U3608">
        <f t="shared" si="241"/>
        <v>2014</v>
      </c>
    </row>
    <row r="3609" spans="1:21" ht="30">
      <c r="A3609">
        <v>3607</v>
      </c>
      <c r="B3609" s="3" t="s">
        <v>7358</v>
      </c>
      <c r="C3609" s="3" t="s">
        <v>7359</v>
      </c>
      <c r="D3609" s="6">
        <v>550</v>
      </c>
      <c r="E3609" s="11">
        <v>580</v>
      </c>
      <c r="F3609" t="s">
        <v>21</v>
      </c>
      <c r="G3609" t="s">
        <v>31</v>
      </c>
      <c r="H3609" t="s">
        <v>32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1098</v>
      </c>
      <c r="O3609" s="9">
        <f t="shared" si="237"/>
        <v>105</v>
      </c>
      <c r="P3609" s="9">
        <f t="shared" si="238"/>
        <v>29</v>
      </c>
      <c r="Q3609" t="s">
        <v>1099</v>
      </c>
      <c r="R3609" t="s">
        <v>1100</v>
      </c>
      <c r="S3609" s="15">
        <f t="shared" si="239"/>
        <v>42338.963912037041</v>
      </c>
      <c r="T3609" s="16">
        <f t="shared" si="240"/>
        <v>42353</v>
      </c>
      <c r="U3609">
        <f t="shared" si="241"/>
        <v>2016</v>
      </c>
    </row>
    <row r="3610" spans="1:21" ht="60">
      <c r="A3610">
        <v>3608</v>
      </c>
      <c r="B3610" s="3" t="s">
        <v>7360</v>
      </c>
      <c r="C3610" s="3" t="s">
        <v>7361</v>
      </c>
      <c r="D3610" s="6">
        <v>800</v>
      </c>
      <c r="E3610" s="11">
        <v>800</v>
      </c>
      <c r="F3610" t="s">
        <v>21</v>
      </c>
      <c r="G3610" t="s">
        <v>31</v>
      </c>
      <c r="H3610" t="s">
        <v>32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1098</v>
      </c>
      <c r="O3610" s="9">
        <f t="shared" si="237"/>
        <v>100</v>
      </c>
      <c r="P3610" s="9">
        <f t="shared" si="238"/>
        <v>29.63</v>
      </c>
      <c r="Q3610" t="s">
        <v>1099</v>
      </c>
      <c r="R3610" t="s">
        <v>1100</v>
      </c>
      <c r="S3610" s="15">
        <f t="shared" si="239"/>
        <v>42506.709375000006</v>
      </c>
      <c r="T3610" s="16">
        <f t="shared" si="240"/>
        <v>42538.583333333328</v>
      </c>
      <c r="U3610">
        <f t="shared" si="241"/>
        <v>2015</v>
      </c>
    </row>
    <row r="3611" spans="1:21" ht="60">
      <c r="A3611">
        <v>3609</v>
      </c>
      <c r="B3611" s="3" t="s">
        <v>7362</v>
      </c>
      <c r="C3611" s="3" t="s">
        <v>7363</v>
      </c>
      <c r="D3611" s="6">
        <v>1960</v>
      </c>
      <c r="E3611" s="11">
        <v>3005</v>
      </c>
      <c r="F3611" t="s">
        <v>21</v>
      </c>
      <c r="G3611" t="s">
        <v>31</v>
      </c>
      <c r="H3611" t="s">
        <v>32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1098</v>
      </c>
      <c r="O3611" s="9">
        <f t="shared" si="237"/>
        <v>153</v>
      </c>
      <c r="P3611" s="9">
        <f t="shared" si="238"/>
        <v>143.1</v>
      </c>
      <c r="Q3611" t="s">
        <v>1099</v>
      </c>
      <c r="R3611" t="s">
        <v>1100</v>
      </c>
      <c r="S3611" s="15">
        <f t="shared" si="239"/>
        <v>42429.991724537031</v>
      </c>
      <c r="T3611" s="16">
        <f t="shared" si="240"/>
        <v>42459.950057870374</v>
      </c>
      <c r="U3611">
        <f t="shared" si="241"/>
        <v>2016</v>
      </c>
    </row>
    <row r="3612" spans="1:21" ht="45">
      <c r="A3612">
        <v>3610</v>
      </c>
      <c r="B3612" s="3" t="s">
        <v>7364</v>
      </c>
      <c r="C3612" s="3" t="s">
        <v>7365</v>
      </c>
      <c r="D3612" s="6">
        <v>1000</v>
      </c>
      <c r="E3612" s="11">
        <v>1623</v>
      </c>
      <c r="F3612" t="s">
        <v>21</v>
      </c>
      <c r="G3612" t="s">
        <v>31</v>
      </c>
      <c r="H3612" t="s">
        <v>32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1098</v>
      </c>
      <c r="O3612" s="9">
        <f t="shared" si="237"/>
        <v>162</v>
      </c>
      <c r="P3612" s="9">
        <f t="shared" si="238"/>
        <v>52.35</v>
      </c>
      <c r="Q3612" t="s">
        <v>1099</v>
      </c>
      <c r="R3612" t="s">
        <v>1100</v>
      </c>
      <c r="S3612" s="15">
        <f t="shared" si="239"/>
        <v>42203.432129629626</v>
      </c>
      <c r="T3612" s="16">
        <f t="shared" si="240"/>
        <v>42233.432129629626</v>
      </c>
      <c r="U3612">
        <f t="shared" si="241"/>
        <v>2015</v>
      </c>
    </row>
    <row r="3613" spans="1:21" ht="60">
      <c r="A3613">
        <v>3611</v>
      </c>
      <c r="B3613" s="3" t="s">
        <v>7366</v>
      </c>
      <c r="C3613" s="3" t="s">
        <v>7367</v>
      </c>
      <c r="D3613" s="6">
        <v>2500</v>
      </c>
      <c r="E3613" s="11">
        <v>3400</v>
      </c>
      <c r="F3613" t="s">
        <v>21</v>
      </c>
      <c r="G3613" t="s">
        <v>31</v>
      </c>
      <c r="H3613" t="s">
        <v>32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1098</v>
      </c>
      <c r="O3613" s="9">
        <f t="shared" si="237"/>
        <v>136</v>
      </c>
      <c r="P3613" s="9">
        <f t="shared" si="238"/>
        <v>66.67</v>
      </c>
      <c r="Q3613" t="s">
        <v>1099</v>
      </c>
      <c r="R3613" t="s">
        <v>1100</v>
      </c>
      <c r="S3613" s="15">
        <f t="shared" si="239"/>
        <v>42072.370381944449</v>
      </c>
      <c r="T3613" s="16">
        <f t="shared" si="240"/>
        <v>42102.370381944449</v>
      </c>
      <c r="U3613">
        <f t="shared" si="241"/>
        <v>2014</v>
      </c>
    </row>
    <row r="3614" spans="1:21" ht="45">
      <c r="A3614">
        <v>3612</v>
      </c>
      <c r="B3614" s="3" t="s">
        <v>7368</v>
      </c>
      <c r="C3614" s="3" t="s">
        <v>7369</v>
      </c>
      <c r="D3614" s="6">
        <v>5000</v>
      </c>
      <c r="E3614" s="11">
        <v>7220</v>
      </c>
      <c r="F3614" t="s">
        <v>21</v>
      </c>
      <c r="G3614" t="s">
        <v>167</v>
      </c>
      <c r="H3614" t="s">
        <v>168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1098</v>
      </c>
      <c r="O3614" s="9">
        <f t="shared" si="237"/>
        <v>144</v>
      </c>
      <c r="P3614" s="9">
        <f t="shared" si="238"/>
        <v>126.67</v>
      </c>
      <c r="Q3614" t="s">
        <v>1099</v>
      </c>
      <c r="R3614" t="s">
        <v>1100</v>
      </c>
      <c r="S3614" s="15">
        <f t="shared" si="239"/>
        <v>41789.726979166669</v>
      </c>
      <c r="T3614" s="16">
        <f t="shared" si="240"/>
        <v>41799.726979166669</v>
      </c>
      <c r="U3614">
        <f t="shared" si="241"/>
        <v>2015</v>
      </c>
    </row>
    <row r="3615" spans="1:21" ht="45">
      <c r="A3615">
        <v>3613</v>
      </c>
      <c r="B3615" s="3" t="s">
        <v>7370</v>
      </c>
      <c r="C3615" s="3" t="s">
        <v>7371</v>
      </c>
      <c r="D3615" s="6">
        <v>1250</v>
      </c>
      <c r="E3615" s="11">
        <v>1250</v>
      </c>
      <c r="F3615" t="s">
        <v>21</v>
      </c>
      <c r="G3615" t="s">
        <v>22</v>
      </c>
      <c r="H3615" t="s">
        <v>23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1098</v>
      </c>
      <c r="O3615" s="9">
        <f t="shared" si="237"/>
        <v>100</v>
      </c>
      <c r="P3615" s="9">
        <f t="shared" si="238"/>
        <v>62.5</v>
      </c>
      <c r="Q3615" t="s">
        <v>1099</v>
      </c>
      <c r="R3615" t="s">
        <v>1100</v>
      </c>
      <c r="S3615" s="15">
        <f t="shared" si="239"/>
        <v>41788.58997685185</v>
      </c>
      <c r="T3615" s="16">
        <f t="shared" si="240"/>
        <v>41818.58997685185</v>
      </c>
      <c r="U3615">
        <f t="shared" si="241"/>
        <v>2016</v>
      </c>
    </row>
    <row r="3616" spans="1:21" ht="45">
      <c r="A3616">
        <v>3614</v>
      </c>
      <c r="B3616" s="3" t="s">
        <v>7024</v>
      </c>
      <c r="C3616" s="3" t="s">
        <v>7372</v>
      </c>
      <c r="D3616" s="6">
        <v>2500</v>
      </c>
      <c r="E3616" s="11">
        <v>2520</v>
      </c>
      <c r="F3616" t="s">
        <v>21</v>
      </c>
      <c r="G3616" t="s">
        <v>22</v>
      </c>
      <c r="H3616" t="s">
        <v>23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1098</v>
      </c>
      <c r="O3616" s="9">
        <f t="shared" si="237"/>
        <v>101</v>
      </c>
      <c r="P3616" s="9">
        <f t="shared" si="238"/>
        <v>35.49</v>
      </c>
      <c r="Q3616" t="s">
        <v>1099</v>
      </c>
      <c r="R3616" t="s">
        <v>1100</v>
      </c>
      <c r="S3616" s="15">
        <f t="shared" si="239"/>
        <v>42144.041851851856</v>
      </c>
      <c r="T3616" s="16">
        <f t="shared" si="240"/>
        <v>42174.041851851856</v>
      </c>
      <c r="U3616">
        <f t="shared" si="241"/>
        <v>2015</v>
      </c>
    </row>
    <row r="3617" spans="1:21" ht="60">
      <c r="A3617">
        <v>3615</v>
      </c>
      <c r="B3617" s="3" t="s">
        <v>7373</v>
      </c>
      <c r="C3617" s="3" t="s">
        <v>7374</v>
      </c>
      <c r="D3617" s="6">
        <v>2500</v>
      </c>
      <c r="E3617" s="11">
        <v>2670</v>
      </c>
      <c r="F3617" t="s">
        <v>21</v>
      </c>
      <c r="G3617" t="s">
        <v>31</v>
      </c>
      <c r="H3617" t="s">
        <v>32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1098</v>
      </c>
      <c r="O3617" s="9">
        <f t="shared" si="237"/>
        <v>107</v>
      </c>
      <c r="P3617" s="9">
        <f t="shared" si="238"/>
        <v>37.08</v>
      </c>
      <c r="Q3617" t="s">
        <v>1099</v>
      </c>
      <c r="R3617" t="s">
        <v>1100</v>
      </c>
      <c r="S3617" s="15">
        <f t="shared" si="239"/>
        <v>42318.593703703707</v>
      </c>
      <c r="T3617" s="16">
        <f t="shared" si="240"/>
        <v>42348.593703703707</v>
      </c>
      <c r="U3617">
        <f t="shared" si="241"/>
        <v>2016</v>
      </c>
    </row>
    <row r="3618" spans="1:21" ht="60">
      <c r="A3618">
        <v>3616</v>
      </c>
      <c r="B3618" s="3" t="s">
        <v>7375</v>
      </c>
      <c r="C3618" s="3" t="s">
        <v>7376</v>
      </c>
      <c r="D3618" s="6">
        <v>2500</v>
      </c>
      <c r="E3618" s="11">
        <v>3120</v>
      </c>
      <c r="F3618" t="s">
        <v>21</v>
      </c>
      <c r="G3618" t="s">
        <v>31</v>
      </c>
      <c r="H3618" t="s">
        <v>32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1098</v>
      </c>
      <c r="O3618" s="9">
        <f t="shared" si="237"/>
        <v>125</v>
      </c>
      <c r="P3618" s="9">
        <f t="shared" si="238"/>
        <v>69.33</v>
      </c>
      <c r="Q3618" t="s">
        <v>1099</v>
      </c>
      <c r="R3618" t="s">
        <v>1100</v>
      </c>
      <c r="S3618" s="15">
        <f t="shared" si="239"/>
        <v>42052.949814814812</v>
      </c>
      <c r="T3618" s="16">
        <f t="shared" si="240"/>
        <v>42082.908148148148</v>
      </c>
      <c r="U3618">
        <f t="shared" si="241"/>
        <v>2015</v>
      </c>
    </row>
    <row r="3619" spans="1:21" ht="60">
      <c r="A3619">
        <v>3617</v>
      </c>
      <c r="B3619" s="3" t="s">
        <v>7377</v>
      </c>
      <c r="C3619" s="3" t="s">
        <v>7378</v>
      </c>
      <c r="D3619" s="6">
        <v>740</v>
      </c>
      <c r="E3619" s="11">
        <v>880</v>
      </c>
      <c r="F3619" t="s">
        <v>21</v>
      </c>
      <c r="G3619" t="s">
        <v>31</v>
      </c>
      <c r="H3619" t="s">
        <v>32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1098</v>
      </c>
      <c r="O3619" s="9">
        <f t="shared" si="237"/>
        <v>119</v>
      </c>
      <c r="P3619" s="9">
        <f t="shared" si="238"/>
        <v>17.25</v>
      </c>
      <c r="Q3619" t="s">
        <v>1099</v>
      </c>
      <c r="R3619" t="s">
        <v>1100</v>
      </c>
      <c r="S3619" s="15">
        <f t="shared" si="239"/>
        <v>42779.610289351855</v>
      </c>
      <c r="T3619" s="16">
        <f t="shared" si="240"/>
        <v>42794</v>
      </c>
      <c r="U3619">
        <f t="shared" si="241"/>
        <v>2016</v>
      </c>
    </row>
    <row r="3620" spans="1:21" ht="60">
      <c r="A3620">
        <v>3618</v>
      </c>
      <c r="B3620" s="3" t="s">
        <v>7379</v>
      </c>
      <c r="C3620" s="3" t="s">
        <v>7380</v>
      </c>
      <c r="D3620" s="6">
        <v>2000</v>
      </c>
      <c r="E3620" s="11">
        <v>2020</v>
      </c>
      <c r="F3620" t="s">
        <v>21</v>
      </c>
      <c r="G3620" t="s">
        <v>31</v>
      </c>
      <c r="H3620" t="s">
        <v>32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1098</v>
      </c>
      <c r="O3620" s="9">
        <f t="shared" si="237"/>
        <v>101</v>
      </c>
      <c r="P3620" s="9">
        <f t="shared" si="238"/>
        <v>36.07</v>
      </c>
      <c r="Q3620" t="s">
        <v>1099</v>
      </c>
      <c r="R3620" t="s">
        <v>1100</v>
      </c>
      <c r="S3620" s="15">
        <f t="shared" si="239"/>
        <v>42128.627893518518</v>
      </c>
      <c r="T3620" s="16">
        <f t="shared" si="240"/>
        <v>42158.627893518518</v>
      </c>
      <c r="U3620">
        <f t="shared" si="241"/>
        <v>2014</v>
      </c>
    </row>
    <row r="3621" spans="1:21" ht="60">
      <c r="A3621">
        <v>3619</v>
      </c>
      <c r="B3621" s="3" t="s">
        <v>7381</v>
      </c>
      <c r="C3621" s="3" t="s">
        <v>7382</v>
      </c>
      <c r="D3621" s="6">
        <v>1000</v>
      </c>
      <c r="E3621" s="11">
        <v>1130</v>
      </c>
      <c r="F3621" t="s">
        <v>21</v>
      </c>
      <c r="G3621" t="s">
        <v>22</v>
      </c>
      <c r="H3621" t="s">
        <v>23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1098</v>
      </c>
      <c r="O3621" s="9">
        <f t="shared" si="237"/>
        <v>113</v>
      </c>
      <c r="P3621" s="9">
        <f t="shared" si="238"/>
        <v>66.47</v>
      </c>
      <c r="Q3621" t="s">
        <v>1099</v>
      </c>
      <c r="R3621" t="s">
        <v>1100</v>
      </c>
      <c r="S3621" s="15">
        <f t="shared" si="239"/>
        <v>42661.132245370376</v>
      </c>
      <c r="T3621" s="16">
        <f t="shared" si="240"/>
        <v>42693.916666666672</v>
      </c>
      <c r="U3621">
        <f t="shared" si="241"/>
        <v>2015</v>
      </c>
    </row>
    <row r="3622" spans="1:21" ht="60">
      <c r="A3622">
        <v>3620</v>
      </c>
      <c r="B3622" s="3" t="s">
        <v>7383</v>
      </c>
      <c r="C3622" s="3" t="s">
        <v>7384</v>
      </c>
      <c r="D3622" s="6">
        <v>10500</v>
      </c>
      <c r="E3622" s="11">
        <v>11045</v>
      </c>
      <c r="F3622" t="s">
        <v>21</v>
      </c>
      <c r="G3622" t="s">
        <v>22</v>
      </c>
      <c r="H3622" t="s">
        <v>23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1098</v>
      </c>
      <c r="O3622" s="9">
        <f t="shared" si="237"/>
        <v>105</v>
      </c>
      <c r="P3622" s="9">
        <f t="shared" si="238"/>
        <v>56.07</v>
      </c>
      <c r="Q3622" t="s">
        <v>1099</v>
      </c>
      <c r="R3622" t="s">
        <v>1100</v>
      </c>
      <c r="S3622" s="15">
        <f t="shared" si="239"/>
        <v>42037.938206018516</v>
      </c>
      <c r="T3622" s="16">
        <f t="shared" si="240"/>
        <v>42068.166666666672</v>
      </c>
      <c r="U3622">
        <f t="shared" si="241"/>
        <v>2016</v>
      </c>
    </row>
    <row r="3623" spans="1:21" ht="60">
      <c r="A3623">
        <v>3621</v>
      </c>
      <c r="B3623" s="3" t="s">
        <v>7385</v>
      </c>
      <c r="C3623" s="3" t="s">
        <v>7386</v>
      </c>
      <c r="D3623" s="6">
        <v>3000</v>
      </c>
      <c r="E3623" s="11">
        <v>3292</v>
      </c>
      <c r="F3623" t="s">
        <v>21</v>
      </c>
      <c r="G3623" t="s">
        <v>22</v>
      </c>
      <c r="H3623" t="s">
        <v>23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1098</v>
      </c>
      <c r="O3623" s="9">
        <f t="shared" si="237"/>
        <v>110</v>
      </c>
      <c r="P3623" s="9">
        <f t="shared" si="238"/>
        <v>47.03</v>
      </c>
      <c r="Q3623" t="s">
        <v>1099</v>
      </c>
      <c r="R3623" t="s">
        <v>1100</v>
      </c>
      <c r="S3623" s="15">
        <f t="shared" si="239"/>
        <v>42619.935694444444</v>
      </c>
      <c r="T3623" s="16">
        <f t="shared" si="240"/>
        <v>42643.875</v>
      </c>
      <c r="U3623">
        <f t="shared" si="241"/>
        <v>2015</v>
      </c>
    </row>
    <row r="3624" spans="1:21" ht="30">
      <c r="A3624">
        <v>3622</v>
      </c>
      <c r="B3624" s="3" t="s">
        <v>7387</v>
      </c>
      <c r="C3624" s="3" t="s">
        <v>7388</v>
      </c>
      <c r="D3624" s="6">
        <v>1000</v>
      </c>
      <c r="E3624" s="11">
        <v>1000.99</v>
      </c>
      <c r="F3624" t="s">
        <v>21</v>
      </c>
      <c r="G3624" t="s">
        <v>22</v>
      </c>
      <c r="H3624" t="s">
        <v>23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1098</v>
      </c>
      <c r="O3624" s="9">
        <f t="shared" si="237"/>
        <v>100</v>
      </c>
      <c r="P3624" s="9">
        <f t="shared" si="238"/>
        <v>47.67</v>
      </c>
      <c r="Q3624" t="s">
        <v>1099</v>
      </c>
      <c r="R3624" t="s">
        <v>1100</v>
      </c>
      <c r="S3624" s="15">
        <f t="shared" si="239"/>
        <v>41877.221886574072</v>
      </c>
      <c r="T3624" s="16">
        <f t="shared" si="240"/>
        <v>41910.140972222223</v>
      </c>
      <c r="U3624">
        <f t="shared" si="241"/>
        <v>2015</v>
      </c>
    </row>
    <row r="3625" spans="1:21" ht="45">
      <c r="A3625">
        <v>3623</v>
      </c>
      <c r="B3625" s="3" t="s">
        <v>7389</v>
      </c>
      <c r="C3625" s="3" t="s">
        <v>7390</v>
      </c>
      <c r="D3625" s="6">
        <v>2500</v>
      </c>
      <c r="E3625" s="11">
        <v>3000</v>
      </c>
      <c r="F3625" t="s">
        <v>21</v>
      </c>
      <c r="G3625" t="s">
        <v>22</v>
      </c>
      <c r="H3625" t="s">
        <v>23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1098</v>
      </c>
      <c r="O3625" s="9">
        <f t="shared" si="237"/>
        <v>120</v>
      </c>
      <c r="P3625" s="9">
        <f t="shared" si="238"/>
        <v>88.24</v>
      </c>
      <c r="Q3625" t="s">
        <v>1099</v>
      </c>
      <c r="R3625" t="s">
        <v>1100</v>
      </c>
      <c r="S3625" s="15">
        <f t="shared" si="239"/>
        <v>41828.736921296295</v>
      </c>
      <c r="T3625" s="16">
        <f t="shared" si="240"/>
        <v>41846.291666666664</v>
      </c>
      <c r="U3625">
        <f t="shared" si="241"/>
        <v>2014</v>
      </c>
    </row>
    <row r="3626" spans="1:21" ht="75">
      <c r="A3626">
        <v>3624</v>
      </c>
      <c r="B3626" s="3" t="s">
        <v>7391</v>
      </c>
      <c r="C3626" s="3" t="s">
        <v>7392</v>
      </c>
      <c r="D3626" s="6">
        <v>3000</v>
      </c>
      <c r="E3626" s="11">
        <v>3148</v>
      </c>
      <c r="F3626" t="s">
        <v>21</v>
      </c>
      <c r="G3626" t="s">
        <v>22</v>
      </c>
      <c r="H3626" t="s">
        <v>23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1098</v>
      </c>
      <c r="O3626" s="9">
        <f t="shared" si="237"/>
        <v>105</v>
      </c>
      <c r="P3626" s="9">
        <f t="shared" si="238"/>
        <v>80.72</v>
      </c>
      <c r="Q3626" t="s">
        <v>1099</v>
      </c>
      <c r="R3626" t="s">
        <v>1100</v>
      </c>
      <c r="S3626" s="15">
        <f t="shared" si="239"/>
        <v>42545.774189814809</v>
      </c>
      <c r="T3626" s="16">
        <f t="shared" si="240"/>
        <v>42605.774189814809</v>
      </c>
      <c r="U3626">
        <f t="shared" si="241"/>
        <v>2015</v>
      </c>
    </row>
    <row r="3627" spans="1:21" ht="60">
      <c r="A3627">
        <v>3625</v>
      </c>
      <c r="B3627" s="3" t="s">
        <v>7393</v>
      </c>
      <c r="C3627" s="3" t="s">
        <v>7394</v>
      </c>
      <c r="D3627" s="6">
        <v>3000</v>
      </c>
      <c r="E3627" s="11">
        <v>3080</v>
      </c>
      <c r="F3627" t="s">
        <v>21</v>
      </c>
      <c r="G3627" t="s">
        <v>31</v>
      </c>
      <c r="H3627" t="s">
        <v>32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1098</v>
      </c>
      <c r="O3627" s="9">
        <f t="shared" si="237"/>
        <v>103</v>
      </c>
      <c r="P3627" s="9">
        <f t="shared" si="238"/>
        <v>39.49</v>
      </c>
      <c r="Q3627" t="s">
        <v>1099</v>
      </c>
      <c r="R3627" t="s">
        <v>1100</v>
      </c>
      <c r="S3627" s="15">
        <f t="shared" si="239"/>
        <v>42157.652511574073</v>
      </c>
      <c r="T3627" s="16">
        <f t="shared" si="240"/>
        <v>42187.652511574073</v>
      </c>
      <c r="U3627">
        <f t="shared" si="241"/>
        <v>2015</v>
      </c>
    </row>
    <row r="3628" spans="1:21" ht="60">
      <c r="A3628">
        <v>3626</v>
      </c>
      <c r="B3628" s="3" t="s">
        <v>7395</v>
      </c>
      <c r="C3628" s="3" t="s">
        <v>7396</v>
      </c>
      <c r="D3628" s="6">
        <v>4000</v>
      </c>
      <c r="E3628" s="11">
        <v>4073</v>
      </c>
      <c r="F3628" t="s">
        <v>21</v>
      </c>
      <c r="G3628" t="s">
        <v>31</v>
      </c>
      <c r="H3628" t="s">
        <v>32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1098</v>
      </c>
      <c r="O3628" s="9">
        <f t="shared" si="237"/>
        <v>102</v>
      </c>
      <c r="P3628" s="9">
        <f t="shared" si="238"/>
        <v>84.85</v>
      </c>
      <c r="Q3628" t="s">
        <v>1099</v>
      </c>
      <c r="R3628" t="s">
        <v>1100</v>
      </c>
      <c r="S3628" s="15">
        <f t="shared" si="239"/>
        <v>41846.667326388888</v>
      </c>
      <c r="T3628" s="16">
        <f t="shared" si="240"/>
        <v>41867.667326388888</v>
      </c>
      <c r="U3628">
        <f t="shared" si="241"/>
        <v>2015</v>
      </c>
    </row>
    <row r="3629" spans="1:21" ht="60">
      <c r="A3629">
        <v>3627</v>
      </c>
      <c r="B3629" s="3" t="s">
        <v>7397</v>
      </c>
      <c r="C3629" s="3" t="s">
        <v>7398</v>
      </c>
      <c r="D3629" s="6">
        <v>2000</v>
      </c>
      <c r="E3629" s="11">
        <v>2000</v>
      </c>
      <c r="F3629" t="s">
        <v>21</v>
      </c>
      <c r="G3629" t="s">
        <v>22</v>
      </c>
      <c r="H3629" t="s">
        <v>23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1098</v>
      </c>
      <c r="O3629" s="9">
        <f t="shared" si="237"/>
        <v>100</v>
      </c>
      <c r="P3629" s="9">
        <f t="shared" si="238"/>
        <v>68.97</v>
      </c>
      <c r="Q3629" t="s">
        <v>1099</v>
      </c>
      <c r="R3629" t="s">
        <v>1100</v>
      </c>
      <c r="S3629" s="15">
        <f t="shared" si="239"/>
        <v>42460.741747685184</v>
      </c>
      <c r="T3629" s="16">
        <f t="shared" si="240"/>
        <v>42511.165972222225</v>
      </c>
      <c r="U3629">
        <f t="shared" si="241"/>
        <v>2014</v>
      </c>
    </row>
    <row r="3630" spans="1:21" ht="60" hidden="1">
      <c r="A3630">
        <v>3628</v>
      </c>
      <c r="B3630" s="3" t="s">
        <v>7399</v>
      </c>
      <c r="C3630" s="3" t="s">
        <v>7400</v>
      </c>
      <c r="D3630" s="6">
        <v>100000</v>
      </c>
      <c r="E3630" s="11">
        <v>0</v>
      </c>
      <c r="F3630" t="s">
        <v>366</v>
      </c>
      <c r="G3630" t="s">
        <v>22</v>
      </c>
      <c r="H3630" t="s">
        <v>23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5985</v>
      </c>
      <c r="O3630" s="9">
        <f t="shared" si="237"/>
        <v>0</v>
      </c>
      <c r="P3630" s="9">
        <f t="shared" si="238"/>
        <v>0</v>
      </c>
      <c r="Q3630" t="s">
        <v>1099</v>
      </c>
      <c r="R3630" t="s">
        <v>5986</v>
      </c>
      <c r="S3630" s="15">
        <f t="shared" si="239"/>
        <v>42291.833287037036</v>
      </c>
      <c r="T3630" s="16">
        <f t="shared" si="240"/>
        <v>42351.874953703707</v>
      </c>
    </row>
    <row r="3631" spans="1:21" ht="60" hidden="1">
      <c r="A3631">
        <v>3629</v>
      </c>
      <c r="B3631" s="3" t="s">
        <v>7401</v>
      </c>
      <c r="C3631" s="3" t="s">
        <v>7402</v>
      </c>
      <c r="D3631" s="6">
        <v>1000000</v>
      </c>
      <c r="E3631" s="11">
        <v>2</v>
      </c>
      <c r="F3631" t="s">
        <v>366</v>
      </c>
      <c r="G3631" t="s">
        <v>22</v>
      </c>
      <c r="H3631" t="s">
        <v>23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5985</v>
      </c>
      <c r="O3631" s="9">
        <f t="shared" si="237"/>
        <v>0</v>
      </c>
      <c r="P3631" s="9">
        <f t="shared" si="238"/>
        <v>1</v>
      </c>
      <c r="Q3631" t="s">
        <v>1099</v>
      </c>
      <c r="R3631" t="s">
        <v>5986</v>
      </c>
      <c r="S3631" s="15">
        <f t="shared" si="239"/>
        <v>42437.094490740739</v>
      </c>
      <c r="T3631" s="16">
        <f t="shared" si="240"/>
        <v>42495.708333333328</v>
      </c>
    </row>
    <row r="3632" spans="1:21" ht="60" hidden="1">
      <c r="A3632">
        <v>3630</v>
      </c>
      <c r="B3632" s="3" t="s">
        <v>7403</v>
      </c>
      <c r="C3632" s="3" t="s">
        <v>7404</v>
      </c>
      <c r="D3632" s="6">
        <v>3000</v>
      </c>
      <c r="E3632" s="11">
        <v>1</v>
      </c>
      <c r="F3632" t="s">
        <v>366</v>
      </c>
      <c r="G3632" t="s">
        <v>31</v>
      </c>
      <c r="H3632" t="s">
        <v>32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5985</v>
      </c>
      <c r="O3632" s="9">
        <f t="shared" si="237"/>
        <v>0</v>
      </c>
      <c r="P3632" s="9">
        <f t="shared" si="238"/>
        <v>1</v>
      </c>
      <c r="Q3632" t="s">
        <v>1099</v>
      </c>
      <c r="R3632" t="s">
        <v>5986</v>
      </c>
      <c r="S3632" s="15">
        <f t="shared" si="239"/>
        <v>41942.84710648148</v>
      </c>
      <c r="T3632" s="16">
        <f t="shared" si="240"/>
        <v>41972.888773148152</v>
      </c>
    </row>
    <row r="3633" spans="1:20" ht="60" hidden="1">
      <c r="A3633">
        <v>3631</v>
      </c>
      <c r="B3633" s="3" t="s">
        <v>7405</v>
      </c>
      <c r="C3633" s="3" t="s">
        <v>7406</v>
      </c>
      <c r="D3633" s="6">
        <v>17100</v>
      </c>
      <c r="E3633" s="11">
        <v>8725</v>
      </c>
      <c r="F3633" t="s">
        <v>366</v>
      </c>
      <c r="G3633" t="s">
        <v>22</v>
      </c>
      <c r="H3633" t="s">
        <v>23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5985</v>
      </c>
      <c r="O3633" s="9">
        <f t="shared" si="237"/>
        <v>51</v>
      </c>
      <c r="P3633" s="9">
        <f t="shared" si="238"/>
        <v>147.88</v>
      </c>
      <c r="Q3633" t="s">
        <v>1099</v>
      </c>
      <c r="R3633" t="s">
        <v>5986</v>
      </c>
      <c r="S3633" s="15">
        <f t="shared" si="239"/>
        <v>41880.753437499996</v>
      </c>
      <c r="T3633" s="16">
        <f t="shared" si="240"/>
        <v>41905.165972222225</v>
      </c>
    </row>
    <row r="3634" spans="1:20" ht="60" hidden="1">
      <c r="A3634">
        <v>3632</v>
      </c>
      <c r="B3634" s="3" t="s">
        <v>7407</v>
      </c>
      <c r="C3634" s="3" t="s">
        <v>7408</v>
      </c>
      <c r="D3634" s="6">
        <v>500</v>
      </c>
      <c r="E3634" s="11">
        <v>100</v>
      </c>
      <c r="F3634" t="s">
        <v>366</v>
      </c>
      <c r="G3634" t="s">
        <v>31</v>
      </c>
      <c r="H3634" t="s">
        <v>32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5985</v>
      </c>
      <c r="O3634" s="9">
        <f t="shared" si="237"/>
        <v>20</v>
      </c>
      <c r="P3634" s="9">
        <f t="shared" si="238"/>
        <v>100</v>
      </c>
      <c r="Q3634" t="s">
        <v>1099</v>
      </c>
      <c r="R3634" t="s">
        <v>5986</v>
      </c>
      <c r="S3634" s="15">
        <f t="shared" si="239"/>
        <v>41946.936909722222</v>
      </c>
      <c r="T3634" s="16">
        <f t="shared" si="240"/>
        <v>41966.936909722222</v>
      </c>
    </row>
    <row r="3635" spans="1:20" ht="45" hidden="1">
      <c r="A3635">
        <v>3633</v>
      </c>
      <c r="B3635" s="3" t="s">
        <v>7409</v>
      </c>
      <c r="C3635" s="3" t="s">
        <v>7410</v>
      </c>
      <c r="D3635" s="6">
        <v>5000</v>
      </c>
      <c r="E3635" s="11">
        <v>1762</v>
      </c>
      <c r="F3635" t="s">
        <v>366</v>
      </c>
      <c r="G3635" t="s">
        <v>22</v>
      </c>
      <c r="H3635" t="s">
        <v>23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5985</v>
      </c>
      <c r="O3635" s="9">
        <f t="shared" si="237"/>
        <v>35</v>
      </c>
      <c r="P3635" s="9">
        <f t="shared" si="238"/>
        <v>56.84</v>
      </c>
      <c r="Q3635" t="s">
        <v>1099</v>
      </c>
      <c r="R3635" t="s">
        <v>5986</v>
      </c>
      <c r="S3635" s="15">
        <f t="shared" si="239"/>
        <v>42649.623460648145</v>
      </c>
      <c r="T3635" s="16">
        <f t="shared" si="240"/>
        <v>42693.041666666672</v>
      </c>
    </row>
    <row r="3636" spans="1:20" ht="60" hidden="1">
      <c r="A3636">
        <v>3634</v>
      </c>
      <c r="B3636" s="3" t="s">
        <v>7411</v>
      </c>
      <c r="C3636" s="3" t="s">
        <v>7412</v>
      </c>
      <c r="D3636" s="6">
        <v>75000</v>
      </c>
      <c r="E3636" s="11">
        <v>3185</v>
      </c>
      <c r="F3636" t="s">
        <v>366</v>
      </c>
      <c r="G3636" t="s">
        <v>167</v>
      </c>
      <c r="H3636" t="s">
        <v>168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5985</v>
      </c>
      <c r="O3636" s="9">
        <f t="shared" si="237"/>
        <v>4</v>
      </c>
      <c r="P3636" s="9">
        <f t="shared" si="238"/>
        <v>176.94</v>
      </c>
      <c r="Q3636" t="s">
        <v>1099</v>
      </c>
      <c r="R3636" t="s">
        <v>5986</v>
      </c>
      <c r="S3636" s="15">
        <f t="shared" si="239"/>
        <v>42701.166365740741</v>
      </c>
      <c r="T3636" s="16">
        <f t="shared" si="240"/>
        <v>42749.165972222225</v>
      </c>
    </row>
    <row r="3637" spans="1:20" ht="30" hidden="1">
      <c r="A3637">
        <v>3635</v>
      </c>
      <c r="B3637" s="3" t="s">
        <v>7413</v>
      </c>
      <c r="C3637" s="3" t="s">
        <v>7414</v>
      </c>
      <c r="D3637" s="6">
        <v>3500</v>
      </c>
      <c r="E3637" s="11">
        <v>1276</v>
      </c>
      <c r="F3637" t="s">
        <v>366</v>
      </c>
      <c r="G3637" t="s">
        <v>22</v>
      </c>
      <c r="H3637" t="s">
        <v>23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5985</v>
      </c>
      <c r="O3637" s="9">
        <f t="shared" si="237"/>
        <v>36</v>
      </c>
      <c r="P3637" s="9">
        <f t="shared" si="238"/>
        <v>127.6</v>
      </c>
      <c r="Q3637" t="s">
        <v>1099</v>
      </c>
      <c r="R3637" t="s">
        <v>5986</v>
      </c>
      <c r="S3637" s="15">
        <f t="shared" si="239"/>
        <v>42450.88282407407</v>
      </c>
      <c r="T3637" s="16">
        <f t="shared" si="240"/>
        <v>42480.88282407407</v>
      </c>
    </row>
    <row r="3638" spans="1:20" ht="45" hidden="1">
      <c r="A3638">
        <v>3636</v>
      </c>
      <c r="B3638" s="3" t="s">
        <v>7415</v>
      </c>
      <c r="C3638" s="3" t="s">
        <v>7416</v>
      </c>
      <c r="D3638" s="6">
        <v>150000</v>
      </c>
      <c r="E3638" s="11">
        <v>0</v>
      </c>
      <c r="F3638" t="s">
        <v>366</v>
      </c>
      <c r="G3638" t="s">
        <v>22</v>
      </c>
      <c r="H3638" t="s">
        <v>23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5985</v>
      </c>
      <c r="O3638" s="9">
        <f t="shared" si="237"/>
        <v>0</v>
      </c>
      <c r="P3638" s="9">
        <f t="shared" si="238"/>
        <v>0</v>
      </c>
      <c r="Q3638" t="s">
        <v>1099</v>
      </c>
      <c r="R3638" t="s">
        <v>5986</v>
      </c>
      <c r="S3638" s="15">
        <f t="shared" si="239"/>
        <v>42226.694780092599</v>
      </c>
      <c r="T3638" s="16">
        <f t="shared" si="240"/>
        <v>42261.694780092599</v>
      </c>
    </row>
    <row r="3639" spans="1:20" ht="60" hidden="1">
      <c r="A3639">
        <v>3637</v>
      </c>
      <c r="B3639" s="3" t="s">
        <v>7417</v>
      </c>
      <c r="C3639" s="3" t="s">
        <v>7418</v>
      </c>
      <c r="D3639" s="6">
        <v>3000</v>
      </c>
      <c r="E3639" s="11">
        <v>926</v>
      </c>
      <c r="F3639" t="s">
        <v>366</v>
      </c>
      <c r="G3639" t="s">
        <v>22</v>
      </c>
      <c r="H3639" t="s">
        <v>23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5985</v>
      </c>
      <c r="O3639" s="9">
        <f t="shared" si="237"/>
        <v>31</v>
      </c>
      <c r="P3639" s="9">
        <f t="shared" si="238"/>
        <v>66.14</v>
      </c>
      <c r="Q3639" t="s">
        <v>1099</v>
      </c>
      <c r="R3639" t="s">
        <v>5986</v>
      </c>
      <c r="S3639" s="15">
        <f t="shared" si="239"/>
        <v>41975.700636574074</v>
      </c>
      <c r="T3639" s="16">
        <f t="shared" si="240"/>
        <v>42005.700636574074</v>
      </c>
    </row>
    <row r="3640" spans="1:20" ht="30" hidden="1">
      <c r="A3640">
        <v>3638</v>
      </c>
      <c r="B3640" s="3" t="s">
        <v>7419</v>
      </c>
      <c r="C3640" s="3" t="s">
        <v>7420</v>
      </c>
      <c r="D3640" s="6">
        <v>3300</v>
      </c>
      <c r="E3640" s="11">
        <v>216</v>
      </c>
      <c r="F3640" t="s">
        <v>366</v>
      </c>
      <c r="G3640" t="s">
        <v>167</v>
      </c>
      <c r="H3640" t="s">
        <v>168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5985</v>
      </c>
      <c r="O3640" s="9">
        <f t="shared" si="237"/>
        <v>7</v>
      </c>
      <c r="P3640" s="9">
        <f t="shared" si="238"/>
        <v>108</v>
      </c>
      <c r="Q3640" t="s">
        <v>1099</v>
      </c>
      <c r="R3640" t="s">
        <v>5986</v>
      </c>
      <c r="S3640" s="15">
        <f t="shared" si="239"/>
        <v>42053.672824074078</v>
      </c>
      <c r="T3640" s="16">
        <f t="shared" si="240"/>
        <v>42113.631157407406</v>
      </c>
    </row>
    <row r="3641" spans="1:20" ht="60" hidden="1">
      <c r="A3641">
        <v>3639</v>
      </c>
      <c r="B3641" s="3" t="s">
        <v>7421</v>
      </c>
      <c r="C3641" s="3" t="s">
        <v>7422</v>
      </c>
      <c r="D3641" s="6">
        <v>25000</v>
      </c>
      <c r="E3641" s="11">
        <v>1</v>
      </c>
      <c r="F3641" t="s">
        <v>366</v>
      </c>
      <c r="G3641" t="s">
        <v>22</v>
      </c>
      <c r="H3641" t="s">
        <v>23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5985</v>
      </c>
      <c r="O3641" s="9">
        <f t="shared" si="237"/>
        <v>0</v>
      </c>
      <c r="P3641" s="9">
        <f t="shared" si="238"/>
        <v>1</v>
      </c>
      <c r="Q3641" t="s">
        <v>1099</v>
      </c>
      <c r="R3641" t="s">
        <v>5986</v>
      </c>
      <c r="S3641" s="15">
        <f t="shared" si="239"/>
        <v>42590.677152777775</v>
      </c>
      <c r="T3641" s="16">
        <f t="shared" si="240"/>
        <v>42650.632638888885</v>
      </c>
    </row>
    <row r="3642" spans="1:20" ht="75" hidden="1">
      <c r="A3642">
        <v>3640</v>
      </c>
      <c r="B3642" s="3" t="s">
        <v>7423</v>
      </c>
      <c r="C3642" s="3" t="s">
        <v>7424</v>
      </c>
      <c r="D3642" s="6">
        <v>1000</v>
      </c>
      <c r="E3642" s="11">
        <v>55</v>
      </c>
      <c r="F3642" t="s">
        <v>366</v>
      </c>
      <c r="G3642" t="s">
        <v>22</v>
      </c>
      <c r="H3642" t="s">
        <v>23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5985</v>
      </c>
      <c r="O3642" s="9">
        <f t="shared" si="237"/>
        <v>6</v>
      </c>
      <c r="P3642" s="9">
        <f t="shared" si="238"/>
        <v>18.329999999999998</v>
      </c>
      <c r="Q3642" t="s">
        <v>1099</v>
      </c>
      <c r="R3642" t="s">
        <v>5986</v>
      </c>
      <c r="S3642" s="15">
        <f t="shared" si="239"/>
        <v>42104.781597222223</v>
      </c>
      <c r="T3642" s="16">
        <f t="shared" si="240"/>
        <v>42134.781597222223</v>
      </c>
    </row>
    <row r="3643" spans="1:20" ht="60" hidden="1">
      <c r="A3643">
        <v>3641</v>
      </c>
      <c r="B3643" s="3" t="s">
        <v>7425</v>
      </c>
      <c r="C3643" s="3" t="s">
        <v>7426</v>
      </c>
      <c r="D3643" s="6">
        <v>3000</v>
      </c>
      <c r="E3643" s="11">
        <v>0</v>
      </c>
      <c r="F3643" t="s">
        <v>366</v>
      </c>
      <c r="G3643" t="s">
        <v>22</v>
      </c>
      <c r="H3643" t="s">
        <v>23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5985</v>
      </c>
      <c r="O3643" s="9">
        <f t="shared" si="237"/>
        <v>0</v>
      </c>
      <c r="P3643" s="9">
        <f t="shared" si="238"/>
        <v>0</v>
      </c>
      <c r="Q3643" t="s">
        <v>1099</v>
      </c>
      <c r="R3643" t="s">
        <v>5986</v>
      </c>
      <c r="S3643" s="15">
        <f t="shared" si="239"/>
        <v>41899.627071759263</v>
      </c>
      <c r="T3643" s="16">
        <f t="shared" si="240"/>
        <v>41917.208333333336</v>
      </c>
    </row>
    <row r="3644" spans="1:20" ht="60" hidden="1">
      <c r="A3644">
        <v>3642</v>
      </c>
      <c r="B3644" s="3" t="s">
        <v>7427</v>
      </c>
      <c r="C3644" s="3" t="s">
        <v>7428</v>
      </c>
      <c r="D3644" s="6">
        <v>700</v>
      </c>
      <c r="E3644" s="11">
        <v>15</v>
      </c>
      <c r="F3644" t="s">
        <v>366</v>
      </c>
      <c r="G3644" t="s">
        <v>512</v>
      </c>
      <c r="H3644" t="s">
        <v>62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5985</v>
      </c>
      <c r="O3644" s="9">
        <f t="shared" si="237"/>
        <v>2</v>
      </c>
      <c r="P3644" s="9">
        <f t="shared" si="238"/>
        <v>7.5</v>
      </c>
      <c r="Q3644" t="s">
        <v>1099</v>
      </c>
      <c r="R3644" t="s">
        <v>5986</v>
      </c>
      <c r="S3644" s="15">
        <f t="shared" si="239"/>
        <v>42297.816284722227</v>
      </c>
      <c r="T3644" s="16">
        <f t="shared" si="240"/>
        <v>42338.708333333328</v>
      </c>
    </row>
    <row r="3645" spans="1:20" ht="45" hidden="1">
      <c r="A3645">
        <v>3643</v>
      </c>
      <c r="B3645" s="3" t="s">
        <v>7429</v>
      </c>
      <c r="C3645" s="3" t="s">
        <v>7430</v>
      </c>
      <c r="D3645" s="6">
        <v>25000</v>
      </c>
      <c r="E3645" s="11">
        <v>0</v>
      </c>
      <c r="F3645" t="s">
        <v>366</v>
      </c>
      <c r="G3645" t="s">
        <v>22</v>
      </c>
      <c r="H3645" t="s">
        <v>23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5985</v>
      </c>
      <c r="O3645" s="9">
        <f t="shared" si="237"/>
        <v>0</v>
      </c>
      <c r="P3645" s="9">
        <f t="shared" si="238"/>
        <v>0</v>
      </c>
      <c r="Q3645" t="s">
        <v>1099</v>
      </c>
      <c r="R3645" t="s">
        <v>5986</v>
      </c>
      <c r="S3645" s="15">
        <f t="shared" si="239"/>
        <v>42285.143969907411</v>
      </c>
      <c r="T3645" s="16">
        <f t="shared" si="240"/>
        <v>42325.185636574075</v>
      </c>
    </row>
    <row r="3646" spans="1:20" ht="45" hidden="1">
      <c r="A3646">
        <v>3644</v>
      </c>
      <c r="B3646" s="3" t="s">
        <v>7431</v>
      </c>
      <c r="C3646" s="3" t="s">
        <v>7432</v>
      </c>
      <c r="D3646" s="6">
        <v>5000</v>
      </c>
      <c r="E3646" s="11">
        <v>821</v>
      </c>
      <c r="F3646" t="s">
        <v>366</v>
      </c>
      <c r="G3646" t="s">
        <v>22</v>
      </c>
      <c r="H3646" t="s">
        <v>23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5985</v>
      </c>
      <c r="O3646" s="9">
        <f t="shared" si="237"/>
        <v>16</v>
      </c>
      <c r="P3646" s="9">
        <f t="shared" si="238"/>
        <v>68.42</v>
      </c>
      <c r="Q3646" t="s">
        <v>1099</v>
      </c>
      <c r="R3646" t="s">
        <v>5986</v>
      </c>
      <c r="S3646" s="15">
        <f t="shared" si="239"/>
        <v>42409.241747685184</v>
      </c>
      <c r="T3646" s="16">
        <f t="shared" si="240"/>
        <v>42437.207638888889</v>
      </c>
    </row>
    <row r="3647" spans="1:20" ht="60" hidden="1">
      <c r="A3647">
        <v>3645</v>
      </c>
      <c r="B3647" s="3" t="s">
        <v>7433</v>
      </c>
      <c r="C3647" s="3" t="s">
        <v>7434</v>
      </c>
      <c r="D3647" s="6">
        <v>1000</v>
      </c>
      <c r="E3647" s="11">
        <v>1</v>
      </c>
      <c r="F3647" t="s">
        <v>366</v>
      </c>
      <c r="G3647" t="s">
        <v>167</v>
      </c>
      <c r="H3647" t="s">
        <v>168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5985</v>
      </c>
      <c r="O3647" s="9">
        <f t="shared" si="237"/>
        <v>0</v>
      </c>
      <c r="P3647" s="9">
        <f t="shared" si="238"/>
        <v>1</v>
      </c>
      <c r="Q3647" t="s">
        <v>1099</v>
      </c>
      <c r="R3647" t="s">
        <v>5986</v>
      </c>
      <c r="S3647" s="15">
        <f t="shared" si="239"/>
        <v>42665.970347222217</v>
      </c>
      <c r="T3647" s="16">
        <f t="shared" si="240"/>
        <v>42696.012013888889</v>
      </c>
    </row>
    <row r="3648" spans="1:20" ht="45" hidden="1">
      <c r="A3648">
        <v>3646</v>
      </c>
      <c r="B3648" s="3" t="s">
        <v>7435</v>
      </c>
      <c r="C3648" s="3" t="s">
        <v>7436</v>
      </c>
      <c r="D3648" s="6">
        <v>10000</v>
      </c>
      <c r="E3648" s="11">
        <v>481</v>
      </c>
      <c r="F3648" t="s">
        <v>366</v>
      </c>
      <c r="G3648" t="s">
        <v>22</v>
      </c>
      <c r="H3648" t="s">
        <v>23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5985</v>
      </c>
      <c r="O3648" s="9">
        <f t="shared" si="237"/>
        <v>5</v>
      </c>
      <c r="P3648" s="9">
        <f t="shared" si="238"/>
        <v>60.13</v>
      </c>
      <c r="Q3648" t="s">
        <v>1099</v>
      </c>
      <c r="R3648" t="s">
        <v>5986</v>
      </c>
      <c r="S3648" s="15">
        <f t="shared" si="239"/>
        <v>42140.421319444446</v>
      </c>
      <c r="T3648" s="16">
        <f t="shared" si="240"/>
        <v>42171.979166666672</v>
      </c>
    </row>
    <row r="3649" spans="1:21" ht="60" hidden="1">
      <c r="A3649">
        <v>3647</v>
      </c>
      <c r="B3649" s="3" t="s">
        <v>7437</v>
      </c>
      <c r="C3649" s="3" t="s">
        <v>7438</v>
      </c>
      <c r="D3649" s="6">
        <v>500</v>
      </c>
      <c r="E3649" s="11">
        <v>30</v>
      </c>
      <c r="F3649" t="s">
        <v>366</v>
      </c>
      <c r="G3649" t="s">
        <v>31</v>
      </c>
      <c r="H3649" t="s">
        <v>32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5985</v>
      </c>
      <c r="O3649" s="9">
        <f t="shared" si="237"/>
        <v>6</v>
      </c>
      <c r="P3649" s="9">
        <f t="shared" si="238"/>
        <v>15</v>
      </c>
      <c r="Q3649" t="s">
        <v>1099</v>
      </c>
      <c r="R3649" t="s">
        <v>5986</v>
      </c>
      <c r="S3649" s="15">
        <f t="shared" si="239"/>
        <v>42598.749155092592</v>
      </c>
      <c r="T3649" s="16">
        <f t="shared" si="240"/>
        <v>42643.749155092592</v>
      </c>
    </row>
    <row r="3650" spans="1:21" ht="30">
      <c r="A3650">
        <v>3648</v>
      </c>
      <c r="B3650" s="3" t="s">
        <v>7439</v>
      </c>
      <c r="C3650" s="3" t="s">
        <v>7440</v>
      </c>
      <c r="D3650" s="6">
        <v>40000</v>
      </c>
      <c r="E3650" s="11">
        <v>40153</v>
      </c>
      <c r="F3650" t="s">
        <v>21</v>
      </c>
      <c r="G3650" t="s">
        <v>22</v>
      </c>
      <c r="H3650" t="s">
        <v>23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1098</v>
      </c>
      <c r="O3650" s="9">
        <f t="shared" si="237"/>
        <v>100</v>
      </c>
      <c r="P3650" s="9">
        <f t="shared" si="238"/>
        <v>550.04</v>
      </c>
      <c r="Q3650" t="s">
        <v>1099</v>
      </c>
      <c r="R3650" t="s">
        <v>1100</v>
      </c>
      <c r="S3650" s="15">
        <f t="shared" si="239"/>
        <v>41887.292187500003</v>
      </c>
      <c r="T3650" s="16">
        <f t="shared" si="240"/>
        <v>41917.292187500003</v>
      </c>
      <c r="U3650">
        <f t="shared" ref="U3650:U3713" si="242">YEAR(S3132)</f>
        <v>2017</v>
      </c>
    </row>
    <row r="3651" spans="1:21" ht="45">
      <c r="A3651">
        <v>3649</v>
      </c>
      <c r="B3651" s="3" t="s">
        <v>7441</v>
      </c>
      <c r="C3651" s="3" t="s">
        <v>7442</v>
      </c>
      <c r="D3651" s="6">
        <v>750</v>
      </c>
      <c r="E3651" s="11">
        <v>780</v>
      </c>
      <c r="F3651" t="s">
        <v>21</v>
      </c>
      <c r="G3651" t="s">
        <v>167</v>
      </c>
      <c r="H3651" t="s">
        <v>168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1098</v>
      </c>
      <c r="O3651" s="9">
        <f t="shared" ref="O3651:O3714" si="243">ROUND(E3651/D3651*100,0)</f>
        <v>104</v>
      </c>
      <c r="P3651" s="9">
        <f t="shared" ref="P3651:P3714" si="244">IFERROR(ROUND(E3651/L3651,2),0)</f>
        <v>97.5</v>
      </c>
      <c r="Q3651" t="s">
        <v>1099</v>
      </c>
      <c r="R3651" t="s">
        <v>1100</v>
      </c>
      <c r="S3651" s="15">
        <f t="shared" ref="S3651:S3714" si="245">(((J3651/60)/60)/24)+DATE(1970,1,1)</f>
        <v>41780.712893518517</v>
      </c>
      <c r="T3651" s="16">
        <f t="shared" ref="T3651:T3714" si="246">(((I3651/60)/60)/24)+DATE(1970,1,1)</f>
        <v>41806.712893518517</v>
      </c>
      <c r="U3651">
        <f t="shared" si="242"/>
        <v>2017</v>
      </c>
    </row>
    <row r="3652" spans="1:21" ht="60">
      <c r="A3652">
        <v>3650</v>
      </c>
      <c r="B3652" s="3" t="s">
        <v>7443</v>
      </c>
      <c r="C3652" s="3" t="s">
        <v>7444</v>
      </c>
      <c r="D3652" s="6">
        <v>500</v>
      </c>
      <c r="E3652" s="11">
        <v>500</v>
      </c>
      <c r="F3652" t="s">
        <v>21</v>
      </c>
      <c r="G3652" t="s">
        <v>31</v>
      </c>
      <c r="H3652" t="s">
        <v>32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1098</v>
      </c>
      <c r="O3652" s="9">
        <f t="shared" si="243"/>
        <v>100</v>
      </c>
      <c r="P3652" s="9">
        <f t="shared" si="244"/>
        <v>29.41</v>
      </c>
      <c r="Q3652" t="s">
        <v>1099</v>
      </c>
      <c r="R3652" t="s">
        <v>1100</v>
      </c>
      <c r="S3652" s="15">
        <f t="shared" si="245"/>
        <v>42381.478981481487</v>
      </c>
      <c r="T3652" s="16">
        <f t="shared" si="246"/>
        <v>42402.478981481487</v>
      </c>
      <c r="U3652">
        <f t="shared" si="242"/>
        <v>2017</v>
      </c>
    </row>
    <row r="3653" spans="1:21" ht="45">
      <c r="A3653">
        <v>3651</v>
      </c>
      <c r="B3653" s="3" t="s">
        <v>7445</v>
      </c>
      <c r="C3653" s="3" t="s">
        <v>7446</v>
      </c>
      <c r="D3653" s="6">
        <v>500</v>
      </c>
      <c r="E3653" s="11">
        <v>520</v>
      </c>
      <c r="F3653" t="s">
        <v>21</v>
      </c>
      <c r="G3653" t="s">
        <v>22</v>
      </c>
      <c r="H3653" t="s">
        <v>23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1098</v>
      </c>
      <c r="O3653" s="9">
        <f t="shared" si="243"/>
        <v>104</v>
      </c>
      <c r="P3653" s="9">
        <f t="shared" si="244"/>
        <v>57.78</v>
      </c>
      <c r="Q3653" t="s">
        <v>1099</v>
      </c>
      <c r="R3653" t="s">
        <v>1100</v>
      </c>
      <c r="S3653" s="15">
        <f t="shared" si="245"/>
        <v>41828.646319444444</v>
      </c>
      <c r="T3653" s="16">
        <f t="shared" si="246"/>
        <v>41861.665972222225</v>
      </c>
      <c r="U3653">
        <f t="shared" si="242"/>
        <v>2017</v>
      </c>
    </row>
    <row r="3654" spans="1:21" ht="60">
      <c r="A3654">
        <v>3652</v>
      </c>
      <c r="B3654" s="3" t="s">
        <v>5875</v>
      </c>
      <c r="C3654" s="3" t="s">
        <v>7447</v>
      </c>
      <c r="D3654" s="6">
        <v>300</v>
      </c>
      <c r="E3654" s="11">
        <v>752</v>
      </c>
      <c r="F3654" t="s">
        <v>21</v>
      </c>
      <c r="G3654" t="s">
        <v>167</v>
      </c>
      <c r="H3654" t="s">
        <v>168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1098</v>
      </c>
      <c r="O3654" s="9">
        <f t="shared" si="243"/>
        <v>251</v>
      </c>
      <c r="P3654" s="9">
        <f t="shared" si="244"/>
        <v>44.24</v>
      </c>
      <c r="Q3654" t="s">
        <v>1099</v>
      </c>
      <c r="R3654" t="s">
        <v>1100</v>
      </c>
      <c r="S3654" s="15">
        <f t="shared" si="245"/>
        <v>42596.644699074073</v>
      </c>
      <c r="T3654" s="16">
        <f t="shared" si="246"/>
        <v>42607.165972222225</v>
      </c>
      <c r="U3654">
        <f t="shared" si="242"/>
        <v>2017</v>
      </c>
    </row>
    <row r="3655" spans="1:21" ht="60">
      <c r="A3655">
        <v>3653</v>
      </c>
      <c r="B3655" s="3" t="s">
        <v>7448</v>
      </c>
      <c r="C3655" s="3" t="s">
        <v>7449</v>
      </c>
      <c r="D3655" s="6">
        <v>2000</v>
      </c>
      <c r="E3655" s="11">
        <v>2010</v>
      </c>
      <c r="F3655" t="s">
        <v>21</v>
      </c>
      <c r="G3655" t="s">
        <v>31</v>
      </c>
      <c r="H3655" t="s">
        <v>32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1098</v>
      </c>
      <c r="O3655" s="9">
        <f t="shared" si="243"/>
        <v>101</v>
      </c>
      <c r="P3655" s="9">
        <f t="shared" si="244"/>
        <v>60.91</v>
      </c>
      <c r="Q3655" t="s">
        <v>1099</v>
      </c>
      <c r="R3655" t="s">
        <v>1100</v>
      </c>
      <c r="S3655" s="15">
        <f t="shared" si="245"/>
        <v>42191.363506944443</v>
      </c>
      <c r="T3655" s="16">
        <f t="shared" si="246"/>
        <v>42221.363506944443</v>
      </c>
      <c r="U3655">
        <f t="shared" si="242"/>
        <v>2017</v>
      </c>
    </row>
    <row r="3656" spans="1:21" ht="60">
      <c r="A3656">
        <v>3654</v>
      </c>
      <c r="B3656" s="3" t="s">
        <v>7450</v>
      </c>
      <c r="C3656" s="3" t="s">
        <v>7451</v>
      </c>
      <c r="D3656" s="6">
        <v>1500</v>
      </c>
      <c r="E3656" s="11">
        <v>2616</v>
      </c>
      <c r="F3656" t="s">
        <v>21</v>
      </c>
      <c r="G3656" t="s">
        <v>31</v>
      </c>
      <c r="H3656" t="s">
        <v>32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1098</v>
      </c>
      <c r="O3656" s="9">
        <f t="shared" si="243"/>
        <v>174</v>
      </c>
      <c r="P3656" s="9">
        <f t="shared" si="244"/>
        <v>68.84</v>
      </c>
      <c r="Q3656" t="s">
        <v>1099</v>
      </c>
      <c r="R3656" t="s">
        <v>1100</v>
      </c>
      <c r="S3656" s="15">
        <f t="shared" si="245"/>
        <v>42440.416504629626</v>
      </c>
      <c r="T3656" s="16">
        <f t="shared" si="246"/>
        <v>42463.708333333328</v>
      </c>
      <c r="U3656">
        <f t="shared" si="242"/>
        <v>2017</v>
      </c>
    </row>
    <row r="3657" spans="1:21" ht="60">
      <c r="A3657">
        <v>3655</v>
      </c>
      <c r="B3657" s="3" t="s">
        <v>7452</v>
      </c>
      <c r="C3657" s="3" t="s">
        <v>7453</v>
      </c>
      <c r="D3657" s="6">
        <v>5000</v>
      </c>
      <c r="E3657" s="11">
        <v>5813</v>
      </c>
      <c r="F3657" t="s">
        <v>21</v>
      </c>
      <c r="G3657" t="s">
        <v>22</v>
      </c>
      <c r="H3657" t="s">
        <v>23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1098</v>
      </c>
      <c r="O3657" s="9">
        <f t="shared" si="243"/>
        <v>116</v>
      </c>
      <c r="P3657" s="9">
        <f t="shared" si="244"/>
        <v>73.58</v>
      </c>
      <c r="Q3657" t="s">
        <v>1099</v>
      </c>
      <c r="R3657" t="s">
        <v>1100</v>
      </c>
      <c r="S3657" s="15">
        <f t="shared" si="245"/>
        <v>42173.803217592591</v>
      </c>
      <c r="T3657" s="16">
        <f t="shared" si="246"/>
        <v>42203.290972222225</v>
      </c>
      <c r="U3657">
        <f t="shared" si="242"/>
        <v>2017</v>
      </c>
    </row>
    <row r="3658" spans="1:21" ht="60">
      <c r="A3658">
        <v>3656</v>
      </c>
      <c r="B3658" s="3" t="s">
        <v>7454</v>
      </c>
      <c r="C3658" s="3" t="s">
        <v>7455</v>
      </c>
      <c r="D3658" s="6">
        <v>5000</v>
      </c>
      <c r="E3658" s="11">
        <v>5291</v>
      </c>
      <c r="F3658" t="s">
        <v>21</v>
      </c>
      <c r="G3658" t="s">
        <v>2114</v>
      </c>
      <c r="H3658" t="s">
        <v>2115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1098</v>
      </c>
      <c r="O3658" s="9">
        <f t="shared" si="243"/>
        <v>106</v>
      </c>
      <c r="P3658" s="9">
        <f t="shared" si="244"/>
        <v>115.02</v>
      </c>
      <c r="Q3658" t="s">
        <v>1099</v>
      </c>
      <c r="R3658" t="s">
        <v>1100</v>
      </c>
      <c r="S3658" s="15">
        <f t="shared" si="245"/>
        <v>42737.910138888896</v>
      </c>
      <c r="T3658" s="16">
        <f t="shared" si="246"/>
        <v>42767.957638888889</v>
      </c>
      <c r="U3658">
        <f t="shared" si="242"/>
        <v>2017</v>
      </c>
    </row>
    <row r="3659" spans="1:21" ht="60">
      <c r="A3659">
        <v>3657</v>
      </c>
      <c r="B3659" s="3" t="s">
        <v>7456</v>
      </c>
      <c r="C3659" s="3" t="s">
        <v>7457</v>
      </c>
      <c r="D3659" s="6">
        <v>2000</v>
      </c>
      <c r="E3659" s="11">
        <v>2215</v>
      </c>
      <c r="F3659" t="s">
        <v>21</v>
      </c>
      <c r="G3659" t="s">
        <v>318</v>
      </c>
      <c r="H3659" t="s">
        <v>319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1098</v>
      </c>
      <c r="O3659" s="9">
        <f t="shared" si="243"/>
        <v>111</v>
      </c>
      <c r="P3659" s="9">
        <f t="shared" si="244"/>
        <v>110.75</v>
      </c>
      <c r="Q3659" t="s">
        <v>1099</v>
      </c>
      <c r="R3659" t="s">
        <v>1100</v>
      </c>
      <c r="S3659" s="15">
        <f t="shared" si="245"/>
        <v>42499.629849537043</v>
      </c>
      <c r="T3659" s="16">
        <f t="shared" si="246"/>
        <v>42522.904166666667</v>
      </c>
      <c r="U3659">
        <f t="shared" si="242"/>
        <v>2017</v>
      </c>
    </row>
    <row r="3660" spans="1:21" ht="30">
      <c r="A3660">
        <v>3658</v>
      </c>
      <c r="B3660" s="3" t="s">
        <v>7458</v>
      </c>
      <c r="C3660" s="3" t="s">
        <v>7459</v>
      </c>
      <c r="D3660" s="6">
        <v>1500</v>
      </c>
      <c r="E3660" s="11">
        <v>1510</v>
      </c>
      <c r="F3660" t="s">
        <v>21</v>
      </c>
      <c r="G3660" t="s">
        <v>22</v>
      </c>
      <c r="H3660" t="s">
        <v>23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1098</v>
      </c>
      <c r="O3660" s="9">
        <f t="shared" si="243"/>
        <v>101</v>
      </c>
      <c r="P3660" s="9">
        <f t="shared" si="244"/>
        <v>75.5</v>
      </c>
      <c r="Q3660" t="s">
        <v>1099</v>
      </c>
      <c r="R3660" t="s">
        <v>1100</v>
      </c>
      <c r="S3660" s="15">
        <f t="shared" si="245"/>
        <v>41775.858564814815</v>
      </c>
      <c r="T3660" s="16">
        <f t="shared" si="246"/>
        <v>41822.165972222225</v>
      </c>
      <c r="U3660">
        <f t="shared" si="242"/>
        <v>2017</v>
      </c>
    </row>
    <row r="3661" spans="1:21" ht="45">
      <c r="A3661">
        <v>3659</v>
      </c>
      <c r="B3661" s="3" t="s">
        <v>7460</v>
      </c>
      <c r="C3661" s="3" t="s">
        <v>7461</v>
      </c>
      <c r="D3661" s="6">
        <v>3000</v>
      </c>
      <c r="E3661" s="11">
        <v>3061</v>
      </c>
      <c r="F3661" t="s">
        <v>21</v>
      </c>
      <c r="G3661" t="s">
        <v>22</v>
      </c>
      <c r="H3661" t="s">
        <v>23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1098</v>
      </c>
      <c r="O3661" s="9">
        <f t="shared" si="243"/>
        <v>102</v>
      </c>
      <c r="P3661" s="9">
        <f t="shared" si="244"/>
        <v>235.46</v>
      </c>
      <c r="Q3661" t="s">
        <v>1099</v>
      </c>
      <c r="R3661" t="s">
        <v>1100</v>
      </c>
      <c r="S3661" s="15">
        <f t="shared" si="245"/>
        <v>42055.277199074073</v>
      </c>
      <c r="T3661" s="16">
        <f t="shared" si="246"/>
        <v>42082.610416666663</v>
      </c>
      <c r="U3661">
        <f t="shared" si="242"/>
        <v>2017</v>
      </c>
    </row>
    <row r="3662" spans="1:21" ht="60">
      <c r="A3662">
        <v>3660</v>
      </c>
      <c r="B3662" s="3" t="s">
        <v>7462</v>
      </c>
      <c r="C3662" s="3" t="s">
        <v>7463</v>
      </c>
      <c r="D3662" s="6">
        <v>250</v>
      </c>
      <c r="E3662" s="11">
        <v>250</v>
      </c>
      <c r="F3662" t="s">
        <v>21</v>
      </c>
      <c r="G3662" t="s">
        <v>31</v>
      </c>
      <c r="H3662" t="s">
        <v>32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1098</v>
      </c>
      <c r="O3662" s="9">
        <f t="shared" si="243"/>
        <v>100</v>
      </c>
      <c r="P3662" s="9">
        <f t="shared" si="244"/>
        <v>11.36</v>
      </c>
      <c r="Q3662" t="s">
        <v>1099</v>
      </c>
      <c r="R3662" t="s">
        <v>1100</v>
      </c>
      <c r="S3662" s="15">
        <f t="shared" si="245"/>
        <v>41971.881076388891</v>
      </c>
      <c r="T3662" s="16">
        <f t="shared" si="246"/>
        <v>41996.881076388891</v>
      </c>
      <c r="U3662">
        <f t="shared" si="242"/>
        <v>2017</v>
      </c>
    </row>
    <row r="3663" spans="1:21" ht="60">
      <c r="A3663">
        <v>3661</v>
      </c>
      <c r="B3663" s="3" t="s">
        <v>7464</v>
      </c>
      <c r="C3663" s="3" t="s">
        <v>7465</v>
      </c>
      <c r="D3663" s="6">
        <v>3000</v>
      </c>
      <c r="E3663" s="11">
        <v>3330</v>
      </c>
      <c r="F3663" t="s">
        <v>21</v>
      </c>
      <c r="G3663" t="s">
        <v>22</v>
      </c>
      <c r="H3663" t="s">
        <v>23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1098</v>
      </c>
      <c r="O3663" s="9">
        <f t="shared" si="243"/>
        <v>111</v>
      </c>
      <c r="P3663" s="9">
        <f t="shared" si="244"/>
        <v>92.5</v>
      </c>
      <c r="Q3663" t="s">
        <v>1099</v>
      </c>
      <c r="R3663" t="s">
        <v>1100</v>
      </c>
      <c r="S3663" s="15">
        <f t="shared" si="245"/>
        <v>42447.896666666667</v>
      </c>
      <c r="T3663" s="16">
        <f t="shared" si="246"/>
        <v>42470.166666666672</v>
      </c>
      <c r="U3663">
        <f t="shared" si="242"/>
        <v>2017</v>
      </c>
    </row>
    <row r="3664" spans="1:21" ht="60">
      <c r="A3664">
        <v>3662</v>
      </c>
      <c r="B3664" s="3" t="s">
        <v>7466</v>
      </c>
      <c r="C3664" s="3" t="s">
        <v>7467</v>
      </c>
      <c r="D3664" s="6">
        <v>8000</v>
      </c>
      <c r="E3664" s="11">
        <v>8114</v>
      </c>
      <c r="F3664" t="s">
        <v>21</v>
      </c>
      <c r="G3664" t="s">
        <v>167</v>
      </c>
      <c r="H3664" t="s">
        <v>168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1098</v>
      </c>
      <c r="O3664" s="9">
        <f t="shared" si="243"/>
        <v>101</v>
      </c>
      <c r="P3664" s="9">
        <f t="shared" si="244"/>
        <v>202.85</v>
      </c>
      <c r="Q3664" t="s">
        <v>1099</v>
      </c>
      <c r="R3664" t="s">
        <v>1100</v>
      </c>
      <c r="S3664" s="15">
        <f t="shared" si="245"/>
        <v>42064.220069444447</v>
      </c>
      <c r="T3664" s="16">
        <f t="shared" si="246"/>
        <v>42094.178402777776</v>
      </c>
      <c r="U3664">
        <f t="shared" si="242"/>
        <v>2017</v>
      </c>
    </row>
    <row r="3665" spans="1:21" ht="60">
      <c r="A3665">
        <v>3663</v>
      </c>
      <c r="B3665" s="3" t="s">
        <v>7468</v>
      </c>
      <c r="C3665" s="3" t="s">
        <v>7469</v>
      </c>
      <c r="D3665" s="6">
        <v>225</v>
      </c>
      <c r="E3665" s="11">
        <v>234</v>
      </c>
      <c r="F3665" t="s">
        <v>21</v>
      </c>
      <c r="G3665" t="s">
        <v>31</v>
      </c>
      <c r="H3665" t="s">
        <v>32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1098</v>
      </c>
      <c r="O3665" s="9">
        <f t="shared" si="243"/>
        <v>104</v>
      </c>
      <c r="P3665" s="9">
        <f t="shared" si="244"/>
        <v>26</v>
      </c>
      <c r="Q3665" t="s">
        <v>1099</v>
      </c>
      <c r="R3665" t="s">
        <v>1100</v>
      </c>
      <c r="S3665" s="15">
        <f t="shared" si="245"/>
        <v>42665.451736111107</v>
      </c>
      <c r="T3665" s="16">
        <f t="shared" si="246"/>
        <v>42725.493402777778</v>
      </c>
      <c r="U3665">
        <f t="shared" si="242"/>
        <v>2017</v>
      </c>
    </row>
    <row r="3666" spans="1:21" ht="60">
      <c r="A3666">
        <v>3664</v>
      </c>
      <c r="B3666" s="3" t="s">
        <v>7470</v>
      </c>
      <c r="C3666" s="3" t="s">
        <v>7471</v>
      </c>
      <c r="D3666" s="6">
        <v>800</v>
      </c>
      <c r="E3666" s="11">
        <v>875</v>
      </c>
      <c r="F3666" t="s">
        <v>21</v>
      </c>
      <c r="G3666" t="s">
        <v>22</v>
      </c>
      <c r="H3666" t="s">
        <v>23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1098</v>
      </c>
      <c r="O3666" s="9">
        <f t="shared" si="243"/>
        <v>109</v>
      </c>
      <c r="P3666" s="9">
        <f t="shared" si="244"/>
        <v>46.05</v>
      </c>
      <c r="Q3666" t="s">
        <v>1099</v>
      </c>
      <c r="R3666" t="s">
        <v>1100</v>
      </c>
      <c r="S3666" s="15">
        <f t="shared" si="245"/>
        <v>42523.248715277776</v>
      </c>
      <c r="T3666" s="16">
        <f t="shared" si="246"/>
        <v>42537.248715277776</v>
      </c>
      <c r="U3666">
        <f t="shared" si="242"/>
        <v>2017</v>
      </c>
    </row>
    <row r="3667" spans="1:21" ht="60">
      <c r="A3667">
        <v>3665</v>
      </c>
      <c r="B3667" s="3" t="s">
        <v>7472</v>
      </c>
      <c r="C3667" s="3" t="s">
        <v>7473</v>
      </c>
      <c r="D3667" s="6">
        <v>620</v>
      </c>
      <c r="E3667" s="11">
        <v>714</v>
      </c>
      <c r="F3667" t="s">
        <v>21</v>
      </c>
      <c r="G3667" t="s">
        <v>187</v>
      </c>
      <c r="H3667" t="s">
        <v>62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1098</v>
      </c>
      <c r="O3667" s="9">
        <f t="shared" si="243"/>
        <v>115</v>
      </c>
      <c r="P3667" s="9">
        <f t="shared" si="244"/>
        <v>51</v>
      </c>
      <c r="Q3667" t="s">
        <v>1099</v>
      </c>
      <c r="R3667" t="s">
        <v>1100</v>
      </c>
      <c r="S3667" s="15">
        <f t="shared" si="245"/>
        <v>42294.808124999996</v>
      </c>
      <c r="T3667" s="16">
        <f t="shared" si="246"/>
        <v>42305.829166666663</v>
      </c>
      <c r="U3667">
        <f t="shared" si="242"/>
        <v>2014</v>
      </c>
    </row>
    <row r="3668" spans="1:21" ht="30">
      <c r="A3668">
        <v>3666</v>
      </c>
      <c r="B3668" s="3" t="s">
        <v>7474</v>
      </c>
      <c r="C3668" s="3" t="s">
        <v>7475</v>
      </c>
      <c r="D3668" s="6">
        <v>1200</v>
      </c>
      <c r="E3668" s="11">
        <v>1200</v>
      </c>
      <c r="F3668" t="s">
        <v>21</v>
      </c>
      <c r="G3668" t="s">
        <v>22</v>
      </c>
      <c r="H3668" t="s">
        <v>23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1098</v>
      </c>
      <c r="O3668" s="9">
        <f t="shared" si="243"/>
        <v>100</v>
      </c>
      <c r="P3668" s="9">
        <f t="shared" si="244"/>
        <v>31.58</v>
      </c>
      <c r="Q3668" t="s">
        <v>1099</v>
      </c>
      <c r="R3668" t="s">
        <v>1100</v>
      </c>
      <c r="S3668" s="15">
        <f t="shared" si="245"/>
        <v>41822.90488425926</v>
      </c>
      <c r="T3668" s="16">
        <f t="shared" si="246"/>
        <v>41844.291666666664</v>
      </c>
      <c r="U3668">
        <f t="shared" si="242"/>
        <v>2014</v>
      </c>
    </row>
    <row r="3669" spans="1:21" ht="60">
      <c r="A3669">
        <v>3667</v>
      </c>
      <c r="B3669" s="3" t="s">
        <v>7476</v>
      </c>
      <c r="C3669" s="3" t="s">
        <v>7477</v>
      </c>
      <c r="D3669" s="6">
        <v>3000</v>
      </c>
      <c r="E3669" s="11">
        <v>3095.11</v>
      </c>
      <c r="F3669" t="s">
        <v>21</v>
      </c>
      <c r="G3669" t="s">
        <v>31</v>
      </c>
      <c r="H3669" t="s">
        <v>32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1098</v>
      </c>
      <c r="O3669" s="9">
        <f t="shared" si="243"/>
        <v>103</v>
      </c>
      <c r="P3669" s="9">
        <f t="shared" si="244"/>
        <v>53.36</v>
      </c>
      <c r="Q3669" t="s">
        <v>1099</v>
      </c>
      <c r="R3669" t="s">
        <v>1100</v>
      </c>
      <c r="S3669" s="15">
        <f t="shared" si="245"/>
        <v>42173.970127314817</v>
      </c>
      <c r="T3669" s="16">
        <f t="shared" si="246"/>
        <v>42203.970127314817</v>
      </c>
      <c r="U3669">
        <f t="shared" si="242"/>
        <v>2012</v>
      </c>
    </row>
    <row r="3670" spans="1:21" ht="60">
      <c r="A3670">
        <v>3668</v>
      </c>
      <c r="B3670" s="3" t="s">
        <v>7478</v>
      </c>
      <c r="C3670" s="3" t="s">
        <v>7479</v>
      </c>
      <c r="D3670" s="6">
        <v>1000</v>
      </c>
      <c r="E3670" s="11">
        <v>1035</v>
      </c>
      <c r="F3670" t="s">
        <v>21</v>
      </c>
      <c r="G3670" t="s">
        <v>22</v>
      </c>
      <c r="H3670" t="s">
        <v>23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1098</v>
      </c>
      <c r="O3670" s="9">
        <f t="shared" si="243"/>
        <v>104</v>
      </c>
      <c r="P3670" s="9">
        <f t="shared" si="244"/>
        <v>36.96</v>
      </c>
      <c r="Q3670" t="s">
        <v>1099</v>
      </c>
      <c r="R3670" t="s">
        <v>1100</v>
      </c>
      <c r="S3670" s="15">
        <f t="shared" si="245"/>
        <v>42185.556157407409</v>
      </c>
      <c r="T3670" s="16">
        <f t="shared" si="246"/>
        <v>42208.772916666669</v>
      </c>
      <c r="U3670">
        <f t="shared" si="242"/>
        <v>2010</v>
      </c>
    </row>
    <row r="3671" spans="1:21" ht="60">
      <c r="A3671">
        <v>3669</v>
      </c>
      <c r="B3671" s="3" t="s">
        <v>7480</v>
      </c>
      <c r="C3671" s="3" t="s">
        <v>7481</v>
      </c>
      <c r="D3671" s="6">
        <v>1000</v>
      </c>
      <c r="E3671" s="11">
        <v>1382</v>
      </c>
      <c r="F3671" t="s">
        <v>21</v>
      </c>
      <c r="G3671" t="s">
        <v>31</v>
      </c>
      <c r="H3671" t="s">
        <v>32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1098</v>
      </c>
      <c r="O3671" s="9">
        <f t="shared" si="243"/>
        <v>138</v>
      </c>
      <c r="P3671" s="9">
        <f t="shared" si="244"/>
        <v>81.290000000000006</v>
      </c>
      <c r="Q3671" t="s">
        <v>1099</v>
      </c>
      <c r="R3671" t="s">
        <v>1100</v>
      </c>
      <c r="S3671" s="15">
        <f t="shared" si="245"/>
        <v>42136.675196759257</v>
      </c>
      <c r="T3671" s="16">
        <f t="shared" si="246"/>
        <v>42166.675196759257</v>
      </c>
      <c r="U3671">
        <f t="shared" si="242"/>
        <v>2014</v>
      </c>
    </row>
    <row r="3672" spans="1:21" ht="60">
      <c r="A3672">
        <v>3670</v>
      </c>
      <c r="B3672" s="3" t="s">
        <v>7482</v>
      </c>
      <c r="C3672" s="3" t="s">
        <v>7483</v>
      </c>
      <c r="D3672" s="6">
        <v>220</v>
      </c>
      <c r="E3672" s="11">
        <v>241</v>
      </c>
      <c r="F3672" t="s">
        <v>21</v>
      </c>
      <c r="G3672" t="s">
        <v>31</v>
      </c>
      <c r="H3672" t="s">
        <v>32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1098</v>
      </c>
      <c r="O3672" s="9">
        <f t="shared" si="243"/>
        <v>110</v>
      </c>
      <c r="P3672" s="9">
        <f t="shared" si="244"/>
        <v>20.079999999999998</v>
      </c>
      <c r="Q3672" t="s">
        <v>1099</v>
      </c>
      <c r="R3672" t="s">
        <v>1100</v>
      </c>
      <c r="S3672" s="15">
        <f t="shared" si="245"/>
        <v>42142.514016203699</v>
      </c>
      <c r="T3672" s="16">
        <f t="shared" si="246"/>
        <v>42155.958333333328</v>
      </c>
      <c r="U3672">
        <f t="shared" si="242"/>
        <v>2013</v>
      </c>
    </row>
    <row r="3673" spans="1:21" ht="60">
      <c r="A3673">
        <v>3671</v>
      </c>
      <c r="B3673" s="3" t="s">
        <v>7484</v>
      </c>
      <c r="C3673" s="3" t="s">
        <v>7485</v>
      </c>
      <c r="D3673" s="6">
        <v>3500</v>
      </c>
      <c r="E3673" s="11">
        <v>3530</v>
      </c>
      <c r="F3673" t="s">
        <v>21</v>
      </c>
      <c r="G3673" t="s">
        <v>22</v>
      </c>
      <c r="H3673" t="s">
        <v>23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1098</v>
      </c>
      <c r="O3673" s="9">
        <f t="shared" si="243"/>
        <v>101</v>
      </c>
      <c r="P3673" s="9">
        <f t="shared" si="244"/>
        <v>88.25</v>
      </c>
      <c r="Q3673" t="s">
        <v>1099</v>
      </c>
      <c r="R3673" t="s">
        <v>1100</v>
      </c>
      <c r="S3673" s="15">
        <f t="shared" si="245"/>
        <v>41820.62809027778</v>
      </c>
      <c r="T3673" s="16">
        <f t="shared" si="246"/>
        <v>41841.165972222225</v>
      </c>
      <c r="U3673">
        <f t="shared" si="242"/>
        <v>2011</v>
      </c>
    </row>
    <row r="3674" spans="1:21" ht="60">
      <c r="A3674">
        <v>3672</v>
      </c>
      <c r="B3674" s="3" t="s">
        <v>7486</v>
      </c>
      <c r="C3674" s="3" t="s">
        <v>7487</v>
      </c>
      <c r="D3674" s="6">
        <v>3000</v>
      </c>
      <c r="E3674" s="11">
        <v>3046</v>
      </c>
      <c r="F3674" t="s">
        <v>21</v>
      </c>
      <c r="G3674" t="s">
        <v>31</v>
      </c>
      <c r="H3674" t="s">
        <v>32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1098</v>
      </c>
      <c r="O3674" s="9">
        <f t="shared" si="243"/>
        <v>102</v>
      </c>
      <c r="P3674" s="9">
        <f t="shared" si="244"/>
        <v>53.44</v>
      </c>
      <c r="Q3674" t="s">
        <v>1099</v>
      </c>
      <c r="R3674" t="s">
        <v>1100</v>
      </c>
      <c r="S3674" s="15">
        <f t="shared" si="245"/>
        <v>41878.946574074071</v>
      </c>
      <c r="T3674" s="16">
        <f t="shared" si="246"/>
        <v>41908.946574074071</v>
      </c>
      <c r="U3674">
        <f t="shared" si="242"/>
        <v>2012</v>
      </c>
    </row>
    <row r="3675" spans="1:21" ht="45">
      <c r="A3675">
        <v>3673</v>
      </c>
      <c r="B3675" s="3" t="s">
        <v>7488</v>
      </c>
      <c r="C3675" s="3" t="s">
        <v>7489</v>
      </c>
      <c r="D3675" s="6">
        <v>4000</v>
      </c>
      <c r="E3675" s="11">
        <v>4545</v>
      </c>
      <c r="F3675" t="s">
        <v>21</v>
      </c>
      <c r="G3675" t="s">
        <v>31</v>
      </c>
      <c r="H3675" t="s">
        <v>32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1098</v>
      </c>
      <c r="O3675" s="9">
        <f t="shared" si="243"/>
        <v>114</v>
      </c>
      <c r="P3675" s="9">
        <f t="shared" si="244"/>
        <v>39.869999999999997</v>
      </c>
      <c r="Q3675" t="s">
        <v>1099</v>
      </c>
      <c r="R3675" t="s">
        <v>1100</v>
      </c>
      <c r="S3675" s="15">
        <f t="shared" si="245"/>
        <v>41914.295104166667</v>
      </c>
      <c r="T3675" s="16">
        <f t="shared" si="246"/>
        <v>41948.536111111112</v>
      </c>
      <c r="U3675">
        <f t="shared" si="242"/>
        <v>2012</v>
      </c>
    </row>
    <row r="3676" spans="1:21" ht="60">
      <c r="A3676">
        <v>3674</v>
      </c>
      <c r="B3676" s="3" t="s">
        <v>7490</v>
      </c>
      <c r="C3676" s="3" t="s">
        <v>7491</v>
      </c>
      <c r="D3676" s="6">
        <v>4500</v>
      </c>
      <c r="E3676" s="11">
        <v>4500</v>
      </c>
      <c r="F3676" t="s">
        <v>21</v>
      </c>
      <c r="G3676" t="s">
        <v>512</v>
      </c>
      <c r="H3676" t="s">
        <v>62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1098</v>
      </c>
      <c r="O3676" s="9">
        <f t="shared" si="243"/>
        <v>100</v>
      </c>
      <c r="P3676" s="9">
        <f t="shared" si="244"/>
        <v>145.16</v>
      </c>
      <c r="Q3676" t="s">
        <v>1099</v>
      </c>
      <c r="R3676" t="s">
        <v>1100</v>
      </c>
      <c r="S3676" s="15">
        <f t="shared" si="245"/>
        <v>42556.873020833329</v>
      </c>
      <c r="T3676" s="16">
        <f t="shared" si="246"/>
        <v>42616.873020833329</v>
      </c>
      <c r="U3676">
        <f t="shared" si="242"/>
        <v>2012</v>
      </c>
    </row>
    <row r="3677" spans="1:21" ht="60">
      <c r="A3677">
        <v>3675</v>
      </c>
      <c r="B3677" s="3" t="s">
        <v>7492</v>
      </c>
      <c r="C3677" s="3" t="s">
        <v>7493</v>
      </c>
      <c r="D3677" s="6">
        <v>50</v>
      </c>
      <c r="E3677" s="11">
        <v>70</v>
      </c>
      <c r="F3677" t="s">
        <v>21</v>
      </c>
      <c r="G3677" t="s">
        <v>31</v>
      </c>
      <c r="H3677" t="s">
        <v>32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1098</v>
      </c>
      <c r="O3677" s="9">
        <f t="shared" si="243"/>
        <v>140</v>
      </c>
      <c r="P3677" s="9">
        <f t="shared" si="244"/>
        <v>23.33</v>
      </c>
      <c r="Q3677" t="s">
        <v>1099</v>
      </c>
      <c r="R3677" t="s">
        <v>1100</v>
      </c>
      <c r="S3677" s="15">
        <f t="shared" si="245"/>
        <v>42493.597013888888</v>
      </c>
      <c r="T3677" s="16">
        <f t="shared" si="246"/>
        <v>42505.958333333328</v>
      </c>
      <c r="U3677">
        <f t="shared" si="242"/>
        <v>2014</v>
      </c>
    </row>
    <row r="3678" spans="1:21" ht="60">
      <c r="A3678">
        <v>3676</v>
      </c>
      <c r="B3678" s="3" t="s">
        <v>7494</v>
      </c>
      <c r="C3678" s="3" t="s">
        <v>7495</v>
      </c>
      <c r="D3678" s="6">
        <v>800</v>
      </c>
      <c r="E3678" s="11">
        <v>1030</v>
      </c>
      <c r="F3678" t="s">
        <v>21</v>
      </c>
      <c r="G3678" t="s">
        <v>22</v>
      </c>
      <c r="H3678" t="s">
        <v>23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1098</v>
      </c>
      <c r="O3678" s="9">
        <f t="shared" si="243"/>
        <v>129</v>
      </c>
      <c r="P3678" s="9">
        <f t="shared" si="244"/>
        <v>64.38</v>
      </c>
      <c r="Q3678" t="s">
        <v>1099</v>
      </c>
      <c r="R3678" t="s">
        <v>1100</v>
      </c>
      <c r="S3678" s="15">
        <f t="shared" si="245"/>
        <v>41876.815787037034</v>
      </c>
      <c r="T3678" s="16">
        <f t="shared" si="246"/>
        <v>41894.815787037034</v>
      </c>
      <c r="U3678">
        <f t="shared" si="242"/>
        <v>2013</v>
      </c>
    </row>
    <row r="3679" spans="1:21" ht="45">
      <c r="A3679">
        <v>3677</v>
      </c>
      <c r="B3679" s="3" t="s">
        <v>7496</v>
      </c>
      <c r="C3679" s="3" t="s">
        <v>7497</v>
      </c>
      <c r="D3679" s="6">
        <v>12000</v>
      </c>
      <c r="E3679" s="11">
        <v>12348.5</v>
      </c>
      <c r="F3679" t="s">
        <v>21</v>
      </c>
      <c r="G3679" t="s">
        <v>22</v>
      </c>
      <c r="H3679" t="s">
        <v>23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1098</v>
      </c>
      <c r="O3679" s="9">
        <f t="shared" si="243"/>
        <v>103</v>
      </c>
      <c r="P3679" s="9">
        <f t="shared" si="244"/>
        <v>62.05</v>
      </c>
      <c r="Q3679" t="s">
        <v>1099</v>
      </c>
      <c r="R3679" t="s">
        <v>1100</v>
      </c>
      <c r="S3679" s="15">
        <f t="shared" si="245"/>
        <v>41802.574282407404</v>
      </c>
      <c r="T3679" s="16">
        <f t="shared" si="246"/>
        <v>41823.165972222225</v>
      </c>
      <c r="U3679">
        <f t="shared" si="242"/>
        <v>2011</v>
      </c>
    </row>
    <row r="3680" spans="1:21" ht="45">
      <c r="A3680">
        <v>3678</v>
      </c>
      <c r="B3680" s="3" t="s">
        <v>7498</v>
      </c>
      <c r="C3680" s="3" t="s">
        <v>7499</v>
      </c>
      <c r="D3680" s="6">
        <v>2000</v>
      </c>
      <c r="E3680" s="11">
        <v>2050</v>
      </c>
      <c r="F3680" t="s">
        <v>21</v>
      </c>
      <c r="G3680" t="s">
        <v>31</v>
      </c>
      <c r="H3680" t="s">
        <v>32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1098</v>
      </c>
      <c r="O3680" s="9">
        <f t="shared" si="243"/>
        <v>103</v>
      </c>
      <c r="P3680" s="9">
        <f t="shared" si="244"/>
        <v>66.13</v>
      </c>
      <c r="Q3680" t="s">
        <v>1099</v>
      </c>
      <c r="R3680" t="s">
        <v>1100</v>
      </c>
      <c r="S3680" s="15">
        <f t="shared" si="245"/>
        <v>42120.531226851846</v>
      </c>
      <c r="T3680" s="16">
        <f t="shared" si="246"/>
        <v>42155.531226851846</v>
      </c>
      <c r="U3680">
        <f t="shared" si="242"/>
        <v>2014</v>
      </c>
    </row>
    <row r="3681" spans="1:21" ht="60">
      <c r="A3681">
        <v>3679</v>
      </c>
      <c r="B3681" s="3" t="s">
        <v>7500</v>
      </c>
      <c r="C3681" s="3" t="s">
        <v>7501</v>
      </c>
      <c r="D3681" s="6">
        <v>2000</v>
      </c>
      <c r="E3681" s="11">
        <v>2202</v>
      </c>
      <c r="F3681" t="s">
        <v>21</v>
      </c>
      <c r="G3681" t="s">
        <v>22</v>
      </c>
      <c r="H3681" t="s">
        <v>23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1098</v>
      </c>
      <c r="O3681" s="9">
        <f t="shared" si="243"/>
        <v>110</v>
      </c>
      <c r="P3681" s="9">
        <f t="shared" si="244"/>
        <v>73.400000000000006</v>
      </c>
      <c r="Q3681" t="s">
        <v>1099</v>
      </c>
      <c r="R3681" t="s">
        <v>1100</v>
      </c>
      <c r="S3681" s="15">
        <f t="shared" si="245"/>
        <v>41786.761354166665</v>
      </c>
      <c r="T3681" s="16">
        <f t="shared" si="246"/>
        <v>41821.207638888889</v>
      </c>
      <c r="U3681">
        <f t="shared" si="242"/>
        <v>2014</v>
      </c>
    </row>
    <row r="3682" spans="1:21" ht="45">
      <c r="A3682">
        <v>3680</v>
      </c>
      <c r="B3682" s="3" t="s">
        <v>7502</v>
      </c>
      <c r="C3682" s="3" t="s">
        <v>7503</v>
      </c>
      <c r="D3682" s="6">
        <v>3000</v>
      </c>
      <c r="E3682" s="11">
        <v>3383</v>
      </c>
      <c r="F3682" t="s">
        <v>21</v>
      </c>
      <c r="G3682" t="s">
        <v>22</v>
      </c>
      <c r="H3682" t="s">
        <v>23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1098</v>
      </c>
      <c r="O3682" s="9">
        <f t="shared" si="243"/>
        <v>113</v>
      </c>
      <c r="P3682" s="9">
        <f t="shared" si="244"/>
        <v>99.5</v>
      </c>
      <c r="Q3682" t="s">
        <v>1099</v>
      </c>
      <c r="R3682" t="s">
        <v>1100</v>
      </c>
      <c r="S3682" s="15">
        <f t="shared" si="245"/>
        <v>42627.454097222217</v>
      </c>
      <c r="T3682" s="16">
        <f t="shared" si="246"/>
        <v>42648.454097222217</v>
      </c>
      <c r="U3682">
        <f t="shared" si="242"/>
        <v>2014</v>
      </c>
    </row>
    <row r="3683" spans="1:21" ht="60">
      <c r="A3683">
        <v>3681</v>
      </c>
      <c r="B3683" s="3" t="s">
        <v>7504</v>
      </c>
      <c r="C3683" s="3" t="s">
        <v>7505</v>
      </c>
      <c r="D3683" s="6">
        <v>1000</v>
      </c>
      <c r="E3683" s="11">
        <v>1119</v>
      </c>
      <c r="F3683" t="s">
        <v>21</v>
      </c>
      <c r="G3683" t="s">
        <v>22</v>
      </c>
      <c r="H3683" t="s">
        <v>23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1098</v>
      </c>
      <c r="O3683" s="9">
        <f t="shared" si="243"/>
        <v>112</v>
      </c>
      <c r="P3683" s="9">
        <f t="shared" si="244"/>
        <v>62.17</v>
      </c>
      <c r="Q3683" t="s">
        <v>1099</v>
      </c>
      <c r="R3683" t="s">
        <v>1100</v>
      </c>
      <c r="S3683" s="15">
        <f t="shared" si="245"/>
        <v>42374.651504629626</v>
      </c>
      <c r="T3683" s="16">
        <f t="shared" si="246"/>
        <v>42384.651504629626</v>
      </c>
      <c r="U3683">
        <f t="shared" si="242"/>
        <v>2014</v>
      </c>
    </row>
    <row r="3684" spans="1:21" ht="45">
      <c r="A3684">
        <v>3682</v>
      </c>
      <c r="B3684" s="3" t="s">
        <v>7506</v>
      </c>
      <c r="C3684" s="3" t="s">
        <v>7507</v>
      </c>
      <c r="D3684" s="6">
        <v>3000</v>
      </c>
      <c r="E3684" s="11">
        <v>4176</v>
      </c>
      <c r="F3684" t="s">
        <v>21</v>
      </c>
      <c r="G3684" t="s">
        <v>22</v>
      </c>
      <c r="H3684" t="s">
        <v>23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1098</v>
      </c>
      <c r="O3684" s="9">
        <f t="shared" si="243"/>
        <v>139</v>
      </c>
      <c r="P3684" s="9">
        <f t="shared" si="244"/>
        <v>62.33</v>
      </c>
      <c r="Q3684" t="s">
        <v>1099</v>
      </c>
      <c r="R3684" t="s">
        <v>1100</v>
      </c>
      <c r="S3684" s="15">
        <f t="shared" si="245"/>
        <v>41772.685393518521</v>
      </c>
      <c r="T3684" s="16">
        <f t="shared" si="246"/>
        <v>41806.290972222225</v>
      </c>
      <c r="U3684">
        <f t="shared" si="242"/>
        <v>2014</v>
      </c>
    </row>
    <row r="3685" spans="1:21" ht="45">
      <c r="A3685">
        <v>3683</v>
      </c>
      <c r="B3685" s="3" t="s">
        <v>7508</v>
      </c>
      <c r="C3685" s="3" t="s">
        <v>7509</v>
      </c>
      <c r="D3685" s="6">
        <v>3500</v>
      </c>
      <c r="E3685" s="11">
        <v>3880</v>
      </c>
      <c r="F3685" t="s">
        <v>21</v>
      </c>
      <c r="G3685" t="s">
        <v>22</v>
      </c>
      <c r="H3685" t="s">
        <v>23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1098</v>
      </c>
      <c r="O3685" s="9">
        <f t="shared" si="243"/>
        <v>111</v>
      </c>
      <c r="P3685" s="9">
        <f t="shared" si="244"/>
        <v>58.79</v>
      </c>
      <c r="Q3685" t="s">
        <v>1099</v>
      </c>
      <c r="R3685" t="s">
        <v>1100</v>
      </c>
      <c r="S3685" s="15">
        <f t="shared" si="245"/>
        <v>42633.116851851853</v>
      </c>
      <c r="T3685" s="16">
        <f t="shared" si="246"/>
        <v>42663.116851851853</v>
      </c>
      <c r="U3685">
        <f t="shared" si="242"/>
        <v>2011</v>
      </c>
    </row>
    <row r="3686" spans="1:21" ht="60">
      <c r="A3686">
        <v>3684</v>
      </c>
      <c r="B3686" s="3" t="s">
        <v>7510</v>
      </c>
      <c r="C3686" s="3" t="s">
        <v>7511</v>
      </c>
      <c r="D3686" s="6">
        <v>750</v>
      </c>
      <c r="E3686" s="11">
        <v>1043</v>
      </c>
      <c r="F3686" t="s">
        <v>21</v>
      </c>
      <c r="G3686" t="s">
        <v>22</v>
      </c>
      <c r="H3686" t="s">
        <v>23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1098</v>
      </c>
      <c r="O3686" s="9">
        <f t="shared" si="243"/>
        <v>139</v>
      </c>
      <c r="P3686" s="9">
        <f t="shared" si="244"/>
        <v>45.35</v>
      </c>
      <c r="Q3686" t="s">
        <v>1099</v>
      </c>
      <c r="R3686" t="s">
        <v>1100</v>
      </c>
      <c r="S3686" s="15">
        <f t="shared" si="245"/>
        <v>42219.180393518516</v>
      </c>
      <c r="T3686" s="16">
        <f t="shared" si="246"/>
        <v>42249.180393518516</v>
      </c>
      <c r="U3686">
        <f t="shared" si="242"/>
        <v>2014</v>
      </c>
    </row>
    <row r="3687" spans="1:21" ht="45">
      <c r="A3687">
        <v>3685</v>
      </c>
      <c r="B3687" s="3" t="s">
        <v>7512</v>
      </c>
      <c r="C3687" s="3" t="s">
        <v>7513</v>
      </c>
      <c r="D3687" s="6">
        <v>5000</v>
      </c>
      <c r="E3687" s="11">
        <v>5285</v>
      </c>
      <c r="F3687" t="s">
        <v>21</v>
      </c>
      <c r="G3687" t="s">
        <v>22</v>
      </c>
      <c r="H3687" t="s">
        <v>23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1098</v>
      </c>
      <c r="O3687" s="9">
        <f t="shared" si="243"/>
        <v>106</v>
      </c>
      <c r="P3687" s="9">
        <f t="shared" si="244"/>
        <v>41.94</v>
      </c>
      <c r="Q3687" t="s">
        <v>1099</v>
      </c>
      <c r="R3687" t="s">
        <v>1100</v>
      </c>
      <c r="S3687" s="15">
        <f t="shared" si="245"/>
        <v>41753.593275462961</v>
      </c>
      <c r="T3687" s="16">
        <f t="shared" si="246"/>
        <v>41778.875</v>
      </c>
      <c r="U3687">
        <f t="shared" si="242"/>
        <v>2014</v>
      </c>
    </row>
    <row r="3688" spans="1:21" ht="45">
      <c r="A3688">
        <v>3686</v>
      </c>
      <c r="B3688" s="3" t="s">
        <v>7514</v>
      </c>
      <c r="C3688" s="3" t="s">
        <v>7515</v>
      </c>
      <c r="D3688" s="6">
        <v>350</v>
      </c>
      <c r="E3688" s="11">
        <v>355</v>
      </c>
      <c r="F3688" t="s">
        <v>21</v>
      </c>
      <c r="G3688" t="s">
        <v>22</v>
      </c>
      <c r="H3688" t="s">
        <v>23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1098</v>
      </c>
      <c r="O3688" s="9">
        <f t="shared" si="243"/>
        <v>101</v>
      </c>
      <c r="P3688" s="9">
        <f t="shared" si="244"/>
        <v>59.17</v>
      </c>
      <c r="Q3688" t="s">
        <v>1099</v>
      </c>
      <c r="R3688" t="s">
        <v>1100</v>
      </c>
      <c r="S3688" s="15">
        <f t="shared" si="245"/>
        <v>42230.662731481483</v>
      </c>
      <c r="T3688" s="16">
        <f t="shared" si="246"/>
        <v>42245.165972222225</v>
      </c>
      <c r="U3688">
        <f t="shared" si="242"/>
        <v>2014</v>
      </c>
    </row>
    <row r="3689" spans="1:21" ht="60">
      <c r="A3689">
        <v>3687</v>
      </c>
      <c r="B3689" s="3" t="s">
        <v>7516</v>
      </c>
      <c r="C3689" s="3" t="s">
        <v>7517</v>
      </c>
      <c r="D3689" s="6">
        <v>5000</v>
      </c>
      <c r="E3689" s="11">
        <v>5012.25</v>
      </c>
      <c r="F3689" t="s">
        <v>21</v>
      </c>
      <c r="G3689" t="s">
        <v>22</v>
      </c>
      <c r="H3689" t="s">
        <v>23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1098</v>
      </c>
      <c r="O3689" s="9">
        <f t="shared" si="243"/>
        <v>100</v>
      </c>
      <c r="P3689" s="9">
        <f t="shared" si="244"/>
        <v>200.49</v>
      </c>
      <c r="Q3689" t="s">
        <v>1099</v>
      </c>
      <c r="R3689" t="s">
        <v>1100</v>
      </c>
      <c r="S3689" s="15">
        <f t="shared" si="245"/>
        <v>41787.218229166669</v>
      </c>
      <c r="T3689" s="16">
        <f t="shared" si="246"/>
        <v>41817.218229166669</v>
      </c>
      <c r="U3689">
        <f t="shared" si="242"/>
        <v>2013</v>
      </c>
    </row>
    <row r="3690" spans="1:21" ht="60">
      <c r="A3690">
        <v>3688</v>
      </c>
      <c r="B3690" s="3" t="s">
        <v>7518</v>
      </c>
      <c r="C3690" s="3" t="s">
        <v>7519</v>
      </c>
      <c r="D3690" s="6">
        <v>3000</v>
      </c>
      <c r="E3690" s="11">
        <v>3275</v>
      </c>
      <c r="F3690" t="s">
        <v>21</v>
      </c>
      <c r="G3690" t="s">
        <v>31</v>
      </c>
      <c r="H3690" t="s">
        <v>32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1098</v>
      </c>
      <c r="O3690" s="9">
        <f t="shared" si="243"/>
        <v>109</v>
      </c>
      <c r="P3690" s="9">
        <f t="shared" si="244"/>
        <v>83.97</v>
      </c>
      <c r="Q3690" t="s">
        <v>1099</v>
      </c>
      <c r="R3690" t="s">
        <v>1100</v>
      </c>
      <c r="S3690" s="15">
        <f t="shared" si="245"/>
        <v>41829.787083333329</v>
      </c>
      <c r="T3690" s="16">
        <f t="shared" si="246"/>
        <v>41859.787083333329</v>
      </c>
      <c r="U3690">
        <f t="shared" si="242"/>
        <v>2014</v>
      </c>
    </row>
    <row r="3691" spans="1:21" ht="60">
      <c r="A3691">
        <v>3689</v>
      </c>
      <c r="B3691" s="3" t="s">
        <v>7520</v>
      </c>
      <c r="C3691" s="3" t="s">
        <v>7521</v>
      </c>
      <c r="D3691" s="6">
        <v>3000</v>
      </c>
      <c r="E3691" s="11">
        <v>3550</v>
      </c>
      <c r="F3691" t="s">
        <v>21</v>
      </c>
      <c r="G3691" t="s">
        <v>22</v>
      </c>
      <c r="H3691" t="s">
        <v>23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1098</v>
      </c>
      <c r="O3691" s="9">
        <f t="shared" si="243"/>
        <v>118</v>
      </c>
      <c r="P3691" s="9">
        <f t="shared" si="244"/>
        <v>57.26</v>
      </c>
      <c r="Q3691" t="s">
        <v>1099</v>
      </c>
      <c r="R3691" t="s">
        <v>1100</v>
      </c>
      <c r="S3691" s="15">
        <f t="shared" si="245"/>
        <v>42147.826840277776</v>
      </c>
      <c r="T3691" s="16">
        <f t="shared" si="246"/>
        <v>42176.934027777781</v>
      </c>
      <c r="U3691">
        <f t="shared" si="242"/>
        <v>2016</v>
      </c>
    </row>
    <row r="3692" spans="1:21" ht="60">
      <c r="A3692">
        <v>3690</v>
      </c>
      <c r="B3692" s="3" t="s">
        <v>7522</v>
      </c>
      <c r="C3692" s="3" t="s">
        <v>7523</v>
      </c>
      <c r="D3692" s="6">
        <v>1500</v>
      </c>
      <c r="E3692" s="11">
        <v>1800</v>
      </c>
      <c r="F3692" t="s">
        <v>21</v>
      </c>
      <c r="G3692" t="s">
        <v>22</v>
      </c>
      <c r="H3692" t="s">
        <v>23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1098</v>
      </c>
      <c r="O3692" s="9">
        <f t="shared" si="243"/>
        <v>120</v>
      </c>
      <c r="P3692" s="9">
        <f t="shared" si="244"/>
        <v>58.06</v>
      </c>
      <c r="Q3692" t="s">
        <v>1099</v>
      </c>
      <c r="R3692" t="s">
        <v>1100</v>
      </c>
      <c r="S3692" s="15">
        <f t="shared" si="245"/>
        <v>41940.598182870373</v>
      </c>
      <c r="T3692" s="16">
        <f t="shared" si="246"/>
        <v>41970.639849537038</v>
      </c>
      <c r="U3692">
        <f t="shared" si="242"/>
        <v>2012</v>
      </c>
    </row>
    <row r="3693" spans="1:21" ht="30">
      <c r="A3693">
        <v>3691</v>
      </c>
      <c r="B3693" s="3" t="s">
        <v>7524</v>
      </c>
      <c r="C3693" s="3" t="s">
        <v>7525</v>
      </c>
      <c r="D3693" s="6">
        <v>40000</v>
      </c>
      <c r="E3693" s="11">
        <v>51184</v>
      </c>
      <c r="F3693" t="s">
        <v>21</v>
      </c>
      <c r="G3693" t="s">
        <v>22</v>
      </c>
      <c r="H3693" t="s">
        <v>23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1098</v>
      </c>
      <c r="O3693" s="9">
        <f t="shared" si="243"/>
        <v>128</v>
      </c>
      <c r="P3693" s="9">
        <f t="shared" si="244"/>
        <v>186.8</v>
      </c>
      <c r="Q3693" t="s">
        <v>1099</v>
      </c>
      <c r="R3693" t="s">
        <v>1100</v>
      </c>
      <c r="S3693" s="15">
        <f t="shared" si="245"/>
        <v>42020.700567129628</v>
      </c>
      <c r="T3693" s="16">
        <f t="shared" si="246"/>
        <v>42065.207638888889</v>
      </c>
      <c r="U3693">
        <f t="shared" si="242"/>
        <v>2014</v>
      </c>
    </row>
    <row r="3694" spans="1:21" ht="30">
      <c r="A3694">
        <v>3692</v>
      </c>
      <c r="B3694" s="3" t="s">
        <v>7526</v>
      </c>
      <c r="C3694" s="3" t="s">
        <v>7527</v>
      </c>
      <c r="D3694" s="6">
        <v>1000</v>
      </c>
      <c r="E3694" s="11">
        <v>1260</v>
      </c>
      <c r="F3694" t="s">
        <v>21</v>
      </c>
      <c r="G3694" t="s">
        <v>22</v>
      </c>
      <c r="H3694" t="s">
        <v>23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1098</v>
      </c>
      <c r="O3694" s="9">
        <f t="shared" si="243"/>
        <v>126</v>
      </c>
      <c r="P3694" s="9">
        <f t="shared" si="244"/>
        <v>74.12</v>
      </c>
      <c r="Q3694" t="s">
        <v>1099</v>
      </c>
      <c r="R3694" t="s">
        <v>1100</v>
      </c>
      <c r="S3694" s="15">
        <f t="shared" si="245"/>
        <v>41891.96503472222</v>
      </c>
      <c r="T3694" s="16">
        <f t="shared" si="246"/>
        <v>41901</v>
      </c>
      <c r="U3694">
        <f t="shared" si="242"/>
        <v>2014</v>
      </c>
    </row>
    <row r="3695" spans="1:21" ht="60">
      <c r="A3695">
        <v>3693</v>
      </c>
      <c r="B3695" s="3" t="s">
        <v>7528</v>
      </c>
      <c r="C3695" s="3" t="s">
        <v>7529</v>
      </c>
      <c r="D3695" s="6">
        <v>333</v>
      </c>
      <c r="E3695" s="11">
        <v>430</v>
      </c>
      <c r="F3695" t="s">
        <v>21</v>
      </c>
      <c r="G3695" t="s">
        <v>31</v>
      </c>
      <c r="H3695" t="s">
        <v>32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1098</v>
      </c>
      <c r="O3695" s="9">
        <f t="shared" si="243"/>
        <v>129</v>
      </c>
      <c r="P3695" s="9">
        <f t="shared" si="244"/>
        <v>30.71</v>
      </c>
      <c r="Q3695" t="s">
        <v>1099</v>
      </c>
      <c r="R3695" t="s">
        <v>1100</v>
      </c>
      <c r="S3695" s="15">
        <f t="shared" si="245"/>
        <v>42309.191307870366</v>
      </c>
      <c r="T3695" s="16">
        <f t="shared" si="246"/>
        <v>42338.9375</v>
      </c>
      <c r="U3695">
        <f t="shared" si="242"/>
        <v>2010</v>
      </c>
    </row>
    <row r="3696" spans="1:21" ht="60">
      <c r="A3696">
        <v>3694</v>
      </c>
      <c r="B3696" s="3" t="s">
        <v>7530</v>
      </c>
      <c r="C3696" s="3" t="s">
        <v>7531</v>
      </c>
      <c r="D3696" s="6">
        <v>3500</v>
      </c>
      <c r="E3696" s="11">
        <v>3760</v>
      </c>
      <c r="F3696" t="s">
        <v>21</v>
      </c>
      <c r="G3696" t="s">
        <v>22</v>
      </c>
      <c r="H3696" t="s">
        <v>23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1098</v>
      </c>
      <c r="O3696" s="9">
        <f t="shared" si="243"/>
        <v>107</v>
      </c>
      <c r="P3696" s="9">
        <f t="shared" si="244"/>
        <v>62.67</v>
      </c>
      <c r="Q3696" t="s">
        <v>1099</v>
      </c>
      <c r="R3696" t="s">
        <v>1100</v>
      </c>
      <c r="S3696" s="15">
        <f t="shared" si="245"/>
        <v>42490.133877314816</v>
      </c>
      <c r="T3696" s="16">
        <f t="shared" si="246"/>
        <v>42527.083333333328</v>
      </c>
      <c r="U3696">
        <f t="shared" si="242"/>
        <v>2013</v>
      </c>
    </row>
    <row r="3697" spans="1:21" ht="60">
      <c r="A3697">
        <v>3695</v>
      </c>
      <c r="B3697" s="3" t="s">
        <v>7532</v>
      </c>
      <c r="C3697" s="3" t="s">
        <v>7533</v>
      </c>
      <c r="D3697" s="6">
        <v>4000</v>
      </c>
      <c r="E3697" s="11">
        <v>4005</v>
      </c>
      <c r="F3697" t="s">
        <v>21</v>
      </c>
      <c r="G3697" t="s">
        <v>22</v>
      </c>
      <c r="H3697" t="s">
        <v>23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1098</v>
      </c>
      <c r="O3697" s="9">
        <f t="shared" si="243"/>
        <v>100</v>
      </c>
      <c r="P3697" s="9">
        <f t="shared" si="244"/>
        <v>121.36</v>
      </c>
      <c r="Q3697" t="s">
        <v>1099</v>
      </c>
      <c r="R3697" t="s">
        <v>1100</v>
      </c>
      <c r="S3697" s="15">
        <f t="shared" si="245"/>
        <v>41995.870486111111</v>
      </c>
      <c r="T3697" s="16">
        <f t="shared" si="246"/>
        <v>42015.870486111111</v>
      </c>
      <c r="U3697">
        <f t="shared" si="242"/>
        <v>2014</v>
      </c>
    </row>
    <row r="3698" spans="1:21" ht="45">
      <c r="A3698">
        <v>3696</v>
      </c>
      <c r="B3698" s="3" t="s">
        <v>7534</v>
      </c>
      <c r="C3698" s="3" t="s">
        <v>7535</v>
      </c>
      <c r="D3698" s="6">
        <v>2000</v>
      </c>
      <c r="E3698" s="11">
        <v>3100</v>
      </c>
      <c r="F3698" t="s">
        <v>21</v>
      </c>
      <c r="G3698" t="s">
        <v>31</v>
      </c>
      <c r="H3698" t="s">
        <v>32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1098</v>
      </c>
      <c r="O3698" s="9">
        <f t="shared" si="243"/>
        <v>155</v>
      </c>
      <c r="P3698" s="9">
        <f t="shared" si="244"/>
        <v>39.74</v>
      </c>
      <c r="Q3698" t="s">
        <v>1099</v>
      </c>
      <c r="R3698" t="s">
        <v>1100</v>
      </c>
      <c r="S3698" s="15">
        <f t="shared" si="245"/>
        <v>41988.617083333331</v>
      </c>
      <c r="T3698" s="16">
        <f t="shared" si="246"/>
        <v>42048.617083333331</v>
      </c>
      <c r="U3698">
        <f t="shared" si="242"/>
        <v>2014</v>
      </c>
    </row>
    <row r="3699" spans="1:21" ht="60">
      <c r="A3699">
        <v>3697</v>
      </c>
      <c r="B3699" s="3" t="s">
        <v>7536</v>
      </c>
      <c r="C3699" s="3" t="s">
        <v>7537</v>
      </c>
      <c r="D3699" s="6">
        <v>2000</v>
      </c>
      <c r="E3699" s="11">
        <v>2160</v>
      </c>
      <c r="F3699" t="s">
        <v>21</v>
      </c>
      <c r="G3699" t="s">
        <v>31</v>
      </c>
      <c r="H3699" t="s">
        <v>32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1098</v>
      </c>
      <c r="O3699" s="9">
        <f t="shared" si="243"/>
        <v>108</v>
      </c>
      <c r="P3699" s="9">
        <f t="shared" si="244"/>
        <v>72</v>
      </c>
      <c r="Q3699" t="s">
        <v>1099</v>
      </c>
      <c r="R3699" t="s">
        <v>1100</v>
      </c>
      <c r="S3699" s="15">
        <f t="shared" si="245"/>
        <v>42479.465833333335</v>
      </c>
      <c r="T3699" s="16">
        <f t="shared" si="246"/>
        <v>42500.465833333335</v>
      </c>
      <c r="U3699">
        <f t="shared" si="242"/>
        <v>2013</v>
      </c>
    </row>
    <row r="3700" spans="1:21" ht="45">
      <c r="A3700">
        <v>3698</v>
      </c>
      <c r="B3700" s="3" t="s">
        <v>7538</v>
      </c>
      <c r="C3700" s="3" t="s">
        <v>7539</v>
      </c>
      <c r="D3700" s="6">
        <v>5000</v>
      </c>
      <c r="E3700" s="11">
        <v>5526</v>
      </c>
      <c r="F3700" t="s">
        <v>21</v>
      </c>
      <c r="G3700" t="s">
        <v>22</v>
      </c>
      <c r="H3700" t="s">
        <v>23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1098</v>
      </c>
      <c r="O3700" s="9">
        <f t="shared" si="243"/>
        <v>111</v>
      </c>
      <c r="P3700" s="9">
        <f t="shared" si="244"/>
        <v>40.630000000000003</v>
      </c>
      <c r="Q3700" t="s">
        <v>1099</v>
      </c>
      <c r="R3700" t="s">
        <v>1100</v>
      </c>
      <c r="S3700" s="15">
        <f t="shared" si="245"/>
        <v>42401.806562500002</v>
      </c>
      <c r="T3700" s="16">
        <f t="shared" si="246"/>
        <v>42431.806562500002</v>
      </c>
      <c r="U3700">
        <f t="shared" si="242"/>
        <v>2014</v>
      </c>
    </row>
    <row r="3701" spans="1:21" ht="60">
      <c r="A3701">
        <v>3699</v>
      </c>
      <c r="B3701" s="3" t="s">
        <v>7540</v>
      </c>
      <c r="C3701" s="3" t="s">
        <v>7541</v>
      </c>
      <c r="D3701" s="6">
        <v>2500</v>
      </c>
      <c r="E3701" s="11">
        <v>2520</v>
      </c>
      <c r="F3701" t="s">
        <v>21</v>
      </c>
      <c r="G3701" t="s">
        <v>22</v>
      </c>
      <c r="H3701" t="s">
        <v>23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1098</v>
      </c>
      <c r="O3701" s="9">
        <f t="shared" si="243"/>
        <v>101</v>
      </c>
      <c r="P3701" s="9">
        <f t="shared" si="244"/>
        <v>63</v>
      </c>
      <c r="Q3701" t="s">
        <v>1099</v>
      </c>
      <c r="R3701" t="s">
        <v>1100</v>
      </c>
      <c r="S3701" s="15">
        <f t="shared" si="245"/>
        <v>41897.602037037039</v>
      </c>
      <c r="T3701" s="16">
        <f t="shared" si="246"/>
        <v>41927.602037037039</v>
      </c>
      <c r="U3701">
        <f t="shared" si="242"/>
        <v>2014</v>
      </c>
    </row>
    <row r="3702" spans="1:21" ht="30">
      <c r="A3702">
        <v>3700</v>
      </c>
      <c r="B3702" s="3" t="s">
        <v>7542</v>
      </c>
      <c r="C3702" s="3" t="s">
        <v>7543</v>
      </c>
      <c r="D3702" s="6">
        <v>500</v>
      </c>
      <c r="E3702" s="11">
        <v>606</v>
      </c>
      <c r="F3702" t="s">
        <v>21</v>
      </c>
      <c r="G3702" t="s">
        <v>22</v>
      </c>
      <c r="H3702" t="s">
        <v>23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1098</v>
      </c>
      <c r="O3702" s="9">
        <f t="shared" si="243"/>
        <v>121</v>
      </c>
      <c r="P3702" s="9">
        <f t="shared" si="244"/>
        <v>33.67</v>
      </c>
      <c r="Q3702" t="s">
        <v>1099</v>
      </c>
      <c r="R3702" t="s">
        <v>1100</v>
      </c>
      <c r="S3702" s="15">
        <f t="shared" si="245"/>
        <v>41882.585648148146</v>
      </c>
      <c r="T3702" s="16">
        <f t="shared" si="246"/>
        <v>41912.666666666664</v>
      </c>
      <c r="U3702">
        <f t="shared" si="242"/>
        <v>2011</v>
      </c>
    </row>
    <row r="3703" spans="1:21" ht="60">
      <c r="A3703">
        <v>3701</v>
      </c>
      <c r="B3703" s="3" t="s">
        <v>7544</v>
      </c>
      <c r="C3703" s="3" t="s">
        <v>7545</v>
      </c>
      <c r="D3703" s="6">
        <v>1500</v>
      </c>
      <c r="E3703" s="11">
        <v>1505</v>
      </c>
      <c r="F3703" t="s">
        <v>21</v>
      </c>
      <c r="G3703" t="s">
        <v>31</v>
      </c>
      <c r="H3703" t="s">
        <v>32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1098</v>
      </c>
      <c r="O3703" s="9">
        <f t="shared" si="243"/>
        <v>100</v>
      </c>
      <c r="P3703" s="9">
        <f t="shared" si="244"/>
        <v>38.590000000000003</v>
      </c>
      <c r="Q3703" t="s">
        <v>1099</v>
      </c>
      <c r="R3703" t="s">
        <v>1100</v>
      </c>
      <c r="S3703" s="15">
        <f t="shared" si="245"/>
        <v>42129.541585648149</v>
      </c>
      <c r="T3703" s="16">
        <f t="shared" si="246"/>
        <v>42159.541585648149</v>
      </c>
      <c r="U3703">
        <f t="shared" si="242"/>
        <v>2013</v>
      </c>
    </row>
    <row r="3704" spans="1:21" ht="60">
      <c r="A3704">
        <v>3702</v>
      </c>
      <c r="B3704" s="3" t="s">
        <v>7546</v>
      </c>
      <c r="C3704" s="3" t="s">
        <v>7547</v>
      </c>
      <c r="D3704" s="6">
        <v>3000</v>
      </c>
      <c r="E3704" s="11">
        <v>3275</v>
      </c>
      <c r="F3704" t="s">
        <v>21</v>
      </c>
      <c r="G3704" t="s">
        <v>31</v>
      </c>
      <c r="H3704" t="s">
        <v>32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1098</v>
      </c>
      <c r="O3704" s="9">
        <f t="shared" si="243"/>
        <v>109</v>
      </c>
      <c r="P3704" s="9">
        <f t="shared" si="244"/>
        <v>155.94999999999999</v>
      </c>
      <c r="Q3704" t="s">
        <v>1099</v>
      </c>
      <c r="R3704" t="s">
        <v>1100</v>
      </c>
      <c r="S3704" s="15">
        <f t="shared" si="245"/>
        <v>42524.53800925926</v>
      </c>
      <c r="T3704" s="16">
        <f t="shared" si="246"/>
        <v>42561.957638888889</v>
      </c>
      <c r="U3704">
        <f t="shared" si="242"/>
        <v>2014</v>
      </c>
    </row>
    <row r="3705" spans="1:21" ht="60">
      <c r="A3705">
        <v>3703</v>
      </c>
      <c r="B3705" s="3" t="s">
        <v>7548</v>
      </c>
      <c r="C3705" s="3" t="s">
        <v>7549</v>
      </c>
      <c r="D3705" s="6">
        <v>1050</v>
      </c>
      <c r="E3705" s="11">
        <v>1296</v>
      </c>
      <c r="F3705" t="s">
        <v>21</v>
      </c>
      <c r="G3705" t="s">
        <v>22</v>
      </c>
      <c r="H3705" t="s">
        <v>23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1098</v>
      </c>
      <c r="O3705" s="9">
        <f t="shared" si="243"/>
        <v>123</v>
      </c>
      <c r="P3705" s="9">
        <f t="shared" si="244"/>
        <v>43.2</v>
      </c>
      <c r="Q3705" t="s">
        <v>1099</v>
      </c>
      <c r="R3705" t="s">
        <v>1100</v>
      </c>
      <c r="S3705" s="15">
        <f t="shared" si="245"/>
        <v>42556.504490740743</v>
      </c>
      <c r="T3705" s="16">
        <f t="shared" si="246"/>
        <v>42595.290972222225</v>
      </c>
      <c r="U3705">
        <f t="shared" si="242"/>
        <v>2014</v>
      </c>
    </row>
    <row r="3706" spans="1:21" ht="60">
      <c r="A3706">
        <v>3704</v>
      </c>
      <c r="B3706" s="3" t="s">
        <v>7550</v>
      </c>
      <c r="C3706" s="3" t="s">
        <v>7551</v>
      </c>
      <c r="D3706" s="6">
        <v>300</v>
      </c>
      <c r="E3706" s="11">
        <v>409.01</v>
      </c>
      <c r="F3706" t="s">
        <v>21</v>
      </c>
      <c r="G3706" t="s">
        <v>31</v>
      </c>
      <c r="H3706" t="s">
        <v>32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1098</v>
      </c>
      <c r="O3706" s="9">
        <f t="shared" si="243"/>
        <v>136</v>
      </c>
      <c r="P3706" s="9">
        <f t="shared" si="244"/>
        <v>15.15</v>
      </c>
      <c r="Q3706" t="s">
        <v>1099</v>
      </c>
      <c r="R3706" t="s">
        <v>1100</v>
      </c>
      <c r="S3706" s="15">
        <f t="shared" si="245"/>
        <v>42461.689745370371</v>
      </c>
      <c r="T3706" s="16">
        <f t="shared" si="246"/>
        <v>42521.689745370371</v>
      </c>
      <c r="U3706">
        <f t="shared" si="242"/>
        <v>2014</v>
      </c>
    </row>
    <row r="3707" spans="1:21" ht="60">
      <c r="A3707">
        <v>3705</v>
      </c>
      <c r="B3707" s="3" t="s">
        <v>7552</v>
      </c>
      <c r="C3707" s="3" t="s">
        <v>7553</v>
      </c>
      <c r="D3707" s="6">
        <v>2827</v>
      </c>
      <c r="E3707" s="11">
        <v>2925</v>
      </c>
      <c r="F3707" t="s">
        <v>21</v>
      </c>
      <c r="G3707" t="s">
        <v>22</v>
      </c>
      <c r="H3707" t="s">
        <v>23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1098</v>
      </c>
      <c r="O3707" s="9">
        <f t="shared" si="243"/>
        <v>103</v>
      </c>
      <c r="P3707" s="9">
        <f t="shared" si="244"/>
        <v>83.57</v>
      </c>
      <c r="Q3707" t="s">
        <v>1099</v>
      </c>
      <c r="R3707" t="s">
        <v>1100</v>
      </c>
      <c r="S3707" s="15">
        <f t="shared" si="245"/>
        <v>41792.542986111112</v>
      </c>
      <c r="T3707" s="16">
        <f t="shared" si="246"/>
        <v>41813.75</v>
      </c>
      <c r="U3707">
        <f t="shared" si="242"/>
        <v>2014</v>
      </c>
    </row>
    <row r="3708" spans="1:21" ht="45">
      <c r="A3708">
        <v>3706</v>
      </c>
      <c r="B3708" s="3" t="s">
        <v>7554</v>
      </c>
      <c r="C3708" s="3" t="s">
        <v>7555</v>
      </c>
      <c r="D3708" s="6">
        <v>1500</v>
      </c>
      <c r="E3708" s="11">
        <v>1820</v>
      </c>
      <c r="F3708" t="s">
        <v>21</v>
      </c>
      <c r="G3708" t="s">
        <v>22</v>
      </c>
      <c r="H3708" t="s">
        <v>23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1098</v>
      </c>
      <c r="O3708" s="9">
        <f t="shared" si="243"/>
        <v>121</v>
      </c>
      <c r="P3708" s="9">
        <f t="shared" si="244"/>
        <v>140</v>
      </c>
      <c r="Q3708" t="s">
        <v>1099</v>
      </c>
      <c r="R3708" t="s">
        <v>1100</v>
      </c>
      <c r="S3708" s="15">
        <f t="shared" si="245"/>
        <v>41879.913761574076</v>
      </c>
      <c r="T3708" s="16">
        <f t="shared" si="246"/>
        <v>41894.913761574076</v>
      </c>
      <c r="U3708">
        <f t="shared" si="242"/>
        <v>2015</v>
      </c>
    </row>
    <row r="3709" spans="1:21" ht="45">
      <c r="A3709">
        <v>3707</v>
      </c>
      <c r="B3709" s="3" t="s">
        <v>7556</v>
      </c>
      <c r="C3709" s="3" t="s">
        <v>7557</v>
      </c>
      <c r="D3709" s="6">
        <v>1000</v>
      </c>
      <c r="E3709" s="11">
        <v>1860</v>
      </c>
      <c r="F3709" t="s">
        <v>21</v>
      </c>
      <c r="G3709" t="s">
        <v>22</v>
      </c>
      <c r="H3709" t="s">
        <v>23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1098</v>
      </c>
      <c r="O3709" s="9">
        <f t="shared" si="243"/>
        <v>186</v>
      </c>
      <c r="P3709" s="9">
        <f t="shared" si="244"/>
        <v>80.87</v>
      </c>
      <c r="Q3709" t="s">
        <v>1099</v>
      </c>
      <c r="R3709" t="s">
        <v>1100</v>
      </c>
      <c r="S3709" s="15">
        <f t="shared" si="245"/>
        <v>42552.048356481479</v>
      </c>
      <c r="T3709" s="16">
        <f t="shared" si="246"/>
        <v>42573.226388888885</v>
      </c>
      <c r="U3709">
        <f t="shared" si="242"/>
        <v>2015</v>
      </c>
    </row>
    <row r="3710" spans="1:21" ht="60">
      <c r="A3710">
        <v>3708</v>
      </c>
      <c r="B3710" s="3" t="s">
        <v>7558</v>
      </c>
      <c r="C3710" s="3" t="s">
        <v>7559</v>
      </c>
      <c r="D3710" s="6">
        <v>700</v>
      </c>
      <c r="E3710" s="11">
        <v>2100</v>
      </c>
      <c r="F3710" t="s">
        <v>21</v>
      </c>
      <c r="G3710" t="s">
        <v>22</v>
      </c>
      <c r="H3710" t="s">
        <v>23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1098</v>
      </c>
      <c r="O3710" s="9">
        <f t="shared" si="243"/>
        <v>300</v>
      </c>
      <c r="P3710" s="9">
        <f t="shared" si="244"/>
        <v>53.85</v>
      </c>
      <c r="Q3710" t="s">
        <v>1099</v>
      </c>
      <c r="R3710" t="s">
        <v>1100</v>
      </c>
      <c r="S3710" s="15">
        <f t="shared" si="245"/>
        <v>41810.142199074071</v>
      </c>
      <c r="T3710" s="16">
        <f t="shared" si="246"/>
        <v>41824.142199074071</v>
      </c>
      <c r="U3710">
        <f t="shared" si="242"/>
        <v>2016</v>
      </c>
    </row>
    <row r="3711" spans="1:21" ht="45">
      <c r="A3711">
        <v>3709</v>
      </c>
      <c r="B3711" s="3" t="s">
        <v>7560</v>
      </c>
      <c r="C3711" s="3" t="s">
        <v>7561</v>
      </c>
      <c r="D3711" s="6">
        <v>1000</v>
      </c>
      <c r="E3711" s="11">
        <v>1082.5</v>
      </c>
      <c r="F3711" t="s">
        <v>21</v>
      </c>
      <c r="G3711" t="s">
        <v>31</v>
      </c>
      <c r="H3711" t="s">
        <v>32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1098</v>
      </c>
      <c r="O3711" s="9">
        <f t="shared" si="243"/>
        <v>108</v>
      </c>
      <c r="P3711" s="9">
        <f t="shared" si="244"/>
        <v>30.93</v>
      </c>
      <c r="Q3711" t="s">
        <v>1099</v>
      </c>
      <c r="R3711" t="s">
        <v>1100</v>
      </c>
      <c r="S3711" s="15">
        <f t="shared" si="245"/>
        <v>41785.707708333335</v>
      </c>
      <c r="T3711" s="16">
        <f t="shared" si="246"/>
        <v>41815.707708333335</v>
      </c>
      <c r="U3711">
        <f t="shared" si="242"/>
        <v>2016</v>
      </c>
    </row>
    <row r="3712" spans="1:21" ht="30">
      <c r="A3712">
        <v>3710</v>
      </c>
      <c r="B3712" s="3" t="s">
        <v>7562</v>
      </c>
      <c r="C3712" s="3" t="s">
        <v>7563</v>
      </c>
      <c r="D3712" s="6">
        <v>1300</v>
      </c>
      <c r="E3712" s="11">
        <v>1835</v>
      </c>
      <c r="F3712" t="s">
        <v>21</v>
      </c>
      <c r="G3712" t="s">
        <v>22</v>
      </c>
      <c r="H3712" t="s">
        <v>23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1098</v>
      </c>
      <c r="O3712" s="9">
        <f t="shared" si="243"/>
        <v>141</v>
      </c>
      <c r="P3712" s="9">
        <f t="shared" si="244"/>
        <v>67.959999999999994</v>
      </c>
      <c r="Q3712" t="s">
        <v>1099</v>
      </c>
      <c r="R3712" t="s">
        <v>1100</v>
      </c>
      <c r="S3712" s="15">
        <f t="shared" si="245"/>
        <v>42072.576249999998</v>
      </c>
      <c r="T3712" s="16">
        <f t="shared" si="246"/>
        <v>42097.576249999998</v>
      </c>
      <c r="U3712">
        <f t="shared" si="242"/>
        <v>2015</v>
      </c>
    </row>
    <row r="3713" spans="1:21" ht="30">
      <c r="A3713">
        <v>3711</v>
      </c>
      <c r="B3713" s="3" t="s">
        <v>7564</v>
      </c>
      <c r="C3713" s="3" t="s">
        <v>7565</v>
      </c>
      <c r="D3713" s="6">
        <v>500</v>
      </c>
      <c r="E3713" s="11">
        <v>570</v>
      </c>
      <c r="F3713" t="s">
        <v>21</v>
      </c>
      <c r="G3713" t="s">
        <v>22</v>
      </c>
      <c r="H3713" t="s">
        <v>23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1098</v>
      </c>
      <c r="O3713" s="9">
        <f t="shared" si="243"/>
        <v>114</v>
      </c>
      <c r="P3713" s="9">
        <f t="shared" si="244"/>
        <v>27.14</v>
      </c>
      <c r="Q3713" t="s">
        <v>1099</v>
      </c>
      <c r="R3713" t="s">
        <v>1100</v>
      </c>
      <c r="S3713" s="15">
        <f t="shared" si="245"/>
        <v>41779.724224537036</v>
      </c>
      <c r="T3713" s="16">
        <f t="shared" si="246"/>
        <v>41805.666666666664</v>
      </c>
      <c r="U3713">
        <f t="shared" si="242"/>
        <v>2015</v>
      </c>
    </row>
    <row r="3714" spans="1:21" ht="60">
      <c r="A3714">
        <v>3712</v>
      </c>
      <c r="B3714" s="3" t="s">
        <v>7566</v>
      </c>
      <c r="C3714" s="3" t="s">
        <v>7567</v>
      </c>
      <c r="D3714" s="6">
        <v>7500</v>
      </c>
      <c r="E3714" s="11">
        <v>11530</v>
      </c>
      <c r="F3714" t="s">
        <v>21</v>
      </c>
      <c r="G3714" t="s">
        <v>22</v>
      </c>
      <c r="H3714" t="s">
        <v>23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1098</v>
      </c>
      <c r="O3714" s="9">
        <f t="shared" si="243"/>
        <v>154</v>
      </c>
      <c r="P3714" s="9">
        <f t="shared" si="244"/>
        <v>110.87</v>
      </c>
      <c r="Q3714" t="s">
        <v>1099</v>
      </c>
      <c r="R3714" t="s">
        <v>1100</v>
      </c>
      <c r="S3714" s="15">
        <f t="shared" si="245"/>
        <v>42134.172071759262</v>
      </c>
      <c r="T3714" s="16">
        <f t="shared" si="246"/>
        <v>42155.290972222225</v>
      </c>
      <c r="U3714">
        <f t="shared" ref="U3714:U3749" si="247">YEAR(S3196)</f>
        <v>2015</v>
      </c>
    </row>
    <row r="3715" spans="1:21" ht="45">
      <c r="A3715">
        <v>3713</v>
      </c>
      <c r="B3715" s="3" t="s">
        <v>7568</v>
      </c>
      <c r="C3715" s="3" t="s">
        <v>7569</v>
      </c>
      <c r="D3715" s="6">
        <v>2000</v>
      </c>
      <c r="E3715" s="11">
        <v>2030</v>
      </c>
      <c r="F3715" t="s">
        <v>21</v>
      </c>
      <c r="G3715" t="s">
        <v>22</v>
      </c>
      <c r="H3715" t="s">
        <v>23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1098</v>
      </c>
      <c r="O3715" s="9">
        <f t="shared" ref="O3715:O3778" si="248">ROUND(E3715/D3715*100,0)</f>
        <v>102</v>
      </c>
      <c r="P3715" s="9">
        <f t="shared" ref="P3715:P3778" si="249">IFERROR(ROUND(E3715/L3715,2),0)</f>
        <v>106.84</v>
      </c>
      <c r="Q3715" t="s">
        <v>1099</v>
      </c>
      <c r="R3715" t="s">
        <v>1100</v>
      </c>
      <c r="S3715" s="15">
        <f t="shared" ref="S3715:S3778" si="250">(((J3715/60)/60)/24)+DATE(1970,1,1)</f>
        <v>42505.738032407404</v>
      </c>
      <c r="T3715" s="16">
        <f t="shared" ref="T3715:T3778" si="251">(((I3715/60)/60)/24)+DATE(1970,1,1)</f>
        <v>42525.738032407404</v>
      </c>
      <c r="U3715">
        <f t="shared" si="247"/>
        <v>2015</v>
      </c>
    </row>
    <row r="3716" spans="1:21" ht="60">
      <c r="A3716">
        <v>3714</v>
      </c>
      <c r="B3716" s="3" t="s">
        <v>7570</v>
      </c>
      <c r="C3716" s="3" t="s">
        <v>7571</v>
      </c>
      <c r="D3716" s="6">
        <v>10000</v>
      </c>
      <c r="E3716" s="11">
        <v>10235</v>
      </c>
      <c r="F3716" t="s">
        <v>21</v>
      </c>
      <c r="G3716" t="s">
        <v>22</v>
      </c>
      <c r="H3716" t="s">
        <v>23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1098</v>
      </c>
      <c r="O3716" s="9">
        <f t="shared" si="248"/>
        <v>102</v>
      </c>
      <c r="P3716" s="9">
        <f t="shared" si="249"/>
        <v>105.52</v>
      </c>
      <c r="Q3716" t="s">
        <v>1099</v>
      </c>
      <c r="R3716" t="s">
        <v>1100</v>
      </c>
      <c r="S3716" s="15">
        <f t="shared" si="250"/>
        <v>42118.556331018524</v>
      </c>
      <c r="T3716" s="16">
        <f t="shared" si="251"/>
        <v>42150.165972222225</v>
      </c>
      <c r="U3716">
        <f t="shared" si="247"/>
        <v>2015</v>
      </c>
    </row>
    <row r="3717" spans="1:21" ht="60">
      <c r="A3717">
        <v>3715</v>
      </c>
      <c r="B3717" s="3" t="s">
        <v>7572</v>
      </c>
      <c r="C3717" s="3" t="s">
        <v>7573</v>
      </c>
      <c r="D3717" s="6">
        <v>3500</v>
      </c>
      <c r="E3717" s="11">
        <v>3590</v>
      </c>
      <c r="F3717" t="s">
        <v>21</v>
      </c>
      <c r="G3717" t="s">
        <v>31</v>
      </c>
      <c r="H3717" t="s">
        <v>32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1098</v>
      </c>
      <c r="O3717" s="9">
        <f t="shared" si="248"/>
        <v>103</v>
      </c>
      <c r="P3717" s="9">
        <f t="shared" si="249"/>
        <v>132.96</v>
      </c>
      <c r="Q3717" t="s">
        <v>1099</v>
      </c>
      <c r="R3717" t="s">
        <v>1100</v>
      </c>
      <c r="S3717" s="15">
        <f t="shared" si="250"/>
        <v>42036.995590277773</v>
      </c>
      <c r="T3717" s="16">
        <f t="shared" si="251"/>
        <v>42094.536111111112</v>
      </c>
      <c r="U3717">
        <f t="shared" si="247"/>
        <v>2015</v>
      </c>
    </row>
    <row r="3718" spans="1:21" ht="45">
      <c r="A3718">
        <v>3716</v>
      </c>
      <c r="B3718" s="3" t="s">
        <v>7574</v>
      </c>
      <c r="C3718" s="3" t="s">
        <v>7575</v>
      </c>
      <c r="D3718" s="6">
        <v>800</v>
      </c>
      <c r="E3718" s="11">
        <v>1246</v>
      </c>
      <c r="F3718" t="s">
        <v>21</v>
      </c>
      <c r="G3718" t="s">
        <v>22</v>
      </c>
      <c r="H3718" t="s">
        <v>23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1098</v>
      </c>
      <c r="O3718" s="9">
        <f t="shared" si="248"/>
        <v>156</v>
      </c>
      <c r="P3718" s="9">
        <f t="shared" si="249"/>
        <v>51.92</v>
      </c>
      <c r="Q3718" t="s">
        <v>1099</v>
      </c>
      <c r="R3718" t="s">
        <v>1100</v>
      </c>
      <c r="S3718" s="15">
        <f t="shared" si="250"/>
        <v>42360.887835648144</v>
      </c>
      <c r="T3718" s="16">
        <f t="shared" si="251"/>
        <v>42390.887835648144</v>
      </c>
      <c r="U3718">
        <f t="shared" si="247"/>
        <v>2015</v>
      </c>
    </row>
    <row r="3719" spans="1:21" ht="45">
      <c r="A3719">
        <v>3717</v>
      </c>
      <c r="B3719" s="3" t="s">
        <v>7576</v>
      </c>
      <c r="C3719" s="3" t="s">
        <v>7577</v>
      </c>
      <c r="D3719" s="6">
        <v>4000</v>
      </c>
      <c r="E3719" s="11">
        <v>4030</v>
      </c>
      <c r="F3719" t="s">
        <v>21</v>
      </c>
      <c r="G3719" t="s">
        <v>31</v>
      </c>
      <c r="H3719" t="s">
        <v>32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1098</v>
      </c>
      <c r="O3719" s="9">
        <f t="shared" si="248"/>
        <v>101</v>
      </c>
      <c r="P3719" s="9">
        <f t="shared" si="249"/>
        <v>310</v>
      </c>
      <c r="Q3719" t="s">
        <v>1099</v>
      </c>
      <c r="R3719" t="s">
        <v>1100</v>
      </c>
      <c r="S3719" s="15">
        <f t="shared" si="250"/>
        <v>42102.866307870368</v>
      </c>
      <c r="T3719" s="16">
        <f t="shared" si="251"/>
        <v>42133.866307870368</v>
      </c>
      <c r="U3719">
        <f t="shared" si="247"/>
        <v>2014</v>
      </c>
    </row>
    <row r="3720" spans="1:21" ht="45">
      <c r="A3720">
        <v>3718</v>
      </c>
      <c r="B3720" s="3" t="s">
        <v>7578</v>
      </c>
      <c r="C3720" s="3" t="s">
        <v>7579</v>
      </c>
      <c r="D3720" s="6">
        <v>500</v>
      </c>
      <c r="E3720" s="11">
        <v>1197</v>
      </c>
      <c r="F3720" t="s">
        <v>21</v>
      </c>
      <c r="G3720" t="s">
        <v>31</v>
      </c>
      <c r="H3720" t="s">
        <v>32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1098</v>
      </c>
      <c r="O3720" s="9">
        <f t="shared" si="248"/>
        <v>239</v>
      </c>
      <c r="P3720" s="9">
        <f t="shared" si="249"/>
        <v>26.02</v>
      </c>
      <c r="Q3720" t="s">
        <v>1099</v>
      </c>
      <c r="R3720" t="s">
        <v>1100</v>
      </c>
      <c r="S3720" s="15">
        <f t="shared" si="250"/>
        <v>42032.716145833328</v>
      </c>
      <c r="T3720" s="16">
        <f t="shared" si="251"/>
        <v>42062.716145833328</v>
      </c>
      <c r="U3720">
        <f t="shared" si="247"/>
        <v>2016</v>
      </c>
    </row>
    <row r="3721" spans="1:21" ht="30">
      <c r="A3721">
        <v>3719</v>
      </c>
      <c r="B3721" s="3" t="s">
        <v>7580</v>
      </c>
      <c r="C3721" s="3" t="s">
        <v>7581</v>
      </c>
      <c r="D3721" s="6">
        <v>200</v>
      </c>
      <c r="E3721" s="11">
        <v>420</v>
      </c>
      <c r="F3721" t="s">
        <v>21</v>
      </c>
      <c r="G3721" t="s">
        <v>31</v>
      </c>
      <c r="H3721" t="s">
        <v>32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1098</v>
      </c>
      <c r="O3721" s="9">
        <f t="shared" si="248"/>
        <v>210</v>
      </c>
      <c r="P3721" s="9">
        <f t="shared" si="249"/>
        <v>105</v>
      </c>
      <c r="Q3721" t="s">
        <v>1099</v>
      </c>
      <c r="R3721" t="s">
        <v>1100</v>
      </c>
      <c r="S3721" s="15">
        <f t="shared" si="250"/>
        <v>42147.729930555557</v>
      </c>
      <c r="T3721" s="16">
        <f t="shared" si="251"/>
        <v>42177.729930555557</v>
      </c>
      <c r="U3721">
        <f t="shared" si="247"/>
        <v>2014</v>
      </c>
    </row>
    <row r="3722" spans="1:21" ht="30">
      <c r="A3722">
        <v>3720</v>
      </c>
      <c r="B3722" s="3" t="s">
        <v>7582</v>
      </c>
      <c r="C3722" s="3" t="s">
        <v>7583</v>
      </c>
      <c r="D3722" s="6">
        <v>3300</v>
      </c>
      <c r="E3722" s="11">
        <v>3449</v>
      </c>
      <c r="F3722" t="s">
        <v>21</v>
      </c>
      <c r="G3722" t="s">
        <v>22</v>
      </c>
      <c r="H3722" t="s">
        <v>23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1098</v>
      </c>
      <c r="O3722" s="9">
        <f t="shared" si="248"/>
        <v>105</v>
      </c>
      <c r="P3722" s="9">
        <f t="shared" si="249"/>
        <v>86.23</v>
      </c>
      <c r="Q3722" t="s">
        <v>1099</v>
      </c>
      <c r="R3722" t="s">
        <v>1100</v>
      </c>
      <c r="S3722" s="15">
        <f t="shared" si="250"/>
        <v>42165.993125000001</v>
      </c>
      <c r="T3722" s="16">
        <f t="shared" si="251"/>
        <v>42187.993125000001</v>
      </c>
      <c r="U3722">
        <f t="shared" si="247"/>
        <v>2015</v>
      </c>
    </row>
    <row r="3723" spans="1:21" ht="60">
      <c r="A3723">
        <v>3721</v>
      </c>
      <c r="B3723" s="3" t="s">
        <v>7584</v>
      </c>
      <c r="C3723" s="3" t="s">
        <v>7585</v>
      </c>
      <c r="D3723" s="6">
        <v>5000</v>
      </c>
      <c r="E3723" s="11">
        <v>5040</v>
      </c>
      <c r="F3723" t="s">
        <v>21</v>
      </c>
      <c r="G3723" t="s">
        <v>22</v>
      </c>
      <c r="H3723" t="s">
        <v>23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1098</v>
      </c>
      <c r="O3723" s="9">
        <f t="shared" si="248"/>
        <v>101</v>
      </c>
      <c r="P3723" s="9">
        <f t="shared" si="249"/>
        <v>114.55</v>
      </c>
      <c r="Q3723" t="s">
        <v>1099</v>
      </c>
      <c r="R3723" t="s">
        <v>1100</v>
      </c>
      <c r="S3723" s="15">
        <f t="shared" si="250"/>
        <v>41927.936157407406</v>
      </c>
      <c r="T3723" s="16">
        <f t="shared" si="251"/>
        <v>41948.977824074071</v>
      </c>
      <c r="U3723">
        <f t="shared" si="247"/>
        <v>2015</v>
      </c>
    </row>
    <row r="3724" spans="1:21" ht="60">
      <c r="A3724">
        <v>3722</v>
      </c>
      <c r="B3724" s="3" t="s">
        <v>7586</v>
      </c>
      <c r="C3724" s="3" t="s">
        <v>7587</v>
      </c>
      <c r="D3724" s="6">
        <v>1500</v>
      </c>
      <c r="E3724" s="11">
        <v>1668</v>
      </c>
      <c r="F3724" t="s">
        <v>21</v>
      </c>
      <c r="G3724" t="s">
        <v>167</v>
      </c>
      <c r="H3724" t="s">
        <v>168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1098</v>
      </c>
      <c r="O3724" s="9">
        <f t="shared" si="248"/>
        <v>111</v>
      </c>
      <c r="P3724" s="9">
        <f t="shared" si="249"/>
        <v>47.66</v>
      </c>
      <c r="Q3724" t="s">
        <v>1099</v>
      </c>
      <c r="R3724" t="s">
        <v>1100</v>
      </c>
      <c r="S3724" s="15">
        <f t="shared" si="250"/>
        <v>42381.671840277777</v>
      </c>
      <c r="T3724" s="16">
        <f t="shared" si="251"/>
        <v>42411.957638888889</v>
      </c>
      <c r="U3724">
        <f t="shared" si="247"/>
        <v>2015</v>
      </c>
    </row>
    <row r="3725" spans="1:21" ht="30">
      <c r="A3725">
        <v>3723</v>
      </c>
      <c r="B3725" s="3" t="s">
        <v>7588</v>
      </c>
      <c r="C3725" s="3" t="s">
        <v>7589</v>
      </c>
      <c r="D3725" s="6">
        <v>4500</v>
      </c>
      <c r="E3725" s="11">
        <v>4592</v>
      </c>
      <c r="F3725" t="s">
        <v>21</v>
      </c>
      <c r="G3725" t="s">
        <v>31</v>
      </c>
      <c r="H3725" t="s">
        <v>32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1098</v>
      </c>
      <c r="O3725" s="9">
        <f t="shared" si="248"/>
        <v>102</v>
      </c>
      <c r="P3725" s="9">
        <f t="shared" si="249"/>
        <v>72.89</v>
      </c>
      <c r="Q3725" t="s">
        <v>1099</v>
      </c>
      <c r="R3725" t="s">
        <v>1100</v>
      </c>
      <c r="S3725" s="15">
        <f t="shared" si="250"/>
        <v>41943.753032407411</v>
      </c>
      <c r="T3725" s="16">
        <f t="shared" si="251"/>
        <v>41973.794699074075</v>
      </c>
      <c r="U3725">
        <f t="shared" si="247"/>
        <v>2015</v>
      </c>
    </row>
    <row r="3726" spans="1:21" ht="60">
      <c r="A3726">
        <v>3724</v>
      </c>
      <c r="B3726" s="3" t="s">
        <v>7590</v>
      </c>
      <c r="C3726" s="3" t="s">
        <v>7591</v>
      </c>
      <c r="D3726" s="6">
        <v>4300</v>
      </c>
      <c r="E3726" s="11">
        <v>4409.55</v>
      </c>
      <c r="F3726" t="s">
        <v>21</v>
      </c>
      <c r="G3726" t="s">
        <v>31</v>
      </c>
      <c r="H3726" t="s">
        <v>32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1098</v>
      </c>
      <c r="O3726" s="9">
        <f t="shared" si="248"/>
        <v>103</v>
      </c>
      <c r="P3726" s="9">
        <f t="shared" si="249"/>
        <v>49.55</v>
      </c>
      <c r="Q3726" t="s">
        <v>1099</v>
      </c>
      <c r="R3726" t="s">
        <v>1100</v>
      </c>
      <c r="S3726" s="15">
        <f t="shared" si="250"/>
        <v>42465.491435185191</v>
      </c>
      <c r="T3726" s="16">
        <f t="shared" si="251"/>
        <v>42494.958333333328</v>
      </c>
      <c r="U3726">
        <f t="shared" si="247"/>
        <v>2015</v>
      </c>
    </row>
    <row r="3727" spans="1:21" ht="60">
      <c r="A3727">
        <v>3725</v>
      </c>
      <c r="B3727" s="3" t="s">
        <v>7592</v>
      </c>
      <c r="C3727" s="3" t="s">
        <v>7593</v>
      </c>
      <c r="D3727" s="6">
        <v>300</v>
      </c>
      <c r="E3727" s="11">
        <v>381</v>
      </c>
      <c r="F3727" t="s">
        <v>21</v>
      </c>
      <c r="G3727" t="s">
        <v>31</v>
      </c>
      <c r="H3727" t="s">
        <v>32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1098</v>
      </c>
      <c r="O3727" s="9">
        <f t="shared" si="248"/>
        <v>127</v>
      </c>
      <c r="P3727" s="9">
        <f t="shared" si="249"/>
        <v>25.4</v>
      </c>
      <c r="Q3727" t="s">
        <v>1099</v>
      </c>
      <c r="R3727" t="s">
        <v>1100</v>
      </c>
      <c r="S3727" s="15">
        <f t="shared" si="250"/>
        <v>42401.945219907408</v>
      </c>
      <c r="T3727" s="16">
        <f t="shared" si="251"/>
        <v>42418.895833333328</v>
      </c>
      <c r="U3727">
        <f t="shared" si="247"/>
        <v>2015</v>
      </c>
    </row>
    <row r="3728" spans="1:21" ht="45">
      <c r="A3728">
        <v>3726</v>
      </c>
      <c r="B3728" s="3" t="s">
        <v>7594</v>
      </c>
      <c r="C3728" s="3" t="s">
        <v>7595</v>
      </c>
      <c r="D3728" s="6">
        <v>850</v>
      </c>
      <c r="E3728" s="11">
        <v>2879</v>
      </c>
      <c r="F3728" t="s">
        <v>21</v>
      </c>
      <c r="G3728" t="s">
        <v>22</v>
      </c>
      <c r="H3728" t="s">
        <v>23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1098</v>
      </c>
      <c r="O3728" s="9">
        <f t="shared" si="248"/>
        <v>339</v>
      </c>
      <c r="P3728" s="9">
        <f t="shared" si="249"/>
        <v>62.59</v>
      </c>
      <c r="Q3728" t="s">
        <v>1099</v>
      </c>
      <c r="R3728" t="s">
        <v>1100</v>
      </c>
      <c r="S3728" s="15">
        <f t="shared" si="250"/>
        <v>42462.140868055561</v>
      </c>
      <c r="T3728" s="16">
        <f t="shared" si="251"/>
        <v>42489.875</v>
      </c>
      <c r="U3728">
        <f t="shared" si="247"/>
        <v>2014</v>
      </c>
    </row>
    <row r="3729" spans="1:21" ht="45">
      <c r="A3729">
        <v>3727</v>
      </c>
      <c r="B3729" s="3" t="s">
        <v>7596</v>
      </c>
      <c r="C3729" s="3" t="s">
        <v>7597</v>
      </c>
      <c r="D3729" s="6">
        <v>2000</v>
      </c>
      <c r="E3729" s="11">
        <v>2015</v>
      </c>
      <c r="F3729" t="s">
        <v>21</v>
      </c>
      <c r="G3729" t="s">
        <v>22</v>
      </c>
      <c r="H3729" t="s">
        <v>23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1098</v>
      </c>
      <c r="O3729" s="9">
        <f t="shared" si="248"/>
        <v>101</v>
      </c>
      <c r="P3729" s="9">
        <f t="shared" si="249"/>
        <v>61.06</v>
      </c>
      <c r="Q3729" t="s">
        <v>1099</v>
      </c>
      <c r="R3729" t="s">
        <v>1100</v>
      </c>
      <c r="S3729" s="15">
        <f t="shared" si="250"/>
        <v>42632.348310185189</v>
      </c>
      <c r="T3729" s="16">
        <f t="shared" si="251"/>
        <v>42663.204861111109</v>
      </c>
      <c r="U3729">
        <f t="shared" si="247"/>
        <v>2014</v>
      </c>
    </row>
    <row r="3730" spans="1:21" ht="45">
      <c r="A3730">
        <v>3728</v>
      </c>
      <c r="B3730" s="3" t="s">
        <v>7598</v>
      </c>
      <c r="C3730" s="3" t="s">
        <v>7599</v>
      </c>
      <c r="D3730" s="6">
        <v>20000</v>
      </c>
      <c r="E3730" s="11">
        <v>1862</v>
      </c>
      <c r="F3730" t="s">
        <v>366</v>
      </c>
      <c r="G3730" t="s">
        <v>22</v>
      </c>
      <c r="H3730" t="s">
        <v>23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1098</v>
      </c>
      <c r="O3730" s="9">
        <f t="shared" si="248"/>
        <v>9</v>
      </c>
      <c r="P3730" s="9">
        <f t="shared" si="249"/>
        <v>60.06</v>
      </c>
      <c r="Q3730" t="s">
        <v>1099</v>
      </c>
      <c r="R3730" t="s">
        <v>1100</v>
      </c>
      <c r="S3730" s="15">
        <f t="shared" si="250"/>
        <v>42205.171018518522</v>
      </c>
      <c r="T3730" s="16">
        <f t="shared" si="251"/>
        <v>42235.171018518522</v>
      </c>
      <c r="U3730">
        <f t="shared" si="247"/>
        <v>2012</v>
      </c>
    </row>
    <row r="3731" spans="1:21" ht="60">
      <c r="A3731">
        <v>3729</v>
      </c>
      <c r="B3731" s="3" t="s">
        <v>7600</v>
      </c>
      <c r="C3731" s="3" t="s">
        <v>7601</v>
      </c>
      <c r="D3731" s="6">
        <v>5000</v>
      </c>
      <c r="E3731" s="11">
        <v>362</v>
      </c>
      <c r="F3731" t="s">
        <v>366</v>
      </c>
      <c r="G3731" t="s">
        <v>22</v>
      </c>
      <c r="H3731" t="s">
        <v>23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1098</v>
      </c>
      <c r="O3731" s="9">
        <f t="shared" si="248"/>
        <v>7</v>
      </c>
      <c r="P3731" s="9">
        <f t="shared" si="249"/>
        <v>72.400000000000006</v>
      </c>
      <c r="Q3731" t="s">
        <v>1099</v>
      </c>
      <c r="R3731" t="s">
        <v>1100</v>
      </c>
      <c r="S3731" s="15">
        <f t="shared" si="250"/>
        <v>42041.205000000002</v>
      </c>
      <c r="T3731" s="16">
        <f t="shared" si="251"/>
        <v>42086.16333333333</v>
      </c>
      <c r="U3731">
        <f t="shared" si="247"/>
        <v>2014</v>
      </c>
    </row>
    <row r="3732" spans="1:21" ht="45">
      <c r="A3732">
        <v>3730</v>
      </c>
      <c r="B3732" s="3" t="s">
        <v>7602</v>
      </c>
      <c r="C3732" s="3" t="s">
        <v>7603</v>
      </c>
      <c r="D3732" s="6">
        <v>1000</v>
      </c>
      <c r="E3732" s="11">
        <v>100</v>
      </c>
      <c r="F3732" t="s">
        <v>366</v>
      </c>
      <c r="G3732" t="s">
        <v>22</v>
      </c>
      <c r="H3732" t="s">
        <v>23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1098</v>
      </c>
      <c r="O3732" s="9">
        <f t="shared" si="248"/>
        <v>10</v>
      </c>
      <c r="P3732" s="9">
        <f t="shared" si="249"/>
        <v>100</v>
      </c>
      <c r="Q3732" t="s">
        <v>1099</v>
      </c>
      <c r="R3732" t="s">
        <v>1100</v>
      </c>
      <c r="S3732" s="15">
        <f t="shared" si="250"/>
        <v>42203.677766203706</v>
      </c>
      <c r="T3732" s="16">
        <f t="shared" si="251"/>
        <v>42233.677766203706</v>
      </c>
      <c r="U3732">
        <f t="shared" si="247"/>
        <v>2014</v>
      </c>
    </row>
    <row r="3733" spans="1:21" ht="60">
      <c r="A3733">
        <v>3731</v>
      </c>
      <c r="B3733" s="3" t="s">
        <v>7604</v>
      </c>
      <c r="C3733" s="3" t="s">
        <v>7605</v>
      </c>
      <c r="D3733" s="6">
        <v>5500</v>
      </c>
      <c r="E3733" s="11">
        <v>620</v>
      </c>
      <c r="F3733" t="s">
        <v>366</v>
      </c>
      <c r="G3733" t="s">
        <v>22</v>
      </c>
      <c r="H3733" t="s">
        <v>23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1098</v>
      </c>
      <c r="O3733" s="9">
        <f t="shared" si="248"/>
        <v>11</v>
      </c>
      <c r="P3733" s="9">
        <f t="shared" si="249"/>
        <v>51.67</v>
      </c>
      <c r="Q3733" t="s">
        <v>1099</v>
      </c>
      <c r="R3733" t="s">
        <v>1100</v>
      </c>
      <c r="S3733" s="15">
        <f t="shared" si="250"/>
        <v>41983.752847222218</v>
      </c>
      <c r="T3733" s="16">
        <f t="shared" si="251"/>
        <v>42014.140972222223</v>
      </c>
      <c r="U3733">
        <f t="shared" si="247"/>
        <v>2015</v>
      </c>
    </row>
    <row r="3734" spans="1:21" ht="45">
      <c r="A3734">
        <v>3732</v>
      </c>
      <c r="B3734" s="3" t="s">
        <v>7606</v>
      </c>
      <c r="C3734" s="3" t="s">
        <v>7607</v>
      </c>
      <c r="D3734" s="6">
        <v>850</v>
      </c>
      <c r="E3734" s="11">
        <v>131</v>
      </c>
      <c r="F3734" t="s">
        <v>366</v>
      </c>
      <c r="G3734" t="s">
        <v>397</v>
      </c>
      <c r="H3734" t="s">
        <v>62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1098</v>
      </c>
      <c r="O3734" s="9">
        <f t="shared" si="248"/>
        <v>15</v>
      </c>
      <c r="P3734" s="9">
        <f t="shared" si="249"/>
        <v>32.75</v>
      </c>
      <c r="Q3734" t="s">
        <v>1099</v>
      </c>
      <c r="R3734" t="s">
        <v>1100</v>
      </c>
      <c r="S3734" s="15">
        <f t="shared" si="250"/>
        <v>41968.677465277782</v>
      </c>
      <c r="T3734" s="16">
        <f t="shared" si="251"/>
        <v>42028.5</v>
      </c>
      <c r="U3734">
        <f t="shared" si="247"/>
        <v>2015</v>
      </c>
    </row>
    <row r="3735" spans="1:21" ht="45">
      <c r="A3735">
        <v>3733</v>
      </c>
      <c r="B3735" s="3" t="s">
        <v>7608</v>
      </c>
      <c r="C3735" s="3" t="s">
        <v>7609</v>
      </c>
      <c r="D3735" s="6">
        <v>1500</v>
      </c>
      <c r="E3735" s="11">
        <v>0</v>
      </c>
      <c r="F3735" t="s">
        <v>366</v>
      </c>
      <c r="G3735" t="s">
        <v>22</v>
      </c>
      <c r="H3735" t="s">
        <v>23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1098</v>
      </c>
      <c r="O3735" s="9">
        <f t="shared" si="248"/>
        <v>0</v>
      </c>
      <c r="P3735" s="9">
        <f t="shared" si="249"/>
        <v>0</v>
      </c>
      <c r="Q3735" t="s">
        <v>1099</v>
      </c>
      <c r="R3735" t="s">
        <v>1100</v>
      </c>
      <c r="S3735" s="15">
        <f t="shared" si="250"/>
        <v>42103.024398148147</v>
      </c>
      <c r="T3735" s="16">
        <f t="shared" si="251"/>
        <v>42112.9375</v>
      </c>
      <c r="U3735">
        <f t="shared" si="247"/>
        <v>2015</v>
      </c>
    </row>
    <row r="3736" spans="1:21" ht="60">
      <c r="A3736">
        <v>3734</v>
      </c>
      <c r="B3736" s="3" t="s">
        <v>7610</v>
      </c>
      <c r="C3736" s="3" t="s">
        <v>7611</v>
      </c>
      <c r="D3736" s="6">
        <v>1500</v>
      </c>
      <c r="E3736" s="11">
        <v>427</v>
      </c>
      <c r="F3736" t="s">
        <v>366</v>
      </c>
      <c r="G3736" t="s">
        <v>22</v>
      </c>
      <c r="H3736" t="s">
        <v>23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1098</v>
      </c>
      <c r="O3736" s="9">
        <f t="shared" si="248"/>
        <v>28</v>
      </c>
      <c r="P3736" s="9">
        <f t="shared" si="249"/>
        <v>61</v>
      </c>
      <c r="Q3736" t="s">
        <v>1099</v>
      </c>
      <c r="R3736" t="s">
        <v>1100</v>
      </c>
      <c r="S3736" s="15">
        <f t="shared" si="250"/>
        <v>42089.901574074072</v>
      </c>
      <c r="T3736" s="16">
        <f t="shared" si="251"/>
        <v>42149.901574074072</v>
      </c>
      <c r="U3736">
        <f t="shared" si="247"/>
        <v>2015</v>
      </c>
    </row>
    <row r="3737" spans="1:21" ht="30">
      <c r="A3737">
        <v>3735</v>
      </c>
      <c r="B3737" s="3" t="s">
        <v>7612</v>
      </c>
      <c r="C3737" s="3" t="s">
        <v>7613</v>
      </c>
      <c r="D3737" s="6">
        <v>150</v>
      </c>
      <c r="E3737" s="11">
        <v>20</v>
      </c>
      <c r="F3737" t="s">
        <v>366</v>
      </c>
      <c r="G3737" t="s">
        <v>31</v>
      </c>
      <c r="H3737" t="s">
        <v>32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1098</v>
      </c>
      <c r="O3737" s="9">
        <f t="shared" si="248"/>
        <v>13</v>
      </c>
      <c r="P3737" s="9">
        <f t="shared" si="249"/>
        <v>10</v>
      </c>
      <c r="Q3737" t="s">
        <v>1099</v>
      </c>
      <c r="R3737" t="s">
        <v>1100</v>
      </c>
      <c r="S3737" s="15">
        <f t="shared" si="250"/>
        <v>42122.693159722221</v>
      </c>
      <c r="T3737" s="16">
        <f t="shared" si="251"/>
        <v>42152.693159722221</v>
      </c>
      <c r="U3737">
        <f t="shared" si="247"/>
        <v>2016</v>
      </c>
    </row>
    <row r="3738" spans="1:21" ht="45">
      <c r="A3738">
        <v>3736</v>
      </c>
      <c r="B3738" s="3" t="s">
        <v>7614</v>
      </c>
      <c r="C3738" s="3" t="s">
        <v>7615</v>
      </c>
      <c r="D3738" s="6">
        <v>1500</v>
      </c>
      <c r="E3738" s="11">
        <v>10</v>
      </c>
      <c r="F3738" t="s">
        <v>366</v>
      </c>
      <c r="G3738" t="s">
        <v>31</v>
      </c>
      <c r="H3738" t="s">
        <v>32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1098</v>
      </c>
      <c r="O3738" s="9">
        <f t="shared" si="248"/>
        <v>1</v>
      </c>
      <c r="P3738" s="9">
        <f t="shared" si="249"/>
        <v>10</v>
      </c>
      <c r="Q3738" t="s">
        <v>1099</v>
      </c>
      <c r="R3738" t="s">
        <v>1100</v>
      </c>
      <c r="S3738" s="15">
        <f t="shared" si="250"/>
        <v>42048.711724537032</v>
      </c>
      <c r="T3738" s="16">
        <f t="shared" si="251"/>
        <v>42086.75</v>
      </c>
      <c r="U3738">
        <f t="shared" si="247"/>
        <v>2014</v>
      </c>
    </row>
    <row r="3739" spans="1:21" ht="45">
      <c r="A3739">
        <v>3737</v>
      </c>
      <c r="B3739" s="3" t="s">
        <v>7616</v>
      </c>
      <c r="C3739" s="3" t="s">
        <v>7617</v>
      </c>
      <c r="D3739" s="6">
        <v>700</v>
      </c>
      <c r="E3739" s="11">
        <v>150</v>
      </c>
      <c r="F3739" t="s">
        <v>366</v>
      </c>
      <c r="G3739" t="s">
        <v>22</v>
      </c>
      <c r="H3739" t="s">
        <v>23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1098</v>
      </c>
      <c r="O3739" s="9">
        <f t="shared" si="248"/>
        <v>21</v>
      </c>
      <c r="P3739" s="9">
        <f t="shared" si="249"/>
        <v>37.5</v>
      </c>
      <c r="Q3739" t="s">
        <v>1099</v>
      </c>
      <c r="R3739" t="s">
        <v>1100</v>
      </c>
      <c r="S3739" s="15">
        <f t="shared" si="250"/>
        <v>42297.691006944442</v>
      </c>
      <c r="T3739" s="16">
        <f t="shared" si="251"/>
        <v>42320.290972222225</v>
      </c>
      <c r="U3739">
        <f t="shared" si="247"/>
        <v>2015</v>
      </c>
    </row>
    <row r="3740" spans="1:21" ht="45">
      <c r="A3740">
        <v>3738</v>
      </c>
      <c r="B3740" s="3" t="s">
        <v>7618</v>
      </c>
      <c r="C3740" s="3" t="s">
        <v>7619</v>
      </c>
      <c r="D3740" s="6">
        <v>1500</v>
      </c>
      <c r="E3740" s="11">
        <v>270</v>
      </c>
      <c r="F3740" t="s">
        <v>366</v>
      </c>
      <c r="G3740" t="s">
        <v>31</v>
      </c>
      <c r="H3740" t="s">
        <v>32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1098</v>
      </c>
      <c r="O3740" s="9">
        <f t="shared" si="248"/>
        <v>18</v>
      </c>
      <c r="P3740" s="9">
        <f t="shared" si="249"/>
        <v>45</v>
      </c>
      <c r="Q3740" t="s">
        <v>1099</v>
      </c>
      <c r="R3740" t="s">
        <v>1100</v>
      </c>
      <c r="S3740" s="15">
        <f t="shared" si="250"/>
        <v>41813.938715277778</v>
      </c>
      <c r="T3740" s="16">
        <f t="shared" si="251"/>
        <v>41835.916666666664</v>
      </c>
      <c r="U3740">
        <f t="shared" si="247"/>
        <v>2017</v>
      </c>
    </row>
    <row r="3741" spans="1:21" ht="60">
      <c r="A3741">
        <v>3739</v>
      </c>
      <c r="B3741" s="3" t="s">
        <v>7620</v>
      </c>
      <c r="C3741" s="3" t="s">
        <v>7621</v>
      </c>
      <c r="D3741" s="6">
        <v>4000</v>
      </c>
      <c r="E3741" s="11">
        <v>805</v>
      </c>
      <c r="F3741" t="s">
        <v>366</v>
      </c>
      <c r="G3741" t="s">
        <v>31</v>
      </c>
      <c r="H3741" t="s">
        <v>32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1098</v>
      </c>
      <c r="O3741" s="9">
        <f t="shared" si="248"/>
        <v>20</v>
      </c>
      <c r="P3741" s="9">
        <f t="shared" si="249"/>
        <v>100.63</v>
      </c>
      <c r="Q3741" t="s">
        <v>1099</v>
      </c>
      <c r="R3741" t="s">
        <v>1100</v>
      </c>
      <c r="S3741" s="15">
        <f t="shared" si="250"/>
        <v>42548.449861111112</v>
      </c>
      <c r="T3741" s="16">
        <f t="shared" si="251"/>
        <v>42568.449861111112</v>
      </c>
      <c r="U3741">
        <f t="shared" si="247"/>
        <v>2015</v>
      </c>
    </row>
    <row r="3742" spans="1:21" ht="60">
      <c r="A3742">
        <v>3740</v>
      </c>
      <c r="B3742" s="3" t="s">
        <v>7622</v>
      </c>
      <c r="C3742" s="3" t="s">
        <v>7623</v>
      </c>
      <c r="D3742" s="6">
        <v>2000</v>
      </c>
      <c r="E3742" s="11">
        <v>358</v>
      </c>
      <c r="F3742" t="s">
        <v>366</v>
      </c>
      <c r="G3742" t="s">
        <v>22</v>
      </c>
      <c r="H3742" t="s">
        <v>23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1098</v>
      </c>
      <c r="O3742" s="9">
        <f t="shared" si="248"/>
        <v>18</v>
      </c>
      <c r="P3742" s="9">
        <f t="shared" si="249"/>
        <v>25.57</v>
      </c>
      <c r="Q3742" t="s">
        <v>1099</v>
      </c>
      <c r="R3742" t="s">
        <v>1100</v>
      </c>
      <c r="S3742" s="15">
        <f t="shared" si="250"/>
        <v>41833.089756944442</v>
      </c>
      <c r="T3742" s="16">
        <f t="shared" si="251"/>
        <v>41863.079143518517</v>
      </c>
      <c r="U3742">
        <f t="shared" si="247"/>
        <v>2015</v>
      </c>
    </row>
    <row r="3743" spans="1:21" ht="45">
      <c r="A3743">
        <v>3741</v>
      </c>
      <c r="B3743" s="3" t="s">
        <v>7624</v>
      </c>
      <c r="C3743" s="3" t="s">
        <v>7625</v>
      </c>
      <c r="D3743" s="6">
        <v>20000</v>
      </c>
      <c r="E3743" s="11">
        <v>0</v>
      </c>
      <c r="F3743" t="s">
        <v>366</v>
      </c>
      <c r="G3743" t="s">
        <v>22</v>
      </c>
      <c r="H3743" t="s">
        <v>23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1098</v>
      </c>
      <c r="O3743" s="9">
        <f t="shared" si="248"/>
        <v>0</v>
      </c>
      <c r="P3743" s="9">
        <f t="shared" si="249"/>
        <v>0</v>
      </c>
      <c r="Q3743" t="s">
        <v>1099</v>
      </c>
      <c r="R3743" t="s">
        <v>1100</v>
      </c>
      <c r="S3743" s="15">
        <f t="shared" si="250"/>
        <v>42325.920717592591</v>
      </c>
      <c r="T3743" s="16">
        <f t="shared" si="251"/>
        <v>42355.920717592591</v>
      </c>
      <c r="U3743">
        <f t="shared" si="247"/>
        <v>2015</v>
      </c>
    </row>
    <row r="3744" spans="1:21" ht="60">
      <c r="A3744">
        <v>3742</v>
      </c>
      <c r="B3744" s="3" t="s">
        <v>7626</v>
      </c>
      <c r="C3744" s="3" t="s">
        <v>7627</v>
      </c>
      <c r="D3744" s="6">
        <v>5000</v>
      </c>
      <c r="E3744" s="11">
        <v>100</v>
      </c>
      <c r="F3744" t="s">
        <v>366</v>
      </c>
      <c r="G3744" t="s">
        <v>22</v>
      </c>
      <c r="H3744" t="s">
        <v>23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1098</v>
      </c>
      <c r="O3744" s="9">
        <f t="shared" si="248"/>
        <v>2</v>
      </c>
      <c r="P3744" s="9">
        <f t="shared" si="249"/>
        <v>25</v>
      </c>
      <c r="Q3744" t="s">
        <v>1099</v>
      </c>
      <c r="R3744" t="s">
        <v>1100</v>
      </c>
      <c r="S3744" s="15">
        <f t="shared" si="250"/>
        <v>41858.214629629627</v>
      </c>
      <c r="T3744" s="16">
        <f t="shared" si="251"/>
        <v>41888.214629629627</v>
      </c>
      <c r="U3744">
        <f t="shared" si="247"/>
        <v>2016</v>
      </c>
    </row>
    <row r="3745" spans="1:21" ht="45">
      <c r="A3745">
        <v>3743</v>
      </c>
      <c r="B3745" s="3" t="s">
        <v>7628</v>
      </c>
      <c r="C3745" s="3" t="s">
        <v>7629</v>
      </c>
      <c r="D3745" s="6">
        <v>2200</v>
      </c>
      <c r="E3745" s="11">
        <v>0</v>
      </c>
      <c r="F3745" t="s">
        <v>366</v>
      </c>
      <c r="G3745" t="s">
        <v>22</v>
      </c>
      <c r="H3745" t="s">
        <v>23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1098</v>
      </c>
      <c r="O3745" s="9">
        <f t="shared" si="248"/>
        <v>0</v>
      </c>
      <c r="P3745" s="9">
        <f t="shared" si="249"/>
        <v>0</v>
      </c>
      <c r="Q3745" t="s">
        <v>1099</v>
      </c>
      <c r="R3745" t="s">
        <v>1100</v>
      </c>
      <c r="S3745" s="15">
        <f t="shared" si="250"/>
        <v>41793.710231481484</v>
      </c>
      <c r="T3745" s="16">
        <f t="shared" si="251"/>
        <v>41823.710231481484</v>
      </c>
      <c r="U3745">
        <f t="shared" si="247"/>
        <v>2016</v>
      </c>
    </row>
    <row r="3746" spans="1:21" ht="60">
      <c r="A3746">
        <v>3744</v>
      </c>
      <c r="B3746" s="3" t="s">
        <v>7630</v>
      </c>
      <c r="C3746" s="3" t="s">
        <v>7631</v>
      </c>
      <c r="D3746" s="6">
        <v>1200</v>
      </c>
      <c r="E3746" s="11">
        <v>0</v>
      </c>
      <c r="F3746" t="s">
        <v>366</v>
      </c>
      <c r="G3746" t="s">
        <v>22</v>
      </c>
      <c r="H3746" t="s">
        <v>23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1098</v>
      </c>
      <c r="O3746" s="9">
        <f t="shared" si="248"/>
        <v>0</v>
      </c>
      <c r="P3746" s="9">
        <f t="shared" si="249"/>
        <v>0</v>
      </c>
      <c r="Q3746" t="s">
        <v>1099</v>
      </c>
      <c r="R3746" t="s">
        <v>1100</v>
      </c>
      <c r="S3746" s="15">
        <f t="shared" si="250"/>
        <v>41793.814259259263</v>
      </c>
      <c r="T3746" s="16">
        <f t="shared" si="251"/>
        <v>41825.165972222225</v>
      </c>
      <c r="U3746">
        <f t="shared" si="247"/>
        <v>2015</v>
      </c>
    </row>
    <row r="3747" spans="1:21" ht="45">
      <c r="A3747">
        <v>3745</v>
      </c>
      <c r="B3747" s="3" t="s">
        <v>7632</v>
      </c>
      <c r="C3747" s="3" t="s">
        <v>7633</v>
      </c>
      <c r="D3747" s="6">
        <v>100</v>
      </c>
      <c r="E3747" s="11">
        <v>10</v>
      </c>
      <c r="F3747" t="s">
        <v>366</v>
      </c>
      <c r="G3747" t="s">
        <v>22</v>
      </c>
      <c r="H3747" t="s">
        <v>23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1098</v>
      </c>
      <c r="O3747" s="9">
        <f t="shared" si="248"/>
        <v>10</v>
      </c>
      <c r="P3747" s="9">
        <f t="shared" si="249"/>
        <v>10</v>
      </c>
      <c r="Q3747" t="s">
        <v>1099</v>
      </c>
      <c r="R3747" t="s">
        <v>1100</v>
      </c>
      <c r="S3747" s="15">
        <f t="shared" si="250"/>
        <v>41831.697939814818</v>
      </c>
      <c r="T3747" s="16">
        <f t="shared" si="251"/>
        <v>41861.697939814818</v>
      </c>
      <c r="U3747">
        <f t="shared" si="247"/>
        <v>2016</v>
      </c>
    </row>
    <row r="3748" spans="1:21" ht="30">
      <c r="A3748">
        <v>3746</v>
      </c>
      <c r="B3748" s="3" t="s">
        <v>7634</v>
      </c>
      <c r="C3748" s="3" t="s">
        <v>7635</v>
      </c>
      <c r="D3748" s="6">
        <v>8500</v>
      </c>
      <c r="E3748" s="11">
        <v>202</v>
      </c>
      <c r="F3748" t="s">
        <v>366</v>
      </c>
      <c r="G3748" t="s">
        <v>22</v>
      </c>
      <c r="H3748" t="s">
        <v>23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1098</v>
      </c>
      <c r="O3748" s="9">
        <f t="shared" si="248"/>
        <v>2</v>
      </c>
      <c r="P3748" s="9">
        <f t="shared" si="249"/>
        <v>202</v>
      </c>
      <c r="Q3748" t="s">
        <v>1099</v>
      </c>
      <c r="R3748" t="s">
        <v>1100</v>
      </c>
      <c r="S3748" s="15">
        <f t="shared" si="250"/>
        <v>42621.389340277776</v>
      </c>
      <c r="T3748" s="16">
        <f t="shared" si="251"/>
        <v>42651.389340277776</v>
      </c>
      <c r="U3748">
        <f t="shared" si="247"/>
        <v>2015</v>
      </c>
    </row>
    <row r="3749" spans="1:21" ht="30">
      <c r="A3749">
        <v>3747</v>
      </c>
      <c r="B3749" s="3" t="s">
        <v>7636</v>
      </c>
      <c r="C3749" s="3" t="s">
        <v>7637</v>
      </c>
      <c r="D3749" s="6">
        <v>2500</v>
      </c>
      <c r="E3749" s="11">
        <v>25</v>
      </c>
      <c r="F3749" t="s">
        <v>366</v>
      </c>
      <c r="G3749" t="s">
        <v>31</v>
      </c>
      <c r="H3749" t="s">
        <v>32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1098</v>
      </c>
      <c r="O3749" s="9">
        <f t="shared" si="248"/>
        <v>1</v>
      </c>
      <c r="P3749" s="9">
        <f t="shared" si="249"/>
        <v>25</v>
      </c>
      <c r="Q3749" t="s">
        <v>1099</v>
      </c>
      <c r="R3749" t="s">
        <v>1100</v>
      </c>
      <c r="S3749" s="15">
        <f t="shared" si="250"/>
        <v>42164.299722222218</v>
      </c>
      <c r="T3749" s="16">
        <f t="shared" si="251"/>
        <v>42190.957638888889</v>
      </c>
      <c r="U3749">
        <f t="shared" si="247"/>
        <v>2014</v>
      </c>
    </row>
    <row r="3750" spans="1:21" ht="60" hidden="1">
      <c r="A3750">
        <v>3748</v>
      </c>
      <c r="B3750" s="3" t="s">
        <v>7638</v>
      </c>
      <c r="C3750" s="3" t="s">
        <v>7639</v>
      </c>
      <c r="D3750" s="6">
        <v>5000</v>
      </c>
      <c r="E3750" s="11">
        <v>5176</v>
      </c>
      <c r="F3750" t="s">
        <v>21</v>
      </c>
      <c r="G3750" t="s">
        <v>22</v>
      </c>
      <c r="H3750" t="s">
        <v>23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5985</v>
      </c>
      <c r="O3750" s="9">
        <f t="shared" si="248"/>
        <v>104</v>
      </c>
      <c r="P3750" s="9">
        <f t="shared" si="249"/>
        <v>99.54</v>
      </c>
      <c r="Q3750" t="s">
        <v>1099</v>
      </c>
      <c r="R3750" t="s">
        <v>5986</v>
      </c>
      <c r="S3750" s="15">
        <f t="shared" si="250"/>
        <v>42395.706435185188</v>
      </c>
      <c r="T3750" s="16">
        <f t="shared" si="251"/>
        <v>42416.249305555553</v>
      </c>
    </row>
    <row r="3751" spans="1:21" ht="45" hidden="1">
      <c r="A3751">
        <v>3749</v>
      </c>
      <c r="B3751" s="3" t="s">
        <v>7640</v>
      </c>
      <c r="C3751" s="3" t="s">
        <v>7641</v>
      </c>
      <c r="D3751" s="6">
        <v>500</v>
      </c>
      <c r="E3751" s="11">
        <v>525</v>
      </c>
      <c r="F3751" t="s">
        <v>21</v>
      </c>
      <c r="G3751" t="s">
        <v>22</v>
      </c>
      <c r="H3751" t="s">
        <v>23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5985</v>
      </c>
      <c r="O3751" s="9">
        <f t="shared" si="248"/>
        <v>105</v>
      </c>
      <c r="P3751" s="9">
        <f t="shared" si="249"/>
        <v>75</v>
      </c>
      <c r="Q3751" t="s">
        <v>1099</v>
      </c>
      <c r="R3751" t="s">
        <v>5986</v>
      </c>
      <c r="S3751" s="15">
        <f t="shared" si="250"/>
        <v>42458.127175925925</v>
      </c>
      <c r="T3751" s="16">
        <f t="shared" si="251"/>
        <v>42489.165972222225</v>
      </c>
    </row>
    <row r="3752" spans="1:21" ht="105" hidden="1">
      <c r="A3752">
        <v>3750</v>
      </c>
      <c r="B3752" s="3" t="s">
        <v>7642</v>
      </c>
      <c r="C3752" s="3" t="s">
        <v>7643</v>
      </c>
      <c r="D3752" s="6">
        <v>6000</v>
      </c>
      <c r="E3752" s="11">
        <v>6027</v>
      </c>
      <c r="F3752" t="s">
        <v>21</v>
      </c>
      <c r="G3752" t="s">
        <v>22</v>
      </c>
      <c r="H3752" t="s">
        <v>23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5985</v>
      </c>
      <c r="O3752" s="9">
        <f t="shared" si="248"/>
        <v>100</v>
      </c>
      <c r="P3752" s="9">
        <f t="shared" si="249"/>
        <v>215.25</v>
      </c>
      <c r="Q3752" t="s">
        <v>1099</v>
      </c>
      <c r="R3752" t="s">
        <v>5986</v>
      </c>
      <c r="S3752" s="15">
        <f t="shared" si="250"/>
        <v>42016.981574074074</v>
      </c>
      <c r="T3752" s="16">
        <f t="shared" si="251"/>
        <v>42045.332638888889</v>
      </c>
    </row>
    <row r="3753" spans="1:21" ht="45" hidden="1">
      <c r="A3753">
        <v>3751</v>
      </c>
      <c r="B3753" s="3" t="s">
        <v>7644</v>
      </c>
      <c r="C3753" s="3" t="s">
        <v>7645</v>
      </c>
      <c r="D3753" s="6">
        <v>1000</v>
      </c>
      <c r="E3753" s="11">
        <v>1326</v>
      </c>
      <c r="F3753" t="s">
        <v>21</v>
      </c>
      <c r="G3753" t="s">
        <v>22</v>
      </c>
      <c r="H3753" t="s">
        <v>23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5985</v>
      </c>
      <c r="O3753" s="9">
        <f t="shared" si="248"/>
        <v>133</v>
      </c>
      <c r="P3753" s="9">
        <f t="shared" si="249"/>
        <v>120.55</v>
      </c>
      <c r="Q3753" t="s">
        <v>1099</v>
      </c>
      <c r="R3753" t="s">
        <v>5986</v>
      </c>
      <c r="S3753" s="15">
        <f t="shared" si="250"/>
        <v>42403.035567129627</v>
      </c>
      <c r="T3753" s="16">
        <f t="shared" si="251"/>
        <v>42462.993900462956</v>
      </c>
    </row>
    <row r="3754" spans="1:21" ht="60" hidden="1">
      <c r="A3754">
        <v>3752</v>
      </c>
      <c r="B3754" s="3" t="s">
        <v>7646</v>
      </c>
      <c r="C3754" s="3" t="s">
        <v>7647</v>
      </c>
      <c r="D3754" s="6">
        <v>500</v>
      </c>
      <c r="E3754" s="11">
        <v>565</v>
      </c>
      <c r="F3754" t="s">
        <v>21</v>
      </c>
      <c r="G3754" t="s">
        <v>31</v>
      </c>
      <c r="H3754" t="s">
        <v>32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5985</v>
      </c>
      <c r="O3754" s="9">
        <f t="shared" si="248"/>
        <v>113</v>
      </c>
      <c r="P3754" s="9">
        <f t="shared" si="249"/>
        <v>37.67</v>
      </c>
      <c r="Q3754" t="s">
        <v>1099</v>
      </c>
      <c r="R3754" t="s">
        <v>5986</v>
      </c>
      <c r="S3754" s="15">
        <f t="shared" si="250"/>
        <v>42619.802488425921</v>
      </c>
      <c r="T3754" s="16">
        <f t="shared" si="251"/>
        <v>42659.875</v>
      </c>
    </row>
    <row r="3755" spans="1:21" ht="60" hidden="1">
      <c r="A3755">
        <v>3753</v>
      </c>
      <c r="B3755" s="3" t="s">
        <v>7648</v>
      </c>
      <c r="C3755" s="3" t="s">
        <v>7649</v>
      </c>
      <c r="D3755" s="6">
        <v>5000</v>
      </c>
      <c r="E3755" s="11">
        <v>5167</v>
      </c>
      <c r="F3755" t="s">
        <v>21</v>
      </c>
      <c r="G3755" t="s">
        <v>22</v>
      </c>
      <c r="H3755" t="s">
        <v>23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5985</v>
      </c>
      <c r="O3755" s="9">
        <f t="shared" si="248"/>
        <v>103</v>
      </c>
      <c r="P3755" s="9">
        <f t="shared" si="249"/>
        <v>172.23</v>
      </c>
      <c r="Q3755" t="s">
        <v>1099</v>
      </c>
      <c r="R3755" t="s">
        <v>5986</v>
      </c>
      <c r="S3755" s="15">
        <f t="shared" si="250"/>
        <v>42128.824074074073</v>
      </c>
      <c r="T3755" s="16">
        <f t="shared" si="251"/>
        <v>42158</v>
      </c>
    </row>
    <row r="3756" spans="1:21" ht="45" hidden="1">
      <c r="A3756">
        <v>3754</v>
      </c>
      <c r="B3756" s="3" t="s">
        <v>7650</v>
      </c>
      <c r="C3756" s="3" t="s">
        <v>7651</v>
      </c>
      <c r="D3756" s="6">
        <v>2500</v>
      </c>
      <c r="E3756" s="11">
        <v>3000</v>
      </c>
      <c r="F3756" t="s">
        <v>21</v>
      </c>
      <c r="G3756" t="s">
        <v>22</v>
      </c>
      <c r="H3756" t="s">
        <v>23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5985</v>
      </c>
      <c r="O3756" s="9">
        <f t="shared" si="248"/>
        <v>120</v>
      </c>
      <c r="P3756" s="9">
        <f t="shared" si="249"/>
        <v>111.11</v>
      </c>
      <c r="Q3756" t="s">
        <v>1099</v>
      </c>
      <c r="R3756" t="s">
        <v>5986</v>
      </c>
      <c r="S3756" s="15">
        <f t="shared" si="250"/>
        <v>41808.881215277775</v>
      </c>
      <c r="T3756" s="16">
        <f t="shared" si="251"/>
        <v>41846.207638888889</v>
      </c>
    </row>
    <row r="3757" spans="1:21" ht="60" hidden="1">
      <c r="A3757">
        <v>3755</v>
      </c>
      <c r="B3757" s="3" t="s">
        <v>7652</v>
      </c>
      <c r="C3757" s="3" t="s">
        <v>7653</v>
      </c>
      <c r="D3757" s="6">
        <v>550</v>
      </c>
      <c r="E3757" s="11">
        <v>713</v>
      </c>
      <c r="F3757" t="s">
        <v>21</v>
      </c>
      <c r="G3757" t="s">
        <v>31</v>
      </c>
      <c r="H3757" t="s">
        <v>32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5985</v>
      </c>
      <c r="O3757" s="9">
        <f t="shared" si="248"/>
        <v>130</v>
      </c>
      <c r="P3757" s="9">
        <f t="shared" si="249"/>
        <v>25.46</v>
      </c>
      <c r="Q3757" t="s">
        <v>1099</v>
      </c>
      <c r="R3757" t="s">
        <v>5986</v>
      </c>
      <c r="S3757" s="15">
        <f t="shared" si="250"/>
        <v>42445.866979166662</v>
      </c>
      <c r="T3757" s="16">
        <f t="shared" si="251"/>
        <v>42475.866979166662</v>
      </c>
    </row>
    <row r="3758" spans="1:21" ht="60" hidden="1">
      <c r="A3758">
        <v>3756</v>
      </c>
      <c r="B3758" s="3" t="s">
        <v>7654</v>
      </c>
      <c r="C3758" s="3" t="s">
        <v>7655</v>
      </c>
      <c r="D3758" s="6">
        <v>4500</v>
      </c>
      <c r="E3758" s="11">
        <v>4550</v>
      </c>
      <c r="F3758" t="s">
        <v>21</v>
      </c>
      <c r="G3758" t="s">
        <v>22</v>
      </c>
      <c r="H3758" t="s">
        <v>23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5985</v>
      </c>
      <c r="O3758" s="9">
        <f t="shared" si="248"/>
        <v>101</v>
      </c>
      <c r="P3758" s="9">
        <f t="shared" si="249"/>
        <v>267.64999999999998</v>
      </c>
      <c r="Q3758" t="s">
        <v>1099</v>
      </c>
      <c r="R3758" t="s">
        <v>5986</v>
      </c>
      <c r="S3758" s="15">
        <f t="shared" si="250"/>
        <v>41771.814791666664</v>
      </c>
      <c r="T3758" s="16">
        <f t="shared" si="251"/>
        <v>41801.814791666664</v>
      </c>
    </row>
    <row r="3759" spans="1:21" ht="45" hidden="1">
      <c r="A3759">
        <v>3757</v>
      </c>
      <c r="B3759" s="3" t="s">
        <v>7656</v>
      </c>
      <c r="C3759" s="3" t="s">
        <v>7657</v>
      </c>
      <c r="D3759" s="6">
        <v>3500</v>
      </c>
      <c r="E3759" s="11">
        <v>3798</v>
      </c>
      <c r="F3759" t="s">
        <v>21</v>
      </c>
      <c r="G3759" t="s">
        <v>22</v>
      </c>
      <c r="H3759" t="s">
        <v>23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5985</v>
      </c>
      <c r="O3759" s="9">
        <f t="shared" si="248"/>
        <v>109</v>
      </c>
      <c r="P3759" s="9">
        <f t="shared" si="249"/>
        <v>75.959999999999994</v>
      </c>
      <c r="Q3759" t="s">
        <v>1099</v>
      </c>
      <c r="R3759" t="s">
        <v>5986</v>
      </c>
      <c r="S3759" s="15">
        <f t="shared" si="250"/>
        <v>41954.850868055553</v>
      </c>
      <c r="T3759" s="16">
        <f t="shared" si="251"/>
        <v>41974.850868055553</v>
      </c>
    </row>
    <row r="3760" spans="1:21" ht="30" hidden="1">
      <c r="A3760">
        <v>3758</v>
      </c>
      <c r="B3760" s="3" t="s">
        <v>7658</v>
      </c>
      <c r="C3760" s="3" t="s">
        <v>7659</v>
      </c>
      <c r="D3760" s="6">
        <v>1500</v>
      </c>
      <c r="E3760" s="11">
        <v>1535</v>
      </c>
      <c r="F3760" t="s">
        <v>21</v>
      </c>
      <c r="G3760" t="s">
        <v>22</v>
      </c>
      <c r="H3760" t="s">
        <v>23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5985</v>
      </c>
      <c r="O3760" s="9">
        <f t="shared" si="248"/>
        <v>102</v>
      </c>
      <c r="P3760" s="9">
        <f t="shared" si="249"/>
        <v>59.04</v>
      </c>
      <c r="Q3760" t="s">
        <v>1099</v>
      </c>
      <c r="R3760" t="s">
        <v>5986</v>
      </c>
      <c r="S3760" s="15">
        <f t="shared" si="250"/>
        <v>41747.471504629626</v>
      </c>
      <c r="T3760" s="16">
        <f t="shared" si="251"/>
        <v>41778.208333333336</v>
      </c>
    </row>
    <row r="3761" spans="1:20" ht="30" hidden="1">
      <c r="A3761">
        <v>3759</v>
      </c>
      <c r="B3761" s="3" t="s">
        <v>7660</v>
      </c>
      <c r="C3761" s="3" t="s">
        <v>7661</v>
      </c>
      <c r="D3761" s="6">
        <v>4000</v>
      </c>
      <c r="E3761" s="11">
        <v>4409.7700000000004</v>
      </c>
      <c r="F3761" t="s">
        <v>21</v>
      </c>
      <c r="G3761" t="s">
        <v>22</v>
      </c>
      <c r="H3761" t="s">
        <v>23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5985</v>
      </c>
      <c r="O3761" s="9">
        <f t="shared" si="248"/>
        <v>110</v>
      </c>
      <c r="P3761" s="9">
        <f t="shared" si="249"/>
        <v>50.11</v>
      </c>
      <c r="Q3761" t="s">
        <v>1099</v>
      </c>
      <c r="R3761" t="s">
        <v>5986</v>
      </c>
      <c r="S3761" s="15">
        <f t="shared" si="250"/>
        <v>42182.108252314814</v>
      </c>
      <c r="T3761" s="16">
        <f t="shared" si="251"/>
        <v>42242.108252314814</v>
      </c>
    </row>
    <row r="3762" spans="1:20" ht="60" hidden="1">
      <c r="A3762">
        <v>3760</v>
      </c>
      <c r="B3762" s="3" t="s">
        <v>7662</v>
      </c>
      <c r="C3762" s="3" t="s">
        <v>7663</v>
      </c>
      <c r="D3762" s="6">
        <v>5000</v>
      </c>
      <c r="E3762" s="11">
        <v>5050.7700000000004</v>
      </c>
      <c r="F3762" t="s">
        <v>21</v>
      </c>
      <c r="G3762" t="s">
        <v>22</v>
      </c>
      <c r="H3762" t="s">
        <v>23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5985</v>
      </c>
      <c r="O3762" s="9">
        <f t="shared" si="248"/>
        <v>101</v>
      </c>
      <c r="P3762" s="9">
        <f t="shared" si="249"/>
        <v>55.5</v>
      </c>
      <c r="Q3762" t="s">
        <v>1099</v>
      </c>
      <c r="R3762" t="s">
        <v>5986</v>
      </c>
      <c r="S3762" s="15">
        <f t="shared" si="250"/>
        <v>41739.525300925925</v>
      </c>
      <c r="T3762" s="16">
        <f t="shared" si="251"/>
        <v>41764.525300925925</v>
      </c>
    </row>
    <row r="3763" spans="1:20" ht="60" hidden="1">
      <c r="A3763">
        <v>3761</v>
      </c>
      <c r="B3763" s="3" t="s">
        <v>7664</v>
      </c>
      <c r="C3763" s="3" t="s">
        <v>7665</v>
      </c>
      <c r="D3763" s="6">
        <v>500</v>
      </c>
      <c r="E3763" s="11">
        <v>500</v>
      </c>
      <c r="F3763" t="s">
        <v>21</v>
      </c>
      <c r="G3763" t="s">
        <v>31</v>
      </c>
      <c r="H3763" t="s">
        <v>32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5985</v>
      </c>
      <c r="O3763" s="9">
        <f t="shared" si="248"/>
        <v>100</v>
      </c>
      <c r="P3763" s="9">
        <f t="shared" si="249"/>
        <v>166.67</v>
      </c>
      <c r="Q3763" t="s">
        <v>1099</v>
      </c>
      <c r="R3763" t="s">
        <v>5986</v>
      </c>
      <c r="S3763" s="15">
        <f t="shared" si="250"/>
        <v>42173.466863425929</v>
      </c>
      <c r="T3763" s="16">
        <f t="shared" si="251"/>
        <v>42226.958333333328</v>
      </c>
    </row>
    <row r="3764" spans="1:20" ht="45" hidden="1">
      <c r="A3764">
        <v>3762</v>
      </c>
      <c r="B3764" s="3" t="s">
        <v>7666</v>
      </c>
      <c r="C3764" s="3" t="s">
        <v>7667</v>
      </c>
      <c r="D3764" s="6">
        <v>1250</v>
      </c>
      <c r="E3764" s="11">
        <v>1328</v>
      </c>
      <c r="F3764" t="s">
        <v>21</v>
      </c>
      <c r="G3764" t="s">
        <v>31</v>
      </c>
      <c r="H3764" t="s">
        <v>32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5985</v>
      </c>
      <c r="O3764" s="9">
        <f t="shared" si="248"/>
        <v>106</v>
      </c>
      <c r="P3764" s="9">
        <f t="shared" si="249"/>
        <v>47.43</v>
      </c>
      <c r="Q3764" t="s">
        <v>1099</v>
      </c>
      <c r="R3764" t="s">
        <v>5986</v>
      </c>
      <c r="S3764" s="15">
        <f t="shared" si="250"/>
        <v>42193.813530092593</v>
      </c>
      <c r="T3764" s="16">
        <f t="shared" si="251"/>
        <v>42218.813530092593</v>
      </c>
    </row>
    <row r="3765" spans="1:20" ht="30" hidden="1">
      <c r="A3765">
        <v>3763</v>
      </c>
      <c r="B3765" s="3" t="s">
        <v>7668</v>
      </c>
      <c r="C3765" s="3" t="s">
        <v>7669</v>
      </c>
      <c r="D3765" s="6">
        <v>5000</v>
      </c>
      <c r="E3765" s="11">
        <v>5000</v>
      </c>
      <c r="F3765" t="s">
        <v>21</v>
      </c>
      <c r="G3765" t="s">
        <v>22</v>
      </c>
      <c r="H3765" t="s">
        <v>23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5985</v>
      </c>
      <c r="O3765" s="9">
        <f t="shared" si="248"/>
        <v>100</v>
      </c>
      <c r="P3765" s="9">
        <f t="shared" si="249"/>
        <v>64.94</v>
      </c>
      <c r="Q3765" t="s">
        <v>1099</v>
      </c>
      <c r="R3765" t="s">
        <v>5986</v>
      </c>
      <c r="S3765" s="15">
        <f t="shared" si="250"/>
        <v>42065.750300925924</v>
      </c>
      <c r="T3765" s="16">
        <f t="shared" si="251"/>
        <v>42095.708634259259</v>
      </c>
    </row>
    <row r="3766" spans="1:20" ht="45" hidden="1">
      <c r="A3766">
        <v>3764</v>
      </c>
      <c r="B3766" s="3" t="s">
        <v>7670</v>
      </c>
      <c r="C3766" s="3" t="s">
        <v>7671</v>
      </c>
      <c r="D3766" s="6">
        <v>1500</v>
      </c>
      <c r="E3766" s="11">
        <v>1500</v>
      </c>
      <c r="F3766" t="s">
        <v>21</v>
      </c>
      <c r="G3766" t="s">
        <v>22</v>
      </c>
      <c r="H3766" t="s">
        <v>23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5985</v>
      </c>
      <c r="O3766" s="9">
        <f t="shared" si="248"/>
        <v>100</v>
      </c>
      <c r="P3766" s="9">
        <f t="shared" si="249"/>
        <v>55.56</v>
      </c>
      <c r="Q3766" t="s">
        <v>1099</v>
      </c>
      <c r="R3766" t="s">
        <v>5986</v>
      </c>
      <c r="S3766" s="15">
        <f t="shared" si="250"/>
        <v>42499.842962962968</v>
      </c>
      <c r="T3766" s="16">
        <f t="shared" si="251"/>
        <v>42519.024999999994</v>
      </c>
    </row>
    <row r="3767" spans="1:20" ht="60" hidden="1">
      <c r="A3767">
        <v>3765</v>
      </c>
      <c r="B3767" s="3" t="s">
        <v>7672</v>
      </c>
      <c r="C3767" s="3" t="s">
        <v>7673</v>
      </c>
      <c r="D3767" s="6">
        <v>7000</v>
      </c>
      <c r="E3767" s="11">
        <v>7942</v>
      </c>
      <c r="F3767" t="s">
        <v>21</v>
      </c>
      <c r="G3767" t="s">
        <v>22</v>
      </c>
      <c r="H3767" t="s">
        <v>23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5985</v>
      </c>
      <c r="O3767" s="9">
        <f t="shared" si="248"/>
        <v>113</v>
      </c>
      <c r="P3767" s="9">
        <f t="shared" si="249"/>
        <v>74.22</v>
      </c>
      <c r="Q3767" t="s">
        <v>1099</v>
      </c>
      <c r="R3767" t="s">
        <v>5986</v>
      </c>
      <c r="S3767" s="15">
        <f t="shared" si="250"/>
        <v>41820.776412037041</v>
      </c>
      <c r="T3767" s="16">
        <f t="shared" si="251"/>
        <v>41850.776412037041</v>
      </c>
    </row>
    <row r="3768" spans="1:20" ht="45" hidden="1">
      <c r="A3768">
        <v>3766</v>
      </c>
      <c r="B3768" s="3" t="s">
        <v>7674</v>
      </c>
      <c r="C3768" s="3" t="s">
        <v>7675</v>
      </c>
      <c r="D3768" s="6">
        <v>10000</v>
      </c>
      <c r="E3768" s="11">
        <v>10265.01</v>
      </c>
      <c r="F3768" t="s">
        <v>21</v>
      </c>
      <c r="G3768" t="s">
        <v>22</v>
      </c>
      <c r="H3768" t="s">
        <v>23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5985</v>
      </c>
      <c r="O3768" s="9">
        <f t="shared" si="248"/>
        <v>103</v>
      </c>
      <c r="P3768" s="9">
        <f t="shared" si="249"/>
        <v>106.93</v>
      </c>
      <c r="Q3768" t="s">
        <v>1099</v>
      </c>
      <c r="R3768" t="s">
        <v>5986</v>
      </c>
      <c r="S3768" s="15">
        <f t="shared" si="250"/>
        <v>41788.167187500003</v>
      </c>
      <c r="T3768" s="16">
        <f t="shared" si="251"/>
        <v>41823.167187500003</v>
      </c>
    </row>
    <row r="3769" spans="1:20" ht="60" hidden="1">
      <c r="A3769">
        <v>3767</v>
      </c>
      <c r="B3769" s="3" t="s">
        <v>7676</v>
      </c>
      <c r="C3769" s="3" t="s">
        <v>7677</v>
      </c>
      <c r="D3769" s="6">
        <v>2000</v>
      </c>
      <c r="E3769" s="11">
        <v>2335</v>
      </c>
      <c r="F3769" t="s">
        <v>21</v>
      </c>
      <c r="G3769" t="s">
        <v>22</v>
      </c>
      <c r="H3769" t="s">
        <v>23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5985</v>
      </c>
      <c r="O3769" s="9">
        <f t="shared" si="248"/>
        <v>117</v>
      </c>
      <c r="P3769" s="9">
        <f t="shared" si="249"/>
        <v>41.7</v>
      </c>
      <c r="Q3769" t="s">
        <v>1099</v>
      </c>
      <c r="R3769" t="s">
        <v>5986</v>
      </c>
      <c r="S3769" s="15">
        <f t="shared" si="250"/>
        <v>42050.019641203704</v>
      </c>
      <c r="T3769" s="16">
        <f t="shared" si="251"/>
        <v>42064.207638888889</v>
      </c>
    </row>
    <row r="3770" spans="1:20" ht="60" hidden="1">
      <c r="A3770">
        <v>3768</v>
      </c>
      <c r="B3770" s="3" t="s">
        <v>7678</v>
      </c>
      <c r="C3770" s="3" t="s">
        <v>7679</v>
      </c>
      <c r="D3770" s="6">
        <v>4000</v>
      </c>
      <c r="E3770" s="11">
        <v>4306.1099999999997</v>
      </c>
      <c r="F3770" t="s">
        <v>21</v>
      </c>
      <c r="G3770" t="s">
        <v>22</v>
      </c>
      <c r="H3770" t="s">
        <v>23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5985</v>
      </c>
      <c r="O3770" s="9">
        <f t="shared" si="248"/>
        <v>108</v>
      </c>
      <c r="P3770" s="9">
        <f t="shared" si="249"/>
        <v>74.239999999999995</v>
      </c>
      <c r="Q3770" t="s">
        <v>1099</v>
      </c>
      <c r="R3770" t="s">
        <v>5986</v>
      </c>
      <c r="S3770" s="15">
        <f t="shared" si="250"/>
        <v>41772.727893518517</v>
      </c>
      <c r="T3770" s="16">
        <f t="shared" si="251"/>
        <v>41802.727893518517</v>
      </c>
    </row>
    <row r="3771" spans="1:20" ht="45" hidden="1">
      <c r="A3771">
        <v>3769</v>
      </c>
      <c r="B3771" s="3" t="s">
        <v>7680</v>
      </c>
      <c r="C3771" s="3" t="s">
        <v>7681</v>
      </c>
      <c r="D3771" s="6">
        <v>1100</v>
      </c>
      <c r="E3771" s="11">
        <v>1100</v>
      </c>
      <c r="F3771" t="s">
        <v>21</v>
      </c>
      <c r="G3771" t="s">
        <v>22</v>
      </c>
      <c r="H3771" t="s">
        <v>23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5985</v>
      </c>
      <c r="O3771" s="9">
        <f t="shared" si="248"/>
        <v>100</v>
      </c>
      <c r="P3771" s="9">
        <f t="shared" si="249"/>
        <v>73.33</v>
      </c>
      <c r="Q3771" t="s">
        <v>1099</v>
      </c>
      <c r="R3771" t="s">
        <v>5986</v>
      </c>
      <c r="S3771" s="15">
        <f t="shared" si="250"/>
        <v>42445.598136574074</v>
      </c>
      <c r="T3771" s="16">
        <f t="shared" si="251"/>
        <v>42475.598136574074</v>
      </c>
    </row>
    <row r="3772" spans="1:20" ht="60" hidden="1">
      <c r="A3772">
        <v>3770</v>
      </c>
      <c r="B3772" s="3" t="s">
        <v>7682</v>
      </c>
      <c r="C3772" s="3" t="s">
        <v>7683</v>
      </c>
      <c r="D3772" s="6">
        <v>2000</v>
      </c>
      <c r="E3772" s="11">
        <v>2000</v>
      </c>
      <c r="F3772" t="s">
        <v>21</v>
      </c>
      <c r="G3772" t="s">
        <v>31</v>
      </c>
      <c r="H3772" t="s">
        <v>32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5985</v>
      </c>
      <c r="O3772" s="9">
        <f t="shared" si="248"/>
        <v>100</v>
      </c>
      <c r="P3772" s="9">
        <f t="shared" si="249"/>
        <v>100</v>
      </c>
      <c r="Q3772" t="s">
        <v>1099</v>
      </c>
      <c r="R3772" t="s">
        <v>5986</v>
      </c>
      <c r="S3772" s="15">
        <f t="shared" si="250"/>
        <v>42138.930671296301</v>
      </c>
      <c r="T3772" s="16">
        <f t="shared" si="251"/>
        <v>42168.930671296301</v>
      </c>
    </row>
    <row r="3773" spans="1:20" ht="30" hidden="1">
      <c r="A3773">
        <v>3771</v>
      </c>
      <c r="B3773" s="3" t="s">
        <v>7684</v>
      </c>
      <c r="C3773" s="3" t="s">
        <v>7685</v>
      </c>
      <c r="D3773" s="6">
        <v>1000</v>
      </c>
      <c r="E3773" s="11">
        <v>1460</v>
      </c>
      <c r="F3773" t="s">
        <v>21</v>
      </c>
      <c r="G3773" t="s">
        <v>22</v>
      </c>
      <c r="H3773" t="s">
        <v>23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5985</v>
      </c>
      <c r="O3773" s="9">
        <f t="shared" si="248"/>
        <v>146</v>
      </c>
      <c r="P3773" s="9">
        <f t="shared" si="249"/>
        <v>38.42</v>
      </c>
      <c r="Q3773" t="s">
        <v>1099</v>
      </c>
      <c r="R3773" t="s">
        <v>5986</v>
      </c>
      <c r="S3773" s="15">
        <f t="shared" si="250"/>
        <v>42493.857083333336</v>
      </c>
      <c r="T3773" s="16">
        <f t="shared" si="251"/>
        <v>42508</v>
      </c>
    </row>
    <row r="3774" spans="1:20" ht="45" hidden="1">
      <c r="A3774">
        <v>3772</v>
      </c>
      <c r="B3774" s="3" t="s">
        <v>7686</v>
      </c>
      <c r="C3774" s="3" t="s">
        <v>7687</v>
      </c>
      <c r="D3774" s="6">
        <v>5000</v>
      </c>
      <c r="E3774" s="11">
        <v>5510</v>
      </c>
      <c r="F3774" t="s">
        <v>21</v>
      </c>
      <c r="G3774" t="s">
        <v>22</v>
      </c>
      <c r="H3774" t="s">
        <v>23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5985</v>
      </c>
      <c r="O3774" s="9">
        <f t="shared" si="248"/>
        <v>110</v>
      </c>
      <c r="P3774" s="9">
        <f t="shared" si="249"/>
        <v>166.97</v>
      </c>
      <c r="Q3774" t="s">
        <v>1099</v>
      </c>
      <c r="R3774" t="s">
        <v>5986</v>
      </c>
      <c r="S3774" s="15">
        <f t="shared" si="250"/>
        <v>42682.616967592592</v>
      </c>
      <c r="T3774" s="16">
        <f t="shared" si="251"/>
        <v>42703.25</v>
      </c>
    </row>
    <row r="3775" spans="1:20" ht="30" hidden="1">
      <c r="A3775">
        <v>3773</v>
      </c>
      <c r="B3775" s="3" t="s">
        <v>7688</v>
      </c>
      <c r="C3775" s="3" t="s">
        <v>7689</v>
      </c>
      <c r="D3775" s="6">
        <v>5000</v>
      </c>
      <c r="E3775" s="11">
        <v>5410</v>
      </c>
      <c r="F3775" t="s">
        <v>21</v>
      </c>
      <c r="G3775" t="s">
        <v>22</v>
      </c>
      <c r="H3775" t="s">
        <v>23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5985</v>
      </c>
      <c r="O3775" s="9">
        <f t="shared" si="248"/>
        <v>108</v>
      </c>
      <c r="P3775" s="9">
        <f t="shared" si="249"/>
        <v>94.91</v>
      </c>
      <c r="Q3775" t="s">
        <v>1099</v>
      </c>
      <c r="R3775" t="s">
        <v>5986</v>
      </c>
      <c r="S3775" s="15">
        <f t="shared" si="250"/>
        <v>42656.005173611105</v>
      </c>
      <c r="T3775" s="16">
        <f t="shared" si="251"/>
        <v>42689.088888888888</v>
      </c>
    </row>
    <row r="3776" spans="1:20" ht="60" hidden="1">
      <c r="A3776">
        <v>3774</v>
      </c>
      <c r="B3776" s="3" t="s">
        <v>7690</v>
      </c>
      <c r="C3776" s="3" t="s">
        <v>7691</v>
      </c>
      <c r="D3776" s="6">
        <v>2500</v>
      </c>
      <c r="E3776" s="11">
        <v>2500</v>
      </c>
      <c r="F3776" t="s">
        <v>21</v>
      </c>
      <c r="G3776" t="s">
        <v>167</v>
      </c>
      <c r="H3776" t="s">
        <v>168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5985</v>
      </c>
      <c r="O3776" s="9">
        <f t="shared" si="248"/>
        <v>100</v>
      </c>
      <c r="P3776" s="9">
        <f t="shared" si="249"/>
        <v>100</v>
      </c>
      <c r="Q3776" t="s">
        <v>1099</v>
      </c>
      <c r="R3776" t="s">
        <v>5986</v>
      </c>
      <c r="S3776" s="15">
        <f t="shared" si="250"/>
        <v>42087.792303240742</v>
      </c>
      <c r="T3776" s="16">
        <f t="shared" si="251"/>
        <v>42103.792303240742</v>
      </c>
    </row>
    <row r="3777" spans="1:20" ht="45" hidden="1">
      <c r="A3777">
        <v>3775</v>
      </c>
      <c r="B3777" s="3" t="s">
        <v>7692</v>
      </c>
      <c r="C3777" s="3" t="s">
        <v>7693</v>
      </c>
      <c r="D3777" s="6">
        <v>2000</v>
      </c>
      <c r="E3777" s="11">
        <v>2005</v>
      </c>
      <c r="F3777" t="s">
        <v>21</v>
      </c>
      <c r="G3777" t="s">
        <v>22</v>
      </c>
      <c r="H3777" t="s">
        <v>23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5985</v>
      </c>
      <c r="O3777" s="9">
        <f t="shared" si="248"/>
        <v>100</v>
      </c>
      <c r="P3777" s="9">
        <f t="shared" si="249"/>
        <v>143.21</v>
      </c>
      <c r="Q3777" t="s">
        <v>1099</v>
      </c>
      <c r="R3777" t="s">
        <v>5986</v>
      </c>
      <c r="S3777" s="15">
        <f t="shared" si="250"/>
        <v>42075.942627314813</v>
      </c>
      <c r="T3777" s="16">
        <f t="shared" si="251"/>
        <v>42103.166666666672</v>
      </c>
    </row>
    <row r="3778" spans="1:20" ht="60" hidden="1">
      <c r="A3778">
        <v>3776</v>
      </c>
      <c r="B3778" s="3" t="s">
        <v>7694</v>
      </c>
      <c r="C3778" s="3" t="s">
        <v>7695</v>
      </c>
      <c r="D3778" s="6">
        <v>8000</v>
      </c>
      <c r="E3778" s="11">
        <v>8537</v>
      </c>
      <c r="F3778" t="s">
        <v>21</v>
      </c>
      <c r="G3778" t="s">
        <v>22</v>
      </c>
      <c r="H3778" t="s">
        <v>23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5985</v>
      </c>
      <c r="O3778" s="9">
        <f t="shared" si="248"/>
        <v>107</v>
      </c>
      <c r="P3778" s="9">
        <f t="shared" si="249"/>
        <v>90.82</v>
      </c>
      <c r="Q3778" t="s">
        <v>1099</v>
      </c>
      <c r="R3778" t="s">
        <v>5986</v>
      </c>
      <c r="S3778" s="15">
        <f t="shared" si="250"/>
        <v>41814.367800925924</v>
      </c>
      <c r="T3778" s="16">
        <f t="shared" si="251"/>
        <v>41852.041666666664</v>
      </c>
    </row>
    <row r="3779" spans="1:20" ht="45" hidden="1">
      <c r="A3779">
        <v>3777</v>
      </c>
      <c r="B3779" s="3" t="s">
        <v>7696</v>
      </c>
      <c r="C3779" s="3" t="s">
        <v>7697</v>
      </c>
      <c r="D3779" s="6">
        <v>2000</v>
      </c>
      <c r="E3779" s="11">
        <v>2864</v>
      </c>
      <c r="F3779" t="s">
        <v>21</v>
      </c>
      <c r="G3779" t="s">
        <v>22</v>
      </c>
      <c r="H3779" t="s">
        <v>23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5985</v>
      </c>
      <c r="O3779" s="9">
        <f t="shared" ref="O3779:O3842" si="252">ROUND(E3779/D3779*100,0)</f>
        <v>143</v>
      </c>
      <c r="P3779" s="9">
        <f t="shared" ref="P3779:P3842" si="253">IFERROR(ROUND(E3779/L3779,2),0)</f>
        <v>48.54</v>
      </c>
      <c r="Q3779" t="s">
        <v>1099</v>
      </c>
      <c r="R3779" t="s">
        <v>5986</v>
      </c>
      <c r="S3779" s="15">
        <f t="shared" ref="S3779:S3842" si="254">(((J3779/60)/60)/24)+DATE(1970,1,1)</f>
        <v>41887.111354166671</v>
      </c>
      <c r="T3779" s="16">
        <f t="shared" ref="T3779:T3842" si="255">(((I3779/60)/60)/24)+DATE(1970,1,1)</f>
        <v>41909.166666666664</v>
      </c>
    </row>
    <row r="3780" spans="1:20" ht="30" hidden="1">
      <c r="A3780">
        <v>3778</v>
      </c>
      <c r="B3780" s="3" t="s">
        <v>7698</v>
      </c>
      <c r="C3780" s="3" t="s">
        <v>7699</v>
      </c>
      <c r="D3780" s="6">
        <v>2400</v>
      </c>
      <c r="E3780" s="11">
        <v>2521</v>
      </c>
      <c r="F3780" t="s">
        <v>21</v>
      </c>
      <c r="G3780" t="s">
        <v>22</v>
      </c>
      <c r="H3780" t="s">
        <v>23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5985</v>
      </c>
      <c r="O3780" s="9">
        <f t="shared" si="252"/>
        <v>105</v>
      </c>
      <c r="P3780" s="9">
        <f t="shared" si="253"/>
        <v>70.03</v>
      </c>
      <c r="Q3780" t="s">
        <v>1099</v>
      </c>
      <c r="R3780" t="s">
        <v>5986</v>
      </c>
      <c r="S3780" s="15">
        <f t="shared" si="254"/>
        <v>41989.819212962961</v>
      </c>
      <c r="T3780" s="16">
        <f t="shared" si="255"/>
        <v>42049.819212962961</v>
      </c>
    </row>
    <row r="3781" spans="1:20" ht="30" hidden="1">
      <c r="A3781">
        <v>3779</v>
      </c>
      <c r="B3781" s="3" t="s">
        <v>7700</v>
      </c>
      <c r="C3781" s="3" t="s">
        <v>7701</v>
      </c>
      <c r="D3781" s="6">
        <v>15000</v>
      </c>
      <c r="E3781" s="11">
        <v>15597</v>
      </c>
      <c r="F3781" t="s">
        <v>21</v>
      </c>
      <c r="G3781" t="s">
        <v>22</v>
      </c>
      <c r="H3781" t="s">
        <v>23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5985</v>
      </c>
      <c r="O3781" s="9">
        <f t="shared" si="252"/>
        <v>104</v>
      </c>
      <c r="P3781" s="9">
        <f t="shared" si="253"/>
        <v>135.63</v>
      </c>
      <c r="Q3781" t="s">
        <v>1099</v>
      </c>
      <c r="R3781" t="s">
        <v>5986</v>
      </c>
      <c r="S3781" s="15">
        <f t="shared" si="254"/>
        <v>42425.735416666663</v>
      </c>
      <c r="T3781" s="16">
        <f t="shared" si="255"/>
        <v>42455.693750000006</v>
      </c>
    </row>
    <row r="3782" spans="1:20" ht="45" hidden="1">
      <c r="A3782">
        <v>3780</v>
      </c>
      <c r="B3782" s="3" t="s">
        <v>7702</v>
      </c>
      <c r="C3782" s="3" t="s">
        <v>7703</v>
      </c>
      <c r="D3782" s="6">
        <v>2500</v>
      </c>
      <c r="E3782" s="11">
        <v>3000</v>
      </c>
      <c r="F3782" t="s">
        <v>21</v>
      </c>
      <c r="G3782" t="s">
        <v>22</v>
      </c>
      <c r="H3782" t="s">
        <v>23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5985</v>
      </c>
      <c r="O3782" s="9">
        <f t="shared" si="252"/>
        <v>120</v>
      </c>
      <c r="P3782" s="9">
        <f t="shared" si="253"/>
        <v>100</v>
      </c>
      <c r="Q3782" t="s">
        <v>1099</v>
      </c>
      <c r="R3782" t="s">
        <v>5986</v>
      </c>
      <c r="S3782" s="15">
        <f t="shared" si="254"/>
        <v>42166.219733796301</v>
      </c>
      <c r="T3782" s="16">
        <f t="shared" si="255"/>
        <v>42198.837499999994</v>
      </c>
    </row>
    <row r="3783" spans="1:20" ht="60" hidden="1">
      <c r="A3783">
        <v>3781</v>
      </c>
      <c r="B3783" s="3" t="s">
        <v>7704</v>
      </c>
      <c r="C3783" s="3" t="s">
        <v>7705</v>
      </c>
      <c r="D3783" s="6">
        <v>4500</v>
      </c>
      <c r="E3783" s="11">
        <v>4935</v>
      </c>
      <c r="F3783" t="s">
        <v>21</v>
      </c>
      <c r="G3783" t="s">
        <v>22</v>
      </c>
      <c r="H3783" t="s">
        <v>23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5985</v>
      </c>
      <c r="O3783" s="9">
        <f t="shared" si="252"/>
        <v>110</v>
      </c>
      <c r="P3783" s="9">
        <f t="shared" si="253"/>
        <v>94.9</v>
      </c>
      <c r="Q3783" t="s">
        <v>1099</v>
      </c>
      <c r="R3783" t="s">
        <v>5986</v>
      </c>
      <c r="S3783" s="15">
        <f t="shared" si="254"/>
        <v>41865.882928240739</v>
      </c>
      <c r="T3783" s="16">
        <f t="shared" si="255"/>
        <v>41890.882928240739</v>
      </c>
    </row>
    <row r="3784" spans="1:20" ht="60" hidden="1">
      <c r="A3784">
        <v>3782</v>
      </c>
      <c r="B3784" s="3" t="s">
        <v>7706</v>
      </c>
      <c r="C3784" s="3" t="s">
        <v>7707</v>
      </c>
      <c r="D3784" s="6">
        <v>2000</v>
      </c>
      <c r="E3784" s="11">
        <v>2035</v>
      </c>
      <c r="F3784" t="s">
        <v>21</v>
      </c>
      <c r="G3784" t="s">
        <v>31</v>
      </c>
      <c r="H3784" t="s">
        <v>32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5985</v>
      </c>
      <c r="O3784" s="9">
        <f t="shared" si="252"/>
        <v>102</v>
      </c>
      <c r="P3784" s="9">
        <f t="shared" si="253"/>
        <v>75.37</v>
      </c>
      <c r="Q3784" t="s">
        <v>1099</v>
      </c>
      <c r="R3784" t="s">
        <v>5986</v>
      </c>
      <c r="S3784" s="15">
        <f t="shared" si="254"/>
        <v>42546.862233796302</v>
      </c>
      <c r="T3784" s="16">
        <f t="shared" si="255"/>
        <v>42575.958333333328</v>
      </c>
    </row>
    <row r="3785" spans="1:20" ht="45" hidden="1">
      <c r="A3785">
        <v>3783</v>
      </c>
      <c r="B3785" s="3" t="s">
        <v>7708</v>
      </c>
      <c r="C3785" s="3" t="s">
        <v>7709</v>
      </c>
      <c r="D3785" s="6">
        <v>1200</v>
      </c>
      <c r="E3785" s="11">
        <v>1547</v>
      </c>
      <c r="F3785" t="s">
        <v>21</v>
      </c>
      <c r="G3785" t="s">
        <v>22</v>
      </c>
      <c r="H3785" t="s">
        <v>23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5985</v>
      </c>
      <c r="O3785" s="9">
        <f t="shared" si="252"/>
        <v>129</v>
      </c>
      <c r="P3785" s="9">
        <f t="shared" si="253"/>
        <v>64.459999999999994</v>
      </c>
      <c r="Q3785" t="s">
        <v>1099</v>
      </c>
      <c r="R3785" t="s">
        <v>5986</v>
      </c>
      <c r="S3785" s="15">
        <f t="shared" si="254"/>
        <v>42420.140277777777</v>
      </c>
      <c r="T3785" s="16">
        <f t="shared" si="255"/>
        <v>42444.666666666672</v>
      </c>
    </row>
    <row r="3786" spans="1:20" ht="60" hidden="1">
      <c r="A3786">
        <v>3784</v>
      </c>
      <c r="B3786" s="3" t="s">
        <v>7710</v>
      </c>
      <c r="C3786" s="3" t="s">
        <v>7711</v>
      </c>
      <c r="D3786" s="6">
        <v>1000</v>
      </c>
      <c r="E3786" s="11">
        <v>1150</v>
      </c>
      <c r="F3786" t="s">
        <v>21</v>
      </c>
      <c r="G3786" t="s">
        <v>167</v>
      </c>
      <c r="H3786" t="s">
        <v>168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5985</v>
      </c>
      <c r="O3786" s="9">
        <f t="shared" si="252"/>
        <v>115</v>
      </c>
      <c r="P3786" s="9">
        <f t="shared" si="253"/>
        <v>115</v>
      </c>
      <c r="Q3786" t="s">
        <v>1099</v>
      </c>
      <c r="R3786" t="s">
        <v>5986</v>
      </c>
      <c r="S3786" s="15">
        <f t="shared" si="254"/>
        <v>42531.980694444443</v>
      </c>
      <c r="T3786" s="16">
        <f t="shared" si="255"/>
        <v>42561.980694444443</v>
      </c>
    </row>
    <row r="3787" spans="1:20" ht="60" hidden="1">
      <c r="A3787">
        <v>3785</v>
      </c>
      <c r="B3787" s="3" t="s">
        <v>7712</v>
      </c>
      <c r="C3787" s="3" t="s">
        <v>7713</v>
      </c>
      <c r="D3787" s="6">
        <v>2000</v>
      </c>
      <c r="E3787" s="11">
        <v>3015</v>
      </c>
      <c r="F3787" t="s">
        <v>21</v>
      </c>
      <c r="G3787" t="s">
        <v>31</v>
      </c>
      <c r="H3787" t="s">
        <v>32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5985</v>
      </c>
      <c r="O3787" s="9">
        <f t="shared" si="252"/>
        <v>151</v>
      </c>
      <c r="P3787" s="9">
        <f t="shared" si="253"/>
        <v>100.5</v>
      </c>
      <c r="Q3787" t="s">
        <v>1099</v>
      </c>
      <c r="R3787" t="s">
        <v>5986</v>
      </c>
      <c r="S3787" s="15">
        <f t="shared" si="254"/>
        <v>42548.63853009259</v>
      </c>
      <c r="T3787" s="16">
        <f t="shared" si="255"/>
        <v>42584.418749999997</v>
      </c>
    </row>
    <row r="3788" spans="1:20" ht="45" hidden="1">
      <c r="A3788">
        <v>3786</v>
      </c>
      <c r="B3788" s="3" t="s">
        <v>7714</v>
      </c>
      <c r="C3788" s="3" t="s">
        <v>7715</v>
      </c>
      <c r="D3788" s="6">
        <v>6000</v>
      </c>
      <c r="E3788" s="11">
        <v>6658</v>
      </c>
      <c r="F3788" t="s">
        <v>21</v>
      </c>
      <c r="G3788" t="s">
        <v>22</v>
      </c>
      <c r="H3788" t="s">
        <v>23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5985</v>
      </c>
      <c r="O3788" s="9">
        <f t="shared" si="252"/>
        <v>111</v>
      </c>
      <c r="P3788" s="9">
        <f t="shared" si="253"/>
        <v>93.77</v>
      </c>
      <c r="Q3788" t="s">
        <v>1099</v>
      </c>
      <c r="R3788" t="s">
        <v>5986</v>
      </c>
      <c r="S3788" s="15">
        <f t="shared" si="254"/>
        <v>42487.037905092591</v>
      </c>
      <c r="T3788" s="16">
        <f t="shared" si="255"/>
        <v>42517.037905092591</v>
      </c>
    </row>
    <row r="3789" spans="1:20" ht="45" hidden="1">
      <c r="A3789">
        <v>3787</v>
      </c>
      <c r="B3789" s="3" t="s">
        <v>7716</v>
      </c>
      <c r="C3789" s="3" t="s">
        <v>7717</v>
      </c>
      <c r="D3789" s="6">
        <v>350</v>
      </c>
      <c r="E3789" s="11">
        <v>351</v>
      </c>
      <c r="F3789" t="s">
        <v>21</v>
      </c>
      <c r="G3789" t="s">
        <v>22</v>
      </c>
      <c r="H3789" t="s">
        <v>23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5985</v>
      </c>
      <c r="O3789" s="9">
        <f t="shared" si="252"/>
        <v>100</v>
      </c>
      <c r="P3789" s="9">
        <f t="shared" si="253"/>
        <v>35.1</v>
      </c>
      <c r="Q3789" t="s">
        <v>1099</v>
      </c>
      <c r="R3789" t="s">
        <v>5986</v>
      </c>
      <c r="S3789" s="15">
        <f t="shared" si="254"/>
        <v>42167.534791666665</v>
      </c>
      <c r="T3789" s="16">
        <f t="shared" si="255"/>
        <v>42196.165972222225</v>
      </c>
    </row>
    <row r="3790" spans="1:20" ht="75" hidden="1">
      <c r="A3790">
        <v>3788</v>
      </c>
      <c r="B3790" s="3" t="s">
        <v>7718</v>
      </c>
      <c r="C3790" s="3" t="s">
        <v>7719</v>
      </c>
      <c r="D3790" s="6">
        <v>75000</v>
      </c>
      <c r="E3790" s="11">
        <v>500</v>
      </c>
      <c r="F3790" t="s">
        <v>366</v>
      </c>
      <c r="G3790" t="s">
        <v>22</v>
      </c>
      <c r="H3790" t="s">
        <v>23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5985</v>
      </c>
      <c r="O3790" s="9">
        <f t="shared" si="252"/>
        <v>1</v>
      </c>
      <c r="P3790" s="9">
        <f t="shared" si="253"/>
        <v>500</v>
      </c>
      <c r="Q3790" t="s">
        <v>1099</v>
      </c>
      <c r="R3790" t="s">
        <v>5986</v>
      </c>
      <c r="S3790" s="15">
        <f t="shared" si="254"/>
        <v>42333.695821759262</v>
      </c>
      <c r="T3790" s="16">
        <f t="shared" si="255"/>
        <v>42361.679166666669</v>
      </c>
    </row>
    <row r="3791" spans="1:20" ht="45" hidden="1">
      <c r="A3791">
        <v>3789</v>
      </c>
      <c r="B3791" s="3" t="s">
        <v>7720</v>
      </c>
      <c r="C3791" s="3" t="s">
        <v>7721</v>
      </c>
      <c r="D3791" s="6">
        <v>3550</v>
      </c>
      <c r="E3791" s="11">
        <v>116</v>
      </c>
      <c r="F3791" t="s">
        <v>366</v>
      </c>
      <c r="G3791" t="s">
        <v>31</v>
      </c>
      <c r="H3791" t="s">
        <v>32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5985</v>
      </c>
      <c r="O3791" s="9">
        <f t="shared" si="252"/>
        <v>3</v>
      </c>
      <c r="P3791" s="9">
        <f t="shared" si="253"/>
        <v>29</v>
      </c>
      <c r="Q3791" t="s">
        <v>1099</v>
      </c>
      <c r="R3791" t="s">
        <v>5986</v>
      </c>
      <c r="S3791" s="15">
        <f t="shared" si="254"/>
        <v>42138.798819444448</v>
      </c>
      <c r="T3791" s="16">
        <f t="shared" si="255"/>
        <v>42170.798819444448</v>
      </c>
    </row>
    <row r="3792" spans="1:20" ht="60" hidden="1">
      <c r="A3792">
        <v>3790</v>
      </c>
      <c r="B3792" s="3" t="s">
        <v>7722</v>
      </c>
      <c r="C3792" s="3" t="s">
        <v>7723</v>
      </c>
      <c r="D3792" s="6">
        <v>15000</v>
      </c>
      <c r="E3792" s="11">
        <v>0</v>
      </c>
      <c r="F3792" t="s">
        <v>366</v>
      </c>
      <c r="G3792" t="s">
        <v>22</v>
      </c>
      <c r="H3792" t="s">
        <v>23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5985</v>
      </c>
      <c r="O3792" s="9">
        <f t="shared" si="252"/>
        <v>0</v>
      </c>
      <c r="P3792" s="9">
        <f t="shared" si="253"/>
        <v>0</v>
      </c>
      <c r="Q3792" t="s">
        <v>1099</v>
      </c>
      <c r="R3792" t="s">
        <v>5986</v>
      </c>
      <c r="S3792" s="15">
        <f t="shared" si="254"/>
        <v>42666.666932870372</v>
      </c>
      <c r="T3792" s="16">
        <f t="shared" si="255"/>
        <v>42696.708599537036</v>
      </c>
    </row>
    <row r="3793" spans="1:20" ht="30" hidden="1">
      <c r="A3793">
        <v>3791</v>
      </c>
      <c r="B3793" s="3" t="s">
        <v>7724</v>
      </c>
      <c r="C3793" s="3" t="s">
        <v>7725</v>
      </c>
      <c r="D3793" s="6">
        <v>1500</v>
      </c>
      <c r="E3793" s="11">
        <v>0</v>
      </c>
      <c r="F3793" t="s">
        <v>366</v>
      </c>
      <c r="G3793" t="s">
        <v>22</v>
      </c>
      <c r="H3793" t="s">
        <v>23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5985</v>
      </c>
      <c r="O3793" s="9">
        <f t="shared" si="252"/>
        <v>0</v>
      </c>
      <c r="P3793" s="9">
        <f t="shared" si="253"/>
        <v>0</v>
      </c>
      <c r="Q3793" t="s">
        <v>1099</v>
      </c>
      <c r="R3793" t="s">
        <v>5986</v>
      </c>
      <c r="S3793" s="15">
        <f t="shared" si="254"/>
        <v>41766.692037037035</v>
      </c>
      <c r="T3793" s="16">
        <f t="shared" si="255"/>
        <v>41826.692037037035</v>
      </c>
    </row>
    <row r="3794" spans="1:20" ht="30" hidden="1">
      <c r="A3794">
        <v>3792</v>
      </c>
      <c r="B3794" s="3" t="s">
        <v>7726</v>
      </c>
      <c r="C3794" s="3" t="s">
        <v>7727</v>
      </c>
      <c r="D3794" s="6">
        <v>12500</v>
      </c>
      <c r="E3794" s="11">
        <v>35</v>
      </c>
      <c r="F3794" t="s">
        <v>366</v>
      </c>
      <c r="G3794" t="s">
        <v>22</v>
      </c>
      <c r="H3794" t="s">
        <v>23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5985</v>
      </c>
      <c r="O3794" s="9">
        <f t="shared" si="252"/>
        <v>0</v>
      </c>
      <c r="P3794" s="9">
        <f t="shared" si="253"/>
        <v>17.5</v>
      </c>
      <c r="Q3794" t="s">
        <v>1099</v>
      </c>
      <c r="R3794" t="s">
        <v>5986</v>
      </c>
      <c r="S3794" s="15">
        <f t="shared" si="254"/>
        <v>42170.447013888886</v>
      </c>
      <c r="T3794" s="16">
        <f t="shared" si="255"/>
        <v>42200.447013888886</v>
      </c>
    </row>
    <row r="3795" spans="1:20" ht="60" hidden="1">
      <c r="A3795">
        <v>3793</v>
      </c>
      <c r="B3795" s="3" t="s">
        <v>7728</v>
      </c>
      <c r="C3795" s="3" t="s">
        <v>7729</v>
      </c>
      <c r="D3795" s="6">
        <v>7000</v>
      </c>
      <c r="E3795" s="11">
        <v>4176</v>
      </c>
      <c r="F3795" t="s">
        <v>366</v>
      </c>
      <c r="G3795" t="s">
        <v>22</v>
      </c>
      <c r="H3795" t="s">
        <v>23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5985</v>
      </c>
      <c r="O3795" s="9">
        <f t="shared" si="252"/>
        <v>60</v>
      </c>
      <c r="P3795" s="9">
        <f t="shared" si="253"/>
        <v>174</v>
      </c>
      <c r="Q3795" t="s">
        <v>1099</v>
      </c>
      <c r="R3795" t="s">
        <v>5986</v>
      </c>
      <c r="S3795" s="15">
        <f t="shared" si="254"/>
        <v>41968.938993055555</v>
      </c>
      <c r="T3795" s="16">
        <f t="shared" si="255"/>
        <v>41989.938993055555</v>
      </c>
    </row>
    <row r="3796" spans="1:20" ht="60" hidden="1">
      <c r="A3796">
        <v>3794</v>
      </c>
      <c r="B3796" s="3" t="s">
        <v>7730</v>
      </c>
      <c r="C3796" s="3" t="s">
        <v>7731</v>
      </c>
      <c r="D3796" s="6">
        <v>5000</v>
      </c>
      <c r="E3796" s="11">
        <v>50</v>
      </c>
      <c r="F3796" t="s">
        <v>366</v>
      </c>
      <c r="G3796" t="s">
        <v>31</v>
      </c>
      <c r="H3796" t="s">
        <v>32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5985</v>
      </c>
      <c r="O3796" s="9">
        <f t="shared" si="252"/>
        <v>1</v>
      </c>
      <c r="P3796" s="9">
        <f t="shared" si="253"/>
        <v>50</v>
      </c>
      <c r="Q3796" t="s">
        <v>1099</v>
      </c>
      <c r="R3796" t="s">
        <v>5986</v>
      </c>
      <c r="S3796" s="15">
        <f t="shared" si="254"/>
        <v>42132.58048611111</v>
      </c>
      <c r="T3796" s="16">
        <f t="shared" si="255"/>
        <v>42162.58048611111</v>
      </c>
    </row>
    <row r="3797" spans="1:20" ht="45" hidden="1">
      <c r="A3797">
        <v>3795</v>
      </c>
      <c r="B3797" s="3" t="s">
        <v>7732</v>
      </c>
      <c r="C3797" s="3" t="s">
        <v>7733</v>
      </c>
      <c r="D3797" s="6">
        <v>600</v>
      </c>
      <c r="E3797" s="11">
        <v>10</v>
      </c>
      <c r="F3797" t="s">
        <v>366</v>
      </c>
      <c r="G3797" t="s">
        <v>31</v>
      </c>
      <c r="H3797" t="s">
        <v>32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5985</v>
      </c>
      <c r="O3797" s="9">
        <f t="shared" si="252"/>
        <v>2</v>
      </c>
      <c r="P3797" s="9">
        <f t="shared" si="253"/>
        <v>5</v>
      </c>
      <c r="Q3797" t="s">
        <v>1099</v>
      </c>
      <c r="R3797" t="s">
        <v>5986</v>
      </c>
      <c r="S3797" s="15">
        <f t="shared" si="254"/>
        <v>42201.436226851853</v>
      </c>
      <c r="T3797" s="16">
        <f t="shared" si="255"/>
        <v>42244.9375</v>
      </c>
    </row>
    <row r="3798" spans="1:20" ht="60" hidden="1">
      <c r="A3798">
        <v>3796</v>
      </c>
      <c r="B3798" s="3" t="s">
        <v>7734</v>
      </c>
      <c r="C3798" s="3" t="s">
        <v>7735</v>
      </c>
      <c r="D3798" s="6">
        <v>22500</v>
      </c>
      <c r="E3798" s="11">
        <v>1</v>
      </c>
      <c r="F3798" t="s">
        <v>366</v>
      </c>
      <c r="G3798" t="s">
        <v>22</v>
      </c>
      <c r="H3798" t="s">
        <v>23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5985</v>
      </c>
      <c r="O3798" s="9">
        <f t="shared" si="252"/>
        <v>0</v>
      </c>
      <c r="P3798" s="9">
        <f t="shared" si="253"/>
        <v>1</v>
      </c>
      <c r="Q3798" t="s">
        <v>1099</v>
      </c>
      <c r="R3798" t="s">
        <v>5986</v>
      </c>
      <c r="S3798" s="15">
        <f t="shared" si="254"/>
        <v>42689.029583333337</v>
      </c>
      <c r="T3798" s="16">
        <f t="shared" si="255"/>
        <v>42749.029583333337</v>
      </c>
    </row>
    <row r="3799" spans="1:20" ht="60" hidden="1">
      <c r="A3799">
        <v>3797</v>
      </c>
      <c r="B3799" s="3" t="s">
        <v>7736</v>
      </c>
      <c r="C3799" s="3" t="s">
        <v>7737</v>
      </c>
      <c r="D3799" s="6">
        <v>6000</v>
      </c>
      <c r="E3799" s="11">
        <v>5380</v>
      </c>
      <c r="F3799" t="s">
        <v>366</v>
      </c>
      <c r="G3799" t="s">
        <v>22</v>
      </c>
      <c r="H3799" t="s">
        <v>23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5985</v>
      </c>
      <c r="O3799" s="9">
        <f t="shared" si="252"/>
        <v>90</v>
      </c>
      <c r="P3799" s="9">
        <f t="shared" si="253"/>
        <v>145.41</v>
      </c>
      <c r="Q3799" t="s">
        <v>1099</v>
      </c>
      <c r="R3799" t="s">
        <v>5986</v>
      </c>
      <c r="S3799" s="15">
        <f t="shared" si="254"/>
        <v>42084.881539351853</v>
      </c>
      <c r="T3799" s="16">
        <f t="shared" si="255"/>
        <v>42114.881539351853</v>
      </c>
    </row>
    <row r="3800" spans="1:20" ht="60" hidden="1">
      <c r="A3800">
        <v>3798</v>
      </c>
      <c r="B3800" s="3" t="s">
        <v>7738</v>
      </c>
      <c r="C3800" s="3" t="s">
        <v>7739</v>
      </c>
      <c r="D3800" s="6">
        <v>70000</v>
      </c>
      <c r="E3800" s="11">
        <v>1025</v>
      </c>
      <c r="F3800" t="s">
        <v>366</v>
      </c>
      <c r="G3800" t="s">
        <v>22</v>
      </c>
      <c r="H3800" t="s">
        <v>23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5985</v>
      </c>
      <c r="O3800" s="9">
        <f t="shared" si="252"/>
        <v>1</v>
      </c>
      <c r="P3800" s="9">
        <f t="shared" si="253"/>
        <v>205</v>
      </c>
      <c r="Q3800" t="s">
        <v>1099</v>
      </c>
      <c r="R3800" t="s">
        <v>5986</v>
      </c>
      <c r="S3800" s="15">
        <f t="shared" si="254"/>
        <v>41831.722777777781</v>
      </c>
      <c r="T3800" s="16">
        <f t="shared" si="255"/>
        <v>41861.722777777781</v>
      </c>
    </row>
    <row r="3801" spans="1:20" ht="45" hidden="1">
      <c r="A3801">
        <v>3799</v>
      </c>
      <c r="B3801" s="3" t="s">
        <v>7740</v>
      </c>
      <c r="C3801" s="3" t="s">
        <v>7741</v>
      </c>
      <c r="D3801" s="6">
        <v>10000</v>
      </c>
      <c r="E3801" s="11">
        <v>402</v>
      </c>
      <c r="F3801" t="s">
        <v>366</v>
      </c>
      <c r="G3801" t="s">
        <v>22</v>
      </c>
      <c r="H3801" t="s">
        <v>23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5985</v>
      </c>
      <c r="O3801" s="9">
        <f t="shared" si="252"/>
        <v>4</v>
      </c>
      <c r="P3801" s="9">
        <f t="shared" si="253"/>
        <v>100.5</v>
      </c>
      <c r="Q3801" t="s">
        <v>1099</v>
      </c>
      <c r="R3801" t="s">
        <v>5986</v>
      </c>
      <c r="S3801" s="15">
        <f t="shared" si="254"/>
        <v>42410.93105324074</v>
      </c>
      <c r="T3801" s="16">
        <f t="shared" si="255"/>
        <v>42440.93105324074</v>
      </c>
    </row>
    <row r="3802" spans="1:20" ht="60" hidden="1">
      <c r="A3802">
        <v>3800</v>
      </c>
      <c r="B3802" s="3" t="s">
        <v>7742</v>
      </c>
      <c r="C3802" s="3" t="s">
        <v>7743</v>
      </c>
      <c r="D3802" s="6">
        <v>22000</v>
      </c>
      <c r="E3802" s="11">
        <v>881</v>
      </c>
      <c r="F3802" t="s">
        <v>366</v>
      </c>
      <c r="G3802" t="s">
        <v>22</v>
      </c>
      <c r="H3802" t="s">
        <v>23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5985</v>
      </c>
      <c r="O3802" s="9">
        <f t="shared" si="252"/>
        <v>4</v>
      </c>
      <c r="P3802" s="9">
        <f t="shared" si="253"/>
        <v>55.06</v>
      </c>
      <c r="Q3802" t="s">
        <v>1099</v>
      </c>
      <c r="R3802" t="s">
        <v>5986</v>
      </c>
      <c r="S3802" s="15">
        <f t="shared" si="254"/>
        <v>41982.737071759257</v>
      </c>
      <c r="T3802" s="16">
        <f t="shared" si="255"/>
        <v>42015.207638888889</v>
      </c>
    </row>
    <row r="3803" spans="1:20" ht="45" hidden="1">
      <c r="A3803">
        <v>3801</v>
      </c>
      <c r="B3803" s="3" t="s">
        <v>7744</v>
      </c>
      <c r="C3803" s="3" t="s">
        <v>7745</v>
      </c>
      <c r="D3803" s="6">
        <v>5000</v>
      </c>
      <c r="E3803" s="11">
        <v>426</v>
      </c>
      <c r="F3803" t="s">
        <v>366</v>
      </c>
      <c r="G3803" t="s">
        <v>22</v>
      </c>
      <c r="H3803" t="s">
        <v>23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5985</v>
      </c>
      <c r="O3803" s="9">
        <f t="shared" si="252"/>
        <v>9</v>
      </c>
      <c r="P3803" s="9">
        <f t="shared" si="253"/>
        <v>47.33</v>
      </c>
      <c r="Q3803" t="s">
        <v>1099</v>
      </c>
      <c r="R3803" t="s">
        <v>5986</v>
      </c>
      <c r="S3803" s="15">
        <f t="shared" si="254"/>
        <v>41975.676111111112</v>
      </c>
      <c r="T3803" s="16">
        <f t="shared" si="255"/>
        <v>42006.676111111112</v>
      </c>
    </row>
    <row r="3804" spans="1:20" ht="45" hidden="1">
      <c r="A3804">
        <v>3802</v>
      </c>
      <c r="B3804" s="3" t="s">
        <v>7746</v>
      </c>
      <c r="C3804" s="3" t="s">
        <v>7747</v>
      </c>
      <c r="D3804" s="6">
        <v>3000</v>
      </c>
      <c r="E3804" s="11">
        <v>0</v>
      </c>
      <c r="F3804" t="s">
        <v>366</v>
      </c>
      <c r="G3804" t="s">
        <v>22</v>
      </c>
      <c r="H3804" t="s">
        <v>23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5985</v>
      </c>
      <c r="O3804" s="9">
        <f t="shared" si="252"/>
        <v>0</v>
      </c>
      <c r="P3804" s="9">
        <f t="shared" si="253"/>
        <v>0</v>
      </c>
      <c r="Q3804" t="s">
        <v>1099</v>
      </c>
      <c r="R3804" t="s">
        <v>5986</v>
      </c>
      <c r="S3804" s="15">
        <f t="shared" si="254"/>
        <v>42269.126226851848</v>
      </c>
      <c r="T3804" s="16">
        <f t="shared" si="255"/>
        <v>42299.126226851848</v>
      </c>
    </row>
    <row r="3805" spans="1:20" ht="30" hidden="1">
      <c r="A3805">
        <v>3803</v>
      </c>
      <c r="B3805" s="3" t="s">
        <v>7748</v>
      </c>
      <c r="C3805" s="3" t="s">
        <v>7749</v>
      </c>
      <c r="D3805" s="6">
        <v>12000</v>
      </c>
      <c r="E3805" s="11">
        <v>2358</v>
      </c>
      <c r="F3805" t="s">
        <v>366</v>
      </c>
      <c r="G3805" t="s">
        <v>22</v>
      </c>
      <c r="H3805" t="s">
        <v>23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5985</v>
      </c>
      <c r="O3805" s="9">
        <f t="shared" si="252"/>
        <v>20</v>
      </c>
      <c r="P3805" s="9">
        <f t="shared" si="253"/>
        <v>58.95</v>
      </c>
      <c r="Q3805" t="s">
        <v>1099</v>
      </c>
      <c r="R3805" t="s">
        <v>5986</v>
      </c>
      <c r="S3805" s="15">
        <f t="shared" si="254"/>
        <v>42403.971851851849</v>
      </c>
      <c r="T3805" s="16">
        <f t="shared" si="255"/>
        <v>42433.971851851849</v>
      </c>
    </row>
    <row r="3806" spans="1:20" ht="60" hidden="1">
      <c r="A3806">
        <v>3804</v>
      </c>
      <c r="B3806" s="3" t="s">
        <v>7750</v>
      </c>
      <c r="C3806" s="3" t="s">
        <v>7751</v>
      </c>
      <c r="D3806" s="6">
        <v>8000</v>
      </c>
      <c r="E3806" s="11">
        <v>0</v>
      </c>
      <c r="F3806" t="s">
        <v>366</v>
      </c>
      <c r="G3806" t="s">
        <v>22</v>
      </c>
      <c r="H3806" t="s">
        <v>23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5985</v>
      </c>
      <c r="O3806" s="9">
        <f t="shared" si="252"/>
        <v>0</v>
      </c>
      <c r="P3806" s="9">
        <f t="shared" si="253"/>
        <v>0</v>
      </c>
      <c r="Q3806" t="s">
        <v>1099</v>
      </c>
      <c r="R3806" t="s">
        <v>5986</v>
      </c>
      <c r="S3806" s="15">
        <f t="shared" si="254"/>
        <v>42527.00953703704</v>
      </c>
      <c r="T3806" s="16">
        <f t="shared" si="255"/>
        <v>42582.291666666672</v>
      </c>
    </row>
    <row r="3807" spans="1:20" ht="45" hidden="1">
      <c r="A3807">
        <v>3805</v>
      </c>
      <c r="B3807" s="3" t="s">
        <v>7752</v>
      </c>
      <c r="C3807" s="3" t="s">
        <v>7753</v>
      </c>
      <c r="D3807" s="6">
        <v>150000</v>
      </c>
      <c r="E3807" s="11">
        <v>3</v>
      </c>
      <c r="F3807" t="s">
        <v>366</v>
      </c>
      <c r="G3807" t="s">
        <v>22</v>
      </c>
      <c r="H3807" t="s">
        <v>23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5985</v>
      </c>
      <c r="O3807" s="9">
        <f t="shared" si="252"/>
        <v>0</v>
      </c>
      <c r="P3807" s="9">
        <f t="shared" si="253"/>
        <v>1.5</v>
      </c>
      <c r="Q3807" t="s">
        <v>1099</v>
      </c>
      <c r="R3807" t="s">
        <v>5986</v>
      </c>
      <c r="S3807" s="15">
        <f t="shared" si="254"/>
        <v>41849.887037037035</v>
      </c>
      <c r="T3807" s="16">
        <f t="shared" si="255"/>
        <v>41909.887037037035</v>
      </c>
    </row>
    <row r="3808" spans="1:20" ht="60" hidden="1">
      <c r="A3808">
        <v>3806</v>
      </c>
      <c r="B3808" s="3" t="s">
        <v>7754</v>
      </c>
      <c r="C3808" s="3" t="s">
        <v>7755</v>
      </c>
      <c r="D3808" s="6">
        <v>7500</v>
      </c>
      <c r="E3808" s="11">
        <v>5</v>
      </c>
      <c r="F3808" t="s">
        <v>366</v>
      </c>
      <c r="G3808" t="s">
        <v>57</v>
      </c>
      <c r="H3808" t="s">
        <v>58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5985</v>
      </c>
      <c r="O3808" s="9">
        <f t="shared" si="252"/>
        <v>0</v>
      </c>
      <c r="P3808" s="9">
        <f t="shared" si="253"/>
        <v>5</v>
      </c>
      <c r="Q3808" t="s">
        <v>1099</v>
      </c>
      <c r="R3808" t="s">
        <v>5986</v>
      </c>
      <c r="S3808" s="15">
        <f t="shared" si="254"/>
        <v>41799.259039351848</v>
      </c>
      <c r="T3808" s="16">
        <f t="shared" si="255"/>
        <v>41819.259039351848</v>
      </c>
    </row>
    <row r="3809" spans="1:21" ht="60" hidden="1">
      <c r="A3809">
        <v>3807</v>
      </c>
      <c r="B3809" s="3" t="s">
        <v>7756</v>
      </c>
      <c r="C3809" s="3" t="s">
        <v>7757</v>
      </c>
      <c r="D3809" s="6">
        <v>1500</v>
      </c>
      <c r="E3809" s="11">
        <v>455</v>
      </c>
      <c r="F3809" t="s">
        <v>366</v>
      </c>
      <c r="G3809" t="s">
        <v>22</v>
      </c>
      <c r="H3809" t="s">
        <v>23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5985</v>
      </c>
      <c r="O3809" s="9">
        <f t="shared" si="252"/>
        <v>30</v>
      </c>
      <c r="P3809" s="9">
        <f t="shared" si="253"/>
        <v>50.56</v>
      </c>
      <c r="Q3809" t="s">
        <v>1099</v>
      </c>
      <c r="R3809" t="s">
        <v>5986</v>
      </c>
      <c r="S3809" s="15">
        <f t="shared" si="254"/>
        <v>42090.909016203703</v>
      </c>
      <c r="T3809" s="16">
        <f t="shared" si="255"/>
        <v>42097.909016203703</v>
      </c>
    </row>
    <row r="3810" spans="1:21" ht="45">
      <c r="A3810">
        <v>3808</v>
      </c>
      <c r="B3810" s="3" t="s">
        <v>7758</v>
      </c>
      <c r="C3810" s="3" t="s">
        <v>7759</v>
      </c>
      <c r="D3810" s="6">
        <v>1000</v>
      </c>
      <c r="E3810" s="11">
        <v>1000</v>
      </c>
      <c r="F3810" t="s">
        <v>21</v>
      </c>
      <c r="G3810" t="s">
        <v>31</v>
      </c>
      <c r="H3810" t="s">
        <v>32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1098</v>
      </c>
      <c r="O3810" s="9">
        <f t="shared" si="252"/>
        <v>100</v>
      </c>
      <c r="P3810" s="9">
        <f t="shared" si="253"/>
        <v>41.67</v>
      </c>
      <c r="Q3810" t="s">
        <v>1099</v>
      </c>
      <c r="R3810" t="s">
        <v>1100</v>
      </c>
      <c r="S3810" s="15">
        <f t="shared" si="254"/>
        <v>42059.453923611116</v>
      </c>
      <c r="T3810" s="16">
        <f t="shared" si="255"/>
        <v>42119.412256944444</v>
      </c>
      <c r="U3810">
        <f t="shared" ref="U3810:U3869" si="256">YEAR(S3292)</f>
        <v>2017</v>
      </c>
    </row>
    <row r="3811" spans="1:21" ht="60">
      <c r="A3811">
        <v>3809</v>
      </c>
      <c r="B3811" s="3" t="s">
        <v>7760</v>
      </c>
      <c r="C3811" s="3" t="s">
        <v>7761</v>
      </c>
      <c r="D3811" s="6">
        <v>2000</v>
      </c>
      <c r="E3811" s="11">
        <v>2025</v>
      </c>
      <c r="F3811" t="s">
        <v>21</v>
      </c>
      <c r="G3811" t="s">
        <v>31</v>
      </c>
      <c r="H3811" t="s">
        <v>32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1098</v>
      </c>
      <c r="O3811" s="9">
        <f t="shared" si="252"/>
        <v>101</v>
      </c>
      <c r="P3811" s="9">
        <f t="shared" si="253"/>
        <v>53.29</v>
      </c>
      <c r="Q3811" t="s">
        <v>1099</v>
      </c>
      <c r="R3811" t="s">
        <v>1100</v>
      </c>
      <c r="S3811" s="15">
        <f t="shared" si="254"/>
        <v>41800.526701388888</v>
      </c>
      <c r="T3811" s="16">
        <f t="shared" si="255"/>
        <v>41850.958333333336</v>
      </c>
      <c r="U3811">
        <f t="shared" si="256"/>
        <v>2015</v>
      </c>
    </row>
    <row r="3812" spans="1:21" ht="60">
      <c r="A3812">
        <v>3810</v>
      </c>
      <c r="B3812" s="3" t="s">
        <v>7762</v>
      </c>
      <c r="C3812" s="3" t="s">
        <v>7763</v>
      </c>
      <c r="D3812" s="6">
        <v>1500</v>
      </c>
      <c r="E3812" s="11">
        <v>1826</v>
      </c>
      <c r="F3812" t="s">
        <v>21</v>
      </c>
      <c r="G3812" t="s">
        <v>22</v>
      </c>
      <c r="H3812" t="s">
        <v>23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1098</v>
      </c>
      <c r="O3812" s="9">
        <f t="shared" si="252"/>
        <v>122</v>
      </c>
      <c r="P3812" s="9">
        <f t="shared" si="253"/>
        <v>70.23</v>
      </c>
      <c r="Q3812" t="s">
        <v>1099</v>
      </c>
      <c r="R3812" t="s">
        <v>1100</v>
      </c>
      <c r="S3812" s="15">
        <f t="shared" si="254"/>
        <v>42054.849050925928</v>
      </c>
      <c r="T3812" s="16">
        <f t="shared" si="255"/>
        <v>42084.807384259257</v>
      </c>
      <c r="U3812">
        <f t="shared" si="256"/>
        <v>2015</v>
      </c>
    </row>
    <row r="3813" spans="1:21" ht="60">
      <c r="A3813">
        <v>3811</v>
      </c>
      <c r="B3813" s="3" t="s">
        <v>7764</v>
      </c>
      <c r="C3813" s="3" t="s">
        <v>7765</v>
      </c>
      <c r="D3813" s="6">
        <v>250</v>
      </c>
      <c r="E3813" s="11">
        <v>825</v>
      </c>
      <c r="F3813" t="s">
        <v>21</v>
      </c>
      <c r="G3813" t="s">
        <v>31</v>
      </c>
      <c r="H3813" t="s">
        <v>32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1098</v>
      </c>
      <c r="O3813" s="9">
        <f t="shared" si="252"/>
        <v>330</v>
      </c>
      <c r="P3813" s="9">
        <f t="shared" si="253"/>
        <v>43.42</v>
      </c>
      <c r="Q3813" t="s">
        <v>1099</v>
      </c>
      <c r="R3813" t="s">
        <v>1100</v>
      </c>
      <c r="S3813" s="15">
        <f t="shared" si="254"/>
        <v>42487.62700231481</v>
      </c>
      <c r="T3813" s="16">
        <f t="shared" si="255"/>
        <v>42521.458333333328</v>
      </c>
      <c r="U3813">
        <f t="shared" si="256"/>
        <v>2017</v>
      </c>
    </row>
    <row r="3814" spans="1:21" ht="60">
      <c r="A3814">
        <v>3812</v>
      </c>
      <c r="B3814" s="3" t="s">
        <v>7766</v>
      </c>
      <c r="C3814" s="3" t="s">
        <v>7767</v>
      </c>
      <c r="D3814" s="6">
        <v>2000</v>
      </c>
      <c r="E3814" s="11">
        <v>2191</v>
      </c>
      <c r="F3814" t="s">
        <v>21</v>
      </c>
      <c r="G3814" t="s">
        <v>167</v>
      </c>
      <c r="H3814" t="s">
        <v>168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1098</v>
      </c>
      <c r="O3814" s="9">
        <f t="shared" si="252"/>
        <v>110</v>
      </c>
      <c r="P3814" s="9">
        <f t="shared" si="253"/>
        <v>199.18</v>
      </c>
      <c r="Q3814" t="s">
        <v>1099</v>
      </c>
      <c r="R3814" t="s">
        <v>1100</v>
      </c>
      <c r="S3814" s="15">
        <f t="shared" si="254"/>
        <v>42109.751250000001</v>
      </c>
      <c r="T3814" s="16">
        <f t="shared" si="255"/>
        <v>42156.165972222225</v>
      </c>
      <c r="U3814">
        <f t="shared" si="256"/>
        <v>2015</v>
      </c>
    </row>
    <row r="3815" spans="1:21" ht="60">
      <c r="A3815">
        <v>3813</v>
      </c>
      <c r="B3815" s="3" t="s">
        <v>7768</v>
      </c>
      <c r="C3815" s="3" t="s">
        <v>7769</v>
      </c>
      <c r="D3815" s="6">
        <v>2100</v>
      </c>
      <c r="E3815" s="11">
        <v>2119.9899999999998</v>
      </c>
      <c r="F3815" t="s">
        <v>21</v>
      </c>
      <c r="G3815" t="s">
        <v>22</v>
      </c>
      <c r="H3815" t="s">
        <v>23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1098</v>
      </c>
      <c r="O3815" s="9">
        <f t="shared" si="252"/>
        <v>101</v>
      </c>
      <c r="P3815" s="9">
        <f t="shared" si="253"/>
        <v>78.52</v>
      </c>
      <c r="Q3815" t="s">
        <v>1099</v>
      </c>
      <c r="R3815" t="s">
        <v>1100</v>
      </c>
      <c r="S3815" s="15">
        <f t="shared" si="254"/>
        <v>42497.275706018518</v>
      </c>
      <c r="T3815" s="16">
        <f t="shared" si="255"/>
        <v>42535.904861111107</v>
      </c>
      <c r="U3815">
        <f t="shared" si="256"/>
        <v>2016</v>
      </c>
    </row>
    <row r="3816" spans="1:21" ht="60">
      <c r="A3816">
        <v>3814</v>
      </c>
      <c r="B3816" s="3" t="s">
        <v>7770</v>
      </c>
      <c r="C3816" s="3" t="s">
        <v>7771</v>
      </c>
      <c r="D3816" s="6">
        <v>1500</v>
      </c>
      <c r="E3816" s="11">
        <v>2102</v>
      </c>
      <c r="F3816" t="s">
        <v>21</v>
      </c>
      <c r="G3816" t="s">
        <v>22</v>
      </c>
      <c r="H3816" t="s">
        <v>23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1098</v>
      </c>
      <c r="O3816" s="9">
        <f t="shared" si="252"/>
        <v>140</v>
      </c>
      <c r="P3816" s="9">
        <f t="shared" si="253"/>
        <v>61.82</v>
      </c>
      <c r="Q3816" t="s">
        <v>1099</v>
      </c>
      <c r="R3816" t="s">
        <v>1100</v>
      </c>
      <c r="S3816" s="15">
        <f t="shared" si="254"/>
        <v>42058.904074074075</v>
      </c>
      <c r="T3816" s="16">
        <f t="shared" si="255"/>
        <v>42095.165972222225</v>
      </c>
      <c r="U3816">
        <f t="shared" si="256"/>
        <v>2015</v>
      </c>
    </row>
    <row r="3817" spans="1:21" ht="30">
      <c r="A3817">
        <v>3815</v>
      </c>
      <c r="B3817" s="3" t="s">
        <v>7772</v>
      </c>
      <c r="C3817" s="3" t="s">
        <v>7773</v>
      </c>
      <c r="D3817" s="6">
        <v>1000</v>
      </c>
      <c r="E3817" s="11">
        <v>1000.01</v>
      </c>
      <c r="F3817" t="s">
        <v>21</v>
      </c>
      <c r="G3817" t="s">
        <v>31</v>
      </c>
      <c r="H3817" t="s">
        <v>32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1098</v>
      </c>
      <c r="O3817" s="9">
        <f t="shared" si="252"/>
        <v>100</v>
      </c>
      <c r="P3817" s="9">
        <f t="shared" si="253"/>
        <v>50</v>
      </c>
      <c r="Q3817" t="s">
        <v>1099</v>
      </c>
      <c r="R3817" t="s">
        <v>1100</v>
      </c>
      <c r="S3817" s="15">
        <f t="shared" si="254"/>
        <v>42207.259918981479</v>
      </c>
      <c r="T3817" s="16">
        <f t="shared" si="255"/>
        <v>42236.958333333328</v>
      </c>
      <c r="U3817">
        <f t="shared" si="256"/>
        <v>2015</v>
      </c>
    </row>
    <row r="3818" spans="1:21" ht="60">
      <c r="A3818">
        <v>3816</v>
      </c>
      <c r="B3818" s="3" t="s">
        <v>7774</v>
      </c>
      <c r="C3818" s="3" t="s">
        <v>7775</v>
      </c>
      <c r="D3818" s="6">
        <v>1500</v>
      </c>
      <c r="E3818" s="11">
        <v>1788.57</v>
      </c>
      <c r="F3818" t="s">
        <v>21</v>
      </c>
      <c r="G3818" t="s">
        <v>22</v>
      </c>
      <c r="H3818" t="s">
        <v>23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1098</v>
      </c>
      <c r="O3818" s="9">
        <f t="shared" si="252"/>
        <v>119</v>
      </c>
      <c r="P3818" s="9">
        <f t="shared" si="253"/>
        <v>48.34</v>
      </c>
      <c r="Q3818" t="s">
        <v>1099</v>
      </c>
      <c r="R3818" t="s">
        <v>1100</v>
      </c>
      <c r="S3818" s="15">
        <f t="shared" si="254"/>
        <v>41807.690081018518</v>
      </c>
      <c r="T3818" s="16">
        <f t="shared" si="255"/>
        <v>41837.690081018518</v>
      </c>
      <c r="U3818">
        <f t="shared" si="256"/>
        <v>2015</v>
      </c>
    </row>
    <row r="3819" spans="1:21" ht="60">
      <c r="A3819">
        <v>3817</v>
      </c>
      <c r="B3819" s="3" t="s">
        <v>7776</v>
      </c>
      <c r="C3819" s="3" t="s">
        <v>7777</v>
      </c>
      <c r="D3819" s="6">
        <v>2000</v>
      </c>
      <c r="E3819" s="11">
        <v>2145</v>
      </c>
      <c r="F3819" t="s">
        <v>21</v>
      </c>
      <c r="G3819" t="s">
        <v>22</v>
      </c>
      <c r="H3819" t="s">
        <v>23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1098</v>
      </c>
      <c r="O3819" s="9">
        <f t="shared" si="252"/>
        <v>107</v>
      </c>
      <c r="P3819" s="9">
        <f t="shared" si="253"/>
        <v>107.25</v>
      </c>
      <c r="Q3819" t="s">
        <v>1099</v>
      </c>
      <c r="R3819" t="s">
        <v>1100</v>
      </c>
      <c r="S3819" s="15">
        <f t="shared" si="254"/>
        <v>42284.69694444444</v>
      </c>
      <c r="T3819" s="16">
        <f t="shared" si="255"/>
        <v>42301.165972222225</v>
      </c>
      <c r="U3819">
        <f t="shared" si="256"/>
        <v>2015</v>
      </c>
    </row>
    <row r="3820" spans="1:21" ht="45">
      <c r="A3820">
        <v>3818</v>
      </c>
      <c r="B3820" s="3" t="s">
        <v>7778</v>
      </c>
      <c r="C3820" s="3" t="s">
        <v>7779</v>
      </c>
      <c r="D3820" s="6">
        <v>250</v>
      </c>
      <c r="E3820" s="11">
        <v>570</v>
      </c>
      <c r="F3820" t="s">
        <v>21</v>
      </c>
      <c r="G3820" t="s">
        <v>22</v>
      </c>
      <c r="H3820" t="s">
        <v>23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1098</v>
      </c>
      <c r="O3820" s="9">
        <f t="shared" si="252"/>
        <v>228</v>
      </c>
      <c r="P3820" s="9">
        <f t="shared" si="253"/>
        <v>57</v>
      </c>
      <c r="Q3820" t="s">
        <v>1099</v>
      </c>
      <c r="R3820" t="s">
        <v>1100</v>
      </c>
      <c r="S3820" s="15">
        <f t="shared" si="254"/>
        <v>42045.84238425926</v>
      </c>
      <c r="T3820" s="16">
        <f t="shared" si="255"/>
        <v>42075.800717592589</v>
      </c>
      <c r="U3820">
        <f t="shared" si="256"/>
        <v>2015</v>
      </c>
    </row>
    <row r="3821" spans="1:21" ht="45">
      <c r="A3821">
        <v>3819</v>
      </c>
      <c r="B3821" s="3" t="s">
        <v>7780</v>
      </c>
      <c r="C3821" s="3" t="s">
        <v>7557</v>
      </c>
      <c r="D3821" s="6">
        <v>1000</v>
      </c>
      <c r="E3821" s="11">
        <v>1064</v>
      </c>
      <c r="F3821" t="s">
        <v>21</v>
      </c>
      <c r="G3821" t="s">
        <v>22</v>
      </c>
      <c r="H3821" t="s">
        <v>23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1098</v>
      </c>
      <c r="O3821" s="9">
        <f t="shared" si="252"/>
        <v>106</v>
      </c>
      <c r="P3821" s="9">
        <f t="shared" si="253"/>
        <v>40.92</v>
      </c>
      <c r="Q3821" t="s">
        <v>1099</v>
      </c>
      <c r="R3821" t="s">
        <v>1100</v>
      </c>
      <c r="S3821" s="15">
        <f t="shared" si="254"/>
        <v>42184.209537037037</v>
      </c>
      <c r="T3821" s="16">
        <f t="shared" si="255"/>
        <v>42202.876388888893</v>
      </c>
      <c r="U3821">
        <f t="shared" si="256"/>
        <v>2016</v>
      </c>
    </row>
    <row r="3822" spans="1:21" ht="45">
      <c r="A3822">
        <v>3820</v>
      </c>
      <c r="B3822" s="3" t="s">
        <v>7781</v>
      </c>
      <c r="C3822" s="3" t="s">
        <v>7782</v>
      </c>
      <c r="D3822" s="6">
        <v>300</v>
      </c>
      <c r="E3822" s="11">
        <v>430</v>
      </c>
      <c r="F3822" t="s">
        <v>21</v>
      </c>
      <c r="G3822" t="s">
        <v>31</v>
      </c>
      <c r="H3822" t="s">
        <v>32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1098</v>
      </c>
      <c r="O3822" s="9">
        <f t="shared" si="252"/>
        <v>143</v>
      </c>
      <c r="P3822" s="9">
        <f t="shared" si="253"/>
        <v>21.5</v>
      </c>
      <c r="Q3822" t="s">
        <v>1099</v>
      </c>
      <c r="R3822" t="s">
        <v>1100</v>
      </c>
      <c r="S3822" s="15">
        <f t="shared" si="254"/>
        <v>42160.651817129634</v>
      </c>
      <c r="T3822" s="16">
        <f t="shared" si="255"/>
        <v>42190.651817129634</v>
      </c>
      <c r="U3822">
        <f t="shared" si="256"/>
        <v>2016</v>
      </c>
    </row>
    <row r="3823" spans="1:21" ht="60">
      <c r="A3823">
        <v>3821</v>
      </c>
      <c r="B3823" s="3" t="s">
        <v>7783</v>
      </c>
      <c r="C3823" s="3" t="s">
        <v>7784</v>
      </c>
      <c r="D3823" s="6">
        <v>3500</v>
      </c>
      <c r="E3823" s="11">
        <v>3659</v>
      </c>
      <c r="F3823" t="s">
        <v>21</v>
      </c>
      <c r="G3823" t="s">
        <v>22</v>
      </c>
      <c r="H3823" t="s">
        <v>23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1098</v>
      </c>
      <c r="O3823" s="9">
        <f t="shared" si="252"/>
        <v>105</v>
      </c>
      <c r="P3823" s="9">
        <f t="shared" si="253"/>
        <v>79.540000000000006</v>
      </c>
      <c r="Q3823" t="s">
        <v>1099</v>
      </c>
      <c r="R3823" t="s">
        <v>1100</v>
      </c>
      <c r="S3823" s="15">
        <f t="shared" si="254"/>
        <v>42341.180636574078</v>
      </c>
      <c r="T3823" s="16">
        <f t="shared" si="255"/>
        <v>42373.180636574078</v>
      </c>
      <c r="U3823">
        <f t="shared" si="256"/>
        <v>2015</v>
      </c>
    </row>
    <row r="3824" spans="1:21" ht="60">
      <c r="A3824">
        <v>3822</v>
      </c>
      <c r="B3824" s="3" t="s">
        <v>7785</v>
      </c>
      <c r="C3824" s="3" t="s">
        <v>7786</v>
      </c>
      <c r="D3824" s="6">
        <v>5000</v>
      </c>
      <c r="E3824" s="11">
        <v>5501</v>
      </c>
      <c r="F3824" t="s">
        <v>21</v>
      </c>
      <c r="G3824" t="s">
        <v>512</v>
      </c>
      <c r="H3824" t="s">
        <v>62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1098</v>
      </c>
      <c r="O3824" s="9">
        <f t="shared" si="252"/>
        <v>110</v>
      </c>
      <c r="P3824" s="9">
        <f t="shared" si="253"/>
        <v>72.38</v>
      </c>
      <c r="Q3824" t="s">
        <v>1099</v>
      </c>
      <c r="R3824" t="s">
        <v>1100</v>
      </c>
      <c r="S3824" s="15">
        <f t="shared" si="254"/>
        <v>42329.838159722218</v>
      </c>
      <c r="T3824" s="16">
        <f t="shared" si="255"/>
        <v>42388.957638888889</v>
      </c>
      <c r="U3824">
        <f t="shared" si="256"/>
        <v>2016</v>
      </c>
    </row>
    <row r="3825" spans="1:21" ht="60">
      <c r="A3825">
        <v>3823</v>
      </c>
      <c r="B3825" s="3" t="s">
        <v>7787</v>
      </c>
      <c r="C3825" s="3" t="s">
        <v>7788</v>
      </c>
      <c r="D3825" s="6">
        <v>2500</v>
      </c>
      <c r="E3825" s="11">
        <v>2650</v>
      </c>
      <c r="F3825" t="s">
        <v>21</v>
      </c>
      <c r="G3825" t="s">
        <v>22</v>
      </c>
      <c r="H3825" t="s">
        <v>23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1098</v>
      </c>
      <c r="O3825" s="9">
        <f t="shared" si="252"/>
        <v>106</v>
      </c>
      <c r="P3825" s="9">
        <f t="shared" si="253"/>
        <v>64.63</v>
      </c>
      <c r="Q3825" t="s">
        <v>1099</v>
      </c>
      <c r="R3825" t="s">
        <v>1100</v>
      </c>
      <c r="S3825" s="15">
        <f t="shared" si="254"/>
        <v>42170.910231481481</v>
      </c>
      <c r="T3825" s="16">
        <f t="shared" si="255"/>
        <v>42205.165972222225</v>
      </c>
      <c r="U3825">
        <f t="shared" si="256"/>
        <v>2015</v>
      </c>
    </row>
    <row r="3826" spans="1:21" ht="60">
      <c r="A3826">
        <v>3824</v>
      </c>
      <c r="B3826" s="3" t="s">
        <v>7789</v>
      </c>
      <c r="C3826" s="3" t="s">
        <v>7790</v>
      </c>
      <c r="D3826" s="6">
        <v>250</v>
      </c>
      <c r="E3826" s="11">
        <v>270</v>
      </c>
      <c r="F3826" t="s">
        <v>21</v>
      </c>
      <c r="G3826" t="s">
        <v>31</v>
      </c>
      <c r="H3826" t="s">
        <v>32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1098</v>
      </c>
      <c r="O3826" s="9">
        <f t="shared" si="252"/>
        <v>108</v>
      </c>
      <c r="P3826" s="9">
        <f t="shared" si="253"/>
        <v>38.57</v>
      </c>
      <c r="Q3826" t="s">
        <v>1099</v>
      </c>
      <c r="R3826" t="s">
        <v>1100</v>
      </c>
      <c r="S3826" s="15">
        <f t="shared" si="254"/>
        <v>42571.626192129625</v>
      </c>
      <c r="T3826" s="16">
        <f t="shared" si="255"/>
        <v>42583.570138888885</v>
      </c>
      <c r="U3826">
        <f t="shared" si="256"/>
        <v>2016</v>
      </c>
    </row>
    <row r="3827" spans="1:21" ht="60">
      <c r="A3827">
        <v>3825</v>
      </c>
      <c r="B3827" s="3" t="s">
        <v>7791</v>
      </c>
      <c r="C3827" s="3" t="s">
        <v>7792</v>
      </c>
      <c r="D3827" s="6">
        <v>5000</v>
      </c>
      <c r="E3827" s="11">
        <v>5271</v>
      </c>
      <c r="F3827" t="s">
        <v>21</v>
      </c>
      <c r="G3827" t="s">
        <v>22</v>
      </c>
      <c r="H3827" t="s">
        <v>23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1098</v>
      </c>
      <c r="O3827" s="9">
        <f t="shared" si="252"/>
        <v>105</v>
      </c>
      <c r="P3827" s="9">
        <f t="shared" si="253"/>
        <v>107.57</v>
      </c>
      <c r="Q3827" t="s">
        <v>1099</v>
      </c>
      <c r="R3827" t="s">
        <v>1100</v>
      </c>
      <c r="S3827" s="15">
        <f t="shared" si="254"/>
        <v>42151.069606481484</v>
      </c>
      <c r="T3827" s="16">
        <f t="shared" si="255"/>
        <v>42172.069606481484</v>
      </c>
      <c r="U3827">
        <f t="shared" si="256"/>
        <v>2016</v>
      </c>
    </row>
    <row r="3828" spans="1:21" ht="45">
      <c r="A3828">
        <v>3826</v>
      </c>
      <c r="B3828" s="3" t="s">
        <v>7793</v>
      </c>
      <c r="C3828" s="3" t="s">
        <v>7794</v>
      </c>
      <c r="D3828" s="6">
        <v>600</v>
      </c>
      <c r="E3828" s="11">
        <v>715</v>
      </c>
      <c r="F3828" t="s">
        <v>21</v>
      </c>
      <c r="G3828" t="s">
        <v>31</v>
      </c>
      <c r="H3828" t="s">
        <v>32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1098</v>
      </c>
      <c r="O3828" s="9">
        <f t="shared" si="252"/>
        <v>119</v>
      </c>
      <c r="P3828" s="9">
        <f t="shared" si="253"/>
        <v>27.5</v>
      </c>
      <c r="Q3828" t="s">
        <v>1099</v>
      </c>
      <c r="R3828" t="s">
        <v>1100</v>
      </c>
      <c r="S3828" s="15">
        <f t="shared" si="254"/>
        <v>42101.423541666663</v>
      </c>
      <c r="T3828" s="16">
        <f t="shared" si="255"/>
        <v>42131.423541666663</v>
      </c>
      <c r="U3828">
        <f t="shared" si="256"/>
        <v>2016</v>
      </c>
    </row>
    <row r="3829" spans="1:21" ht="60">
      <c r="A3829">
        <v>3827</v>
      </c>
      <c r="B3829" s="3" t="s">
        <v>7795</v>
      </c>
      <c r="C3829" s="3" t="s">
        <v>7796</v>
      </c>
      <c r="D3829" s="6">
        <v>3000</v>
      </c>
      <c r="E3829" s="11">
        <v>4580</v>
      </c>
      <c r="F3829" t="s">
        <v>21</v>
      </c>
      <c r="G3829" t="s">
        <v>31</v>
      </c>
      <c r="H3829" t="s">
        <v>32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1098</v>
      </c>
      <c r="O3829" s="9">
        <f t="shared" si="252"/>
        <v>153</v>
      </c>
      <c r="P3829" s="9">
        <f t="shared" si="253"/>
        <v>70.459999999999994</v>
      </c>
      <c r="Q3829" t="s">
        <v>1099</v>
      </c>
      <c r="R3829" t="s">
        <v>1100</v>
      </c>
      <c r="S3829" s="15">
        <f t="shared" si="254"/>
        <v>42034.928252314814</v>
      </c>
      <c r="T3829" s="16">
        <f t="shared" si="255"/>
        <v>42090</v>
      </c>
      <c r="U3829">
        <f t="shared" si="256"/>
        <v>2016</v>
      </c>
    </row>
    <row r="3830" spans="1:21" ht="60">
      <c r="A3830">
        <v>3828</v>
      </c>
      <c r="B3830" s="3" t="s">
        <v>7797</v>
      </c>
      <c r="C3830" s="3" t="s">
        <v>7798</v>
      </c>
      <c r="D3830" s="6">
        <v>5000</v>
      </c>
      <c r="E3830" s="11">
        <v>5000</v>
      </c>
      <c r="F3830" t="s">
        <v>21</v>
      </c>
      <c r="G3830" t="s">
        <v>22</v>
      </c>
      <c r="H3830" t="s">
        <v>23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1098</v>
      </c>
      <c r="O3830" s="9">
        <f t="shared" si="252"/>
        <v>100</v>
      </c>
      <c r="P3830" s="9">
        <f t="shared" si="253"/>
        <v>178.57</v>
      </c>
      <c r="Q3830" t="s">
        <v>1099</v>
      </c>
      <c r="R3830" t="s">
        <v>1100</v>
      </c>
      <c r="S3830" s="15">
        <f t="shared" si="254"/>
        <v>41944.527627314819</v>
      </c>
      <c r="T3830" s="16">
        <f t="shared" si="255"/>
        <v>42004.569293981483</v>
      </c>
      <c r="U3830">
        <f t="shared" si="256"/>
        <v>2015</v>
      </c>
    </row>
    <row r="3831" spans="1:21" ht="60">
      <c r="A3831">
        <v>3829</v>
      </c>
      <c r="B3831" s="3" t="s">
        <v>7799</v>
      </c>
      <c r="C3831" s="3" t="s">
        <v>7800</v>
      </c>
      <c r="D3831" s="6">
        <v>500</v>
      </c>
      <c r="E3831" s="11">
        <v>501</v>
      </c>
      <c r="F3831" t="s">
        <v>21</v>
      </c>
      <c r="G3831" t="s">
        <v>22</v>
      </c>
      <c r="H3831" t="s">
        <v>23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1098</v>
      </c>
      <c r="O3831" s="9">
        <f t="shared" si="252"/>
        <v>100</v>
      </c>
      <c r="P3831" s="9">
        <f t="shared" si="253"/>
        <v>62.63</v>
      </c>
      <c r="Q3831" t="s">
        <v>1099</v>
      </c>
      <c r="R3831" t="s">
        <v>1100</v>
      </c>
      <c r="S3831" s="15">
        <f t="shared" si="254"/>
        <v>42593.865405092598</v>
      </c>
      <c r="T3831" s="16">
        <f t="shared" si="255"/>
        <v>42613.865405092598</v>
      </c>
      <c r="U3831">
        <f t="shared" si="256"/>
        <v>2015</v>
      </c>
    </row>
    <row r="3832" spans="1:21" ht="45">
      <c r="A3832">
        <v>3830</v>
      </c>
      <c r="B3832" s="3" t="s">
        <v>7801</v>
      </c>
      <c r="C3832" s="3" t="s">
        <v>7802</v>
      </c>
      <c r="D3832" s="6">
        <v>100</v>
      </c>
      <c r="E3832" s="11">
        <v>225</v>
      </c>
      <c r="F3832" t="s">
        <v>21</v>
      </c>
      <c r="G3832" t="s">
        <v>22</v>
      </c>
      <c r="H3832" t="s">
        <v>23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1098</v>
      </c>
      <c r="O3832" s="9">
        <f t="shared" si="252"/>
        <v>225</v>
      </c>
      <c r="P3832" s="9">
        <f t="shared" si="253"/>
        <v>75</v>
      </c>
      <c r="Q3832" t="s">
        <v>1099</v>
      </c>
      <c r="R3832" t="s">
        <v>1100</v>
      </c>
      <c r="S3832" s="15">
        <f t="shared" si="254"/>
        <v>42503.740868055553</v>
      </c>
      <c r="T3832" s="16">
        <f t="shared" si="255"/>
        <v>42517.740868055553</v>
      </c>
      <c r="U3832">
        <f t="shared" si="256"/>
        <v>2016</v>
      </c>
    </row>
    <row r="3833" spans="1:21" ht="60">
      <c r="A3833">
        <v>3831</v>
      </c>
      <c r="B3833" s="3" t="s">
        <v>7803</v>
      </c>
      <c r="C3833" s="3" t="s">
        <v>7804</v>
      </c>
      <c r="D3833" s="6">
        <v>500</v>
      </c>
      <c r="E3833" s="11">
        <v>530.11</v>
      </c>
      <c r="F3833" t="s">
        <v>21</v>
      </c>
      <c r="G3833" t="s">
        <v>22</v>
      </c>
      <c r="H3833" t="s">
        <v>23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1098</v>
      </c>
      <c r="O3833" s="9">
        <f t="shared" si="252"/>
        <v>106</v>
      </c>
      <c r="P3833" s="9">
        <f t="shared" si="253"/>
        <v>58.9</v>
      </c>
      <c r="Q3833" t="s">
        <v>1099</v>
      </c>
      <c r="R3833" t="s">
        <v>1100</v>
      </c>
      <c r="S3833" s="15">
        <f t="shared" si="254"/>
        <v>41927.848900462966</v>
      </c>
      <c r="T3833" s="16">
        <f t="shared" si="255"/>
        <v>41948.890567129631</v>
      </c>
      <c r="U3833">
        <f t="shared" si="256"/>
        <v>2016</v>
      </c>
    </row>
    <row r="3834" spans="1:21" ht="60">
      <c r="A3834">
        <v>3832</v>
      </c>
      <c r="B3834" s="3" t="s">
        <v>7805</v>
      </c>
      <c r="C3834" s="3" t="s">
        <v>7806</v>
      </c>
      <c r="D3834" s="6">
        <v>1200</v>
      </c>
      <c r="E3834" s="11">
        <v>1256</v>
      </c>
      <c r="F3834" t="s">
        <v>21</v>
      </c>
      <c r="G3834" t="s">
        <v>22</v>
      </c>
      <c r="H3834" t="s">
        <v>23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1098</v>
      </c>
      <c r="O3834" s="9">
        <f t="shared" si="252"/>
        <v>105</v>
      </c>
      <c r="P3834" s="9">
        <f t="shared" si="253"/>
        <v>139.56</v>
      </c>
      <c r="Q3834" t="s">
        <v>1099</v>
      </c>
      <c r="R3834" t="s">
        <v>1100</v>
      </c>
      <c r="S3834" s="15">
        <f t="shared" si="254"/>
        <v>42375.114988425921</v>
      </c>
      <c r="T3834" s="16">
        <f t="shared" si="255"/>
        <v>42420.114988425921</v>
      </c>
      <c r="U3834">
        <f t="shared" si="256"/>
        <v>2015</v>
      </c>
    </row>
    <row r="3835" spans="1:21" ht="60">
      <c r="A3835">
        <v>3833</v>
      </c>
      <c r="B3835" s="3" t="s">
        <v>7807</v>
      </c>
      <c r="C3835" s="3" t="s">
        <v>7808</v>
      </c>
      <c r="D3835" s="6">
        <v>1200</v>
      </c>
      <c r="E3835" s="11">
        <v>1400</v>
      </c>
      <c r="F3835" t="s">
        <v>21</v>
      </c>
      <c r="G3835" t="s">
        <v>167</v>
      </c>
      <c r="H3835" t="s">
        <v>168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1098</v>
      </c>
      <c r="O3835" s="9">
        <f t="shared" si="252"/>
        <v>117</v>
      </c>
      <c r="P3835" s="9">
        <f t="shared" si="253"/>
        <v>70</v>
      </c>
      <c r="Q3835" t="s">
        <v>1099</v>
      </c>
      <c r="R3835" t="s">
        <v>1100</v>
      </c>
      <c r="S3835" s="15">
        <f t="shared" si="254"/>
        <v>41963.872361111105</v>
      </c>
      <c r="T3835" s="16">
        <f t="shared" si="255"/>
        <v>41974.797916666663</v>
      </c>
      <c r="U3835">
        <f t="shared" si="256"/>
        <v>2016</v>
      </c>
    </row>
    <row r="3836" spans="1:21" ht="60">
      <c r="A3836">
        <v>3834</v>
      </c>
      <c r="B3836" s="3" t="s">
        <v>7809</v>
      </c>
      <c r="C3836" s="3" t="s">
        <v>7810</v>
      </c>
      <c r="D3836" s="6">
        <v>3000</v>
      </c>
      <c r="E3836" s="11">
        <v>3271</v>
      </c>
      <c r="F3836" t="s">
        <v>21</v>
      </c>
      <c r="G3836" t="s">
        <v>31</v>
      </c>
      <c r="H3836" t="s">
        <v>32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1098</v>
      </c>
      <c r="O3836" s="9">
        <f t="shared" si="252"/>
        <v>109</v>
      </c>
      <c r="P3836" s="9">
        <f t="shared" si="253"/>
        <v>57.39</v>
      </c>
      <c r="Q3836" t="s">
        <v>1099</v>
      </c>
      <c r="R3836" t="s">
        <v>1100</v>
      </c>
      <c r="S3836" s="15">
        <f t="shared" si="254"/>
        <v>42143.445219907408</v>
      </c>
      <c r="T3836" s="16">
        <f t="shared" si="255"/>
        <v>42173.445219907408</v>
      </c>
      <c r="U3836">
        <f t="shared" si="256"/>
        <v>2014</v>
      </c>
    </row>
    <row r="3837" spans="1:21" ht="60">
      <c r="A3837">
        <v>3835</v>
      </c>
      <c r="B3837" s="3" t="s">
        <v>7811</v>
      </c>
      <c r="C3837" s="3" t="s">
        <v>7812</v>
      </c>
      <c r="D3837" s="6">
        <v>200</v>
      </c>
      <c r="E3837" s="11">
        <v>320</v>
      </c>
      <c r="F3837" t="s">
        <v>21</v>
      </c>
      <c r="G3837" t="s">
        <v>31</v>
      </c>
      <c r="H3837" t="s">
        <v>32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1098</v>
      </c>
      <c r="O3837" s="9">
        <f t="shared" si="252"/>
        <v>160</v>
      </c>
      <c r="P3837" s="9">
        <f t="shared" si="253"/>
        <v>40</v>
      </c>
      <c r="Q3837" t="s">
        <v>1099</v>
      </c>
      <c r="R3837" t="s">
        <v>1100</v>
      </c>
      <c r="S3837" s="15">
        <f t="shared" si="254"/>
        <v>42460.94222222222</v>
      </c>
      <c r="T3837" s="16">
        <f t="shared" si="255"/>
        <v>42481.94222222222</v>
      </c>
      <c r="U3837">
        <f t="shared" si="256"/>
        <v>2016</v>
      </c>
    </row>
    <row r="3838" spans="1:21" ht="45">
      <c r="A3838">
        <v>3836</v>
      </c>
      <c r="B3838" s="3" t="s">
        <v>7813</v>
      </c>
      <c r="C3838" s="3" t="s">
        <v>7814</v>
      </c>
      <c r="D3838" s="6">
        <v>800</v>
      </c>
      <c r="E3838" s="11">
        <v>900</v>
      </c>
      <c r="F3838" t="s">
        <v>21</v>
      </c>
      <c r="G3838" t="s">
        <v>22</v>
      </c>
      <c r="H3838" t="s">
        <v>23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1098</v>
      </c>
      <c r="O3838" s="9">
        <f t="shared" si="252"/>
        <v>113</v>
      </c>
      <c r="P3838" s="9">
        <f t="shared" si="253"/>
        <v>64.290000000000006</v>
      </c>
      <c r="Q3838" t="s">
        <v>1099</v>
      </c>
      <c r="R3838" t="s">
        <v>1100</v>
      </c>
      <c r="S3838" s="15">
        <f t="shared" si="254"/>
        <v>42553.926527777774</v>
      </c>
      <c r="T3838" s="16">
        <f t="shared" si="255"/>
        <v>42585.172916666663</v>
      </c>
      <c r="U3838">
        <f t="shared" si="256"/>
        <v>2016</v>
      </c>
    </row>
    <row r="3839" spans="1:21" ht="30">
      <c r="A3839">
        <v>3837</v>
      </c>
      <c r="B3839" s="3" t="s">
        <v>7815</v>
      </c>
      <c r="C3839" s="3" t="s">
        <v>7816</v>
      </c>
      <c r="D3839" s="6">
        <v>2000</v>
      </c>
      <c r="E3839" s="11">
        <v>2042</v>
      </c>
      <c r="F3839" t="s">
        <v>21</v>
      </c>
      <c r="G3839" t="s">
        <v>31</v>
      </c>
      <c r="H3839" t="s">
        <v>32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1098</v>
      </c>
      <c r="O3839" s="9">
        <f t="shared" si="252"/>
        <v>102</v>
      </c>
      <c r="P3839" s="9">
        <f t="shared" si="253"/>
        <v>120.12</v>
      </c>
      <c r="Q3839" t="s">
        <v>1099</v>
      </c>
      <c r="R3839" t="s">
        <v>1100</v>
      </c>
      <c r="S3839" s="15">
        <f t="shared" si="254"/>
        <v>42152.765717592592</v>
      </c>
      <c r="T3839" s="16">
        <f t="shared" si="255"/>
        <v>42188.765717592592</v>
      </c>
      <c r="U3839">
        <f t="shared" si="256"/>
        <v>2014</v>
      </c>
    </row>
    <row r="3840" spans="1:21" ht="60">
      <c r="A3840">
        <v>3838</v>
      </c>
      <c r="B3840" s="3" t="s">
        <v>7817</v>
      </c>
      <c r="C3840" s="3" t="s">
        <v>7818</v>
      </c>
      <c r="D3840" s="6">
        <v>100000</v>
      </c>
      <c r="E3840" s="11">
        <v>100824</v>
      </c>
      <c r="F3840" t="s">
        <v>21</v>
      </c>
      <c r="G3840" t="s">
        <v>486</v>
      </c>
      <c r="H3840" t="s">
        <v>487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1098</v>
      </c>
      <c r="O3840" s="9">
        <f t="shared" si="252"/>
        <v>101</v>
      </c>
      <c r="P3840" s="9">
        <f t="shared" si="253"/>
        <v>1008.24</v>
      </c>
      <c r="Q3840" t="s">
        <v>1099</v>
      </c>
      <c r="R3840" t="s">
        <v>1100</v>
      </c>
      <c r="S3840" s="15">
        <f t="shared" si="254"/>
        <v>42116.710752314815</v>
      </c>
      <c r="T3840" s="16">
        <f t="shared" si="255"/>
        <v>42146.710752314815</v>
      </c>
      <c r="U3840">
        <f t="shared" si="256"/>
        <v>2016</v>
      </c>
    </row>
    <row r="3841" spans="1:21" ht="60">
      <c r="A3841">
        <v>3839</v>
      </c>
      <c r="B3841" s="3" t="s">
        <v>7819</v>
      </c>
      <c r="C3841" s="3" t="s">
        <v>7820</v>
      </c>
      <c r="D3841" s="6">
        <v>2000</v>
      </c>
      <c r="E3841" s="11">
        <v>2025</v>
      </c>
      <c r="F3841" t="s">
        <v>21</v>
      </c>
      <c r="G3841" t="s">
        <v>22</v>
      </c>
      <c r="H3841" t="s">
        <v>23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1098</v>
      </c>
      <c r="O3841" s="9">
        <f t="shared" si="252"/>
        <v>101</v>
      </c>
      <c r="P3841" s="9">
        <f t="shared" si="253"/>
        <v>63.28</v>
      </c>
      <c r="Q3841" t="s">
        <v>1099</v>
      </c>
      <c r="R3841" t="s">
        <v>1100</v>
      </c>
      <c r="S3841" s="15">
        <f t="shared" si="254"/>
        <v>42155.142638888887</v>
      </c>
      <c r="T3841" s="16">
        <f t="shared" si="255"/>
        <v>42215.142638888887</v>
      </c>
      <c r="U3841">
        <f t="shared" si="256"/>
        <v>2014</v>
      </c>
    </row>
    <row r="3842" spans="1:21" ht="45">
      <c r="A3842">
        <v>3840</v>
      </c>
      <c r="B3842" s="3" t="s">
        <v>7821</v>
      </c>
      <c r="C3842" s="3" t="s">
        <v>7822</v>
      </c>
      <c r="D3842" s="6">
        <v>1</v>
      </c>
      <c r="E3842" s="11">
        <v>65</v>
      </c>
      <c r="F3842" t="s">
        <v>21</v>
      </c>
      <c r="G3842" t="s">
        <v>31</v>
      </c>
      <c r="H3842" t="s">
        <v>32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1098</v>
      </c>
      <c r="O3842" s="9">
        <f t="shared" si="252"/>
        <v>6500</v>
      </c>
      <c r="P3842" s="9">
        <f t="shared" si="253"/>
        <v>21.67</v>
      </c>
      <c r="Q3842" t="s">
        <v>1099</v>
      </c>
      <c r="R3842" t="s">
        <v>1100</v>
      </c>
      <c r="S3842" s="15">
        <f t="shared" si="254"/>
        <v>42432.701724537037</v>
      </c>
      <c r="T3842" s="16">
        <f t="shared" si="255"/>
        <v>42457.660057870366</v>
      </c>
      <c r="U3842">
        <f t="shared" si="256"/>
        <v>2016</v>
      </c>
    </row>
    <row r="3843" spans="1:21" ht="60">
      <c r="A3843">
        <v>3841</v>
      </c>
      <c r="B3843" s="3" t="s">
        <v>7823</v>
      </c>
      <c r="C3843" s="3" t="s">
        <v>7824</v>
      </c>
      <c r="D3843" s="6">
        <v>10000</v>
      </c>
      <c r="E3843" s="11">
        <v>872</v>
      </c>
      <c r="F3843" t="s">
        <v>366</v>
      </c>
      <c r="G3843" t="s">
        <v>22</v>
      </c>
      <c r="H3843" t="s">
        <v>23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1098</v>
      </c>
      <c r="O3843" s="9">
        <f t="shared" ref="O3843:O3906" si="257">ROUND(E3843/D3843*100,0)</f>
        <v>9</v>
      </c>
      <c r="P3843" s="9">
        <f t="shared" ref="P3843:P3906" si="258">IFERROR(ROUND(E3843/L3843,2),0)</f>
        <v>25.65</v>
      </c>
      <c r="Q3843" t="s">
        <v>1099</v>
      </c>
      <c r="R3843" t="s">
        <v>1100</v>
      </c>
      <c r="S3843" s="15">
        <f t="shared" ref="S3843:S3906" si="259">(((J3843/60)/60)/24)+DATE(1970,1,1)</f>
        <v>41780.785729166666</v>
      </c>
      <c r="T3843" s="16">
        <f t="shared" ref="T3843:T3906" si="260">(((I3843/60)/60)/24)+DATE(1970,1,1)</f>
        <v>41840.785729166666</v>
      </c>
      <c r="U3843">
        <f t="shared" si="256"/>
        <v>2016</v>
      </c>
    </row>
    <row r="3844" spans="1:21" ht="60">
      <c r="A3844">
        <v>3842</v>
      </c>
      <c r="B3844" s="3" t="s">
        <v>7825</v>
      </c>
      <c r="C3844" s="3" t="s">
        <v>7826</v>
      </c>
      <c r="D3844" s="6">
        <v>5000</v>
      </c>
      <c r="E3844" s="11">
        <v>1097</v>
      </c>
      <c r="F3844" t="s">
        <v>366</v>
      </c>
      <c r="G3844" t="s">
        <v>31</v>
      </c>
      <c r="H3844" t="s">
        <v>32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1098</v>
      </c>
      <c r="O3844" s="9">
        <f t="shared" si="257"/>
        <v>22</v>
      </c>
      <c r="P3844" s="9">
        <f t="shared" si="258"/>
        <v>47.7</v>
      </c>
      <c r="Q3844" t="s">
        <v>1099</v>
      </c>
      <c r="R3844" t="s">
        <v>1100</v>
      </c>
      <c r="S3844" s="15">
        <f t="shared" si="259"/>
        <v>41740.493657407409</v>
      </c>
      <c r="T3844" s="16">
        <f t="shared" si="260"/>
        <v>41770.493657407409</v>
      </c>
      <c r="U3844">
        <f t="shared" si="256"/>
        <v>2016</v>
      </c>
    </row>
    <row r="3845" spans="1:21" ht="60">
      <c r="A3845">
        <v>3843</v>
      </c>
      <c r="B3845" s="3" t="s">
        <v>7827</v>
      </c>
      <c r="C3845" s="3" t="s">
        <v>7828</v>
      </c>
      <c r="D3845" s="6">
        <v>5000</v>
      </c>
      <c r="E3845" s="11">
        <v>1065</v>
      </c>
      <c r="F3845" t="s">
        <v>366</v>
      </c>
      <c r="G3845" t="s">
        <v>22</v>
      </c>
      <c r="H3845" t="s">
        <v>23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1098</v>
      </c>
      <c r="O3845" s="9">
        <f t="shared" si="257"/>
        <v>21</v>
      </c>
      <c r="P3845" s="9">
        <f t="shared" si="258"/>
        <v>56.05</v>
      </c>
      <c r="Q3845" t="s">
        <v>1099</v>
      </c>
      <c r="R3845" t="s">
        <v>1100</v>
      </c>
      <c r="S3845" s="15">
        <f t="shared" si="259"/>
        <v>41766.072500000002</v>
      </c>
      <c r="T3845" s="16">
        <f t="shared" si="260"/>
        <v>41791.072500000002</v>
      </c>
      <c r="U3845">
        <f t="shared" si="256"/>
        <v>2015</v>
      </c>
    </row>
    <row r="3846" spans="1:21" ht="60">
      <c r="A3846">
        <v>3844</v>
      </c>
      <c r="B3846" s="3" t="s">
        <v>7829</v>
      </c>
      <c r="C3846" s="3" t="s">
        <v>7830</v>
      </c>
      <c r="D3846" s="6">
        <v>9800</v>
      </c>
      <c r="E3846" s="11">
        <v>4066</v>
      </c>
      <c r="F3846" t="s">
        <v>366</v>
      </c>
      <c r="G3846" t="s">
        <v>22</v>
      </c>
      <c r="H3846" t="s">
        <v>23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1098</v>
      </c>
      <c r="O3846" s="9">
        <f t="shared" si="257"/>
        <v>41</v>
      </c>
      <c r="P3846" s="9">
        <f t="shared" si="258"/>
        <v>81.319999999999993</v>
      </c>
      <c r="Q3846" t="s">
        <v>1099</v>
      </c>
      <c r="R3846" t="s">
        <v>1100</v>
      </c>
      <c r="S3846" s="15">
        <f t="shared" si="259"/>
        <v>41766.617291666669</v>
      </c>
      <c r="T3846" s="16">
        <f t="shared" si="260"/>
        <v>41793.290972222225</v>
      </c>
      <c r="U3846">
        <f t="shared" si="256"/>
        <v>2015</v>
      </c>
    </row>
    <row r="3847" spans="1:21" ht="60">
      <c r="A3847">
        <v>3845</v>
      </c>
      <c r="B3847" s="3" t="s">
        <v>7831</v>
      </c>
      <c r="C3847" s="3" t="s">
        <v>7832</v>
      </c>
      <c r="D3847" s="6">
        <v>40000</v>
      </c>
      <c r="E3847" s="11">
        <v>842</v>
      </c>
      <c r="F3847" t="s">
        <v>366</v>
      </c>
      <c r="G3847" t="s">
        <v>22</v>
      </c>
      <c r="H3847" t="s">
        <v>23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1098</v>
      </c>
      <c r="O3847" s="9">
        <f t="shared" si="257"/>
        <v>2</v>
      </c>
      <c r="P3847" s="9">
        <f t="shared" si="258"/>
        <v>70.17</v>
      </c>
      <c r="Q3847" t="s">
        <v>1099</v>
      </c>
      <c r="R3847" t="s">
        <v>1100</v>
      </c>
      <c r="S3847" s="15">
        <f t="shared" si="259"/>
        <v>42248.627013888887</v>
      </c>
      <c r="T3847" s="16">
        <f t="shared" si="260"/>
        <v>42278.627013888887</v>
      </c>
      <c r="U3847">
        <f t="shared" si="256"/>
        <v>2016</v>
      </c>
    </row>
    <row r="3848" spans="1:21" ht="45">
      <c r="A3848">
        <v>3846</v>
      </c>
      <c r="B3848" s="3" t="s">
        <v>7833</v>
      </c>
      <c r="C3848" s="3" t="s">
        <v>7834</v>
      </c>
      <c r="D3848" s="6">
        <v>7000</v>
      </c>
      <c r="E3848" s="11">
        <v>189</v>
      </c>
      <c r="F3848" t="s">
        <v>366</v>
      </c>
      <c r="G3848" t="s">
        <v>22</v>
      </c>
      <c r="H3848" t="s">
        <v>23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1098</v>
      </c>
      <c r="O3848" s="9">
        <f t="shared" si="257"/>
        <v>3</v>
      </c>
      <c r="P3848" s="9">
        <f t="shared" si="258"/>
        <v>23.63</v>
      </c>
      <c r="Q3848" t="s">
        <v>1099</v>
      </c>
      <c r="R3848" t="s">
        <v>1100</v>
      </c>
      <c r="S3848" s="15">
        <f t="shared" si="259"/>
        <v>41885.221550925926</v>
      </c>
      <c r="T3848" s="16">
        <f t="shared" si="260"/>
        <v>41916.290972222225</v>
      </c>
      <c r="U3848">
        <f t="shared" si="256"/>
        <v>2014</v>
      </c>
    </row>
    <row r="3849" spans="1:21" ht="45">
      <c r="A3849">
        <v>3847</v>
      </c>
      <c r="B3849" s="3" t="s">
        <v>7835</v>
      </c>
      <c r="C3849" s="3" t="s">
        <v>7836</v>
      </c>
      <c r="D3849" s="6">
        <v>10500</v>
      </c>
      <c r="E3849" s="11">
        <v>1697</v>
      </c>
      <c r="F3849" t="s">
        <v>366</v>
      </c>
      <c r="G3849" t="s">
        <v>22</v>
      </c>
      <c r="H3849" t="s">
        <v>23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1098</v>
      </c>
      <c r="O3849" s="9">
        <f t="shared" si="257"/>
        <v>16</v>
      </c>
      <c r="P3849" s="9">
        <f t="shared" si="258"/>
        <v>188.56</v>
      </c>
      <c r="Q3849" t="s">
        <v>1099</v>
      </c>
      <c r="R3849" t="s">
        <v>1100</v>
      </c>
      <c r="S3849" s="15">
        <f t="shared" si="259"/>
        <v>42159.224432870367</v>
      </c>
      <c r="T3849" s="16">
        <f t="shared" si="260"/>
        <v>42204.224432870367</v>
      </c>
      <c r="U3849">
        <f t="shared" si="256"/>
        <v>2014</v>
      </c>
    </row>
    <row r="3850" spans="1:21" ht="60">
      <c r="A3850">
        <v>3848</v>
      </c>
      <c r="B3850" s="3" t="s">
        <v>7837</v>
      </c>
      <c r="C3850" s="3" t="s">
        <v>7838</v>
      </c>
      <c r="D3850" s="6">
        <v>13000</v>
      </c>
      <c r="E3850" s="11">
        <v>2129</v>
      </c>
      <c r="F3850" t="s">
        <v>366</v>
      </c>
      <c r="G3850" t="s">
        <v>22</v>
      </c>
      <c r="H3850" t="s">
        <v>23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1098</v>
      </c>
      <c r="O3850" s="9">
        <f t="shared" si="257"/>
        <v>16</v>
      </c>
      <c r="P3850" s="9">
        <f t="shared" si="258"/>
        <v>49.51</v>
      </c>
      <c r="Q3850" t="s">
        <v>1099</v>
      </c>
      <c r="R3850" t="s">
        <v>1100</v>
      </c>
      <c r="S3850" s="15">
        <f t="shared" si="259"/>
        <v>42265.817002314812</v>
      </c>
      <c r="T3850" s="16">
        <f t="shared" si="260"/>
        <v>42295.817002314812</v>
      </c>
      <c r="U3850">
        <f t="shared" si="256"/>
        <v>2015</v>
      </c>
    </row>
    <row r="3851" spans="1:21" ht="75">
      <c r="A3851">
        <v>3849</v>
      </c>
      <c r="B3851" s="3" t="s">
        <v>7839</v>
      </c>
      <c r="C3851" s="3" t="s">
        <v>7840</v>
      </c>
      <c r="D3851" s="6">
        <v>30000</v>
      </c>
      <c r="E3851" s="11">
        <v>2113</v>
      </c>
      <c r="F3851" t="s">
        <v>366</v>
      </c>
      <c r="G3851" t="s">
        <v>512</v>
      </c>
      <c r="H3851" t="s">
        <v>62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1098</v>
      </c>
      <c r="O3851" s="9">
        <f t="shared" si="257"/>
        <v>7</v>
      </c>
      <c r="P3851" s="9">
        <f t="shared" si="258"/>
        <v>75.459999999999994</v>
      </c>
      <c r="Q3851" t="s">
        <v>1099</v>
      </c>
      <c r="R3851" t="s">
        <v>1100</v>
      </c>
      <c r="S3851" s="15">
        <f t="shared" si="259"/>
        <v>42136.767175925925</v>
      </c>
      <c r="T3851" s="16">
        <f t="shared" si="260"/>
        <v>42166.767175925925</v>
      </c>
      <c r="U3851">
        <f t="shared" si="256"/>
        <v>2015</v>
      </c>
    </row>
    <row r="3852" spans="1:21" ht="30">
      <c r="A3852">
        <v>3850</v>
      </c>
      <c r="B3852" s="3" t="s">
        <v>7841</v>
      </c>
      <c r="C3852" s="3" t="s">
        <v>7842</v>
      </c>
      <c r="D3852" s="6">
        <v>1000</v>
      </c>
      <c r="E3852" s="11">
        <v>38</v>
      </c>
      <c r="F3852" t="s">
        <v>366</v>
      </c>
      <c r="G3852" t="s">
        <v>22</v>
      </c>
      <c r="H3852" t="s">
        <v>23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1098</v>
      </c>
      <c r="O3852" s="9">
        <f t="shared" si="257"/>
        <v>4</v>
      </c>
      <c r="P3852" s="9">
        <f t="shared" si="258"/>
        <v>9.5</v>
      </c>
      <c r="Q3852" t="s">
        <v>1099</v>
      </c>
      <c r="R3852" t="s">
        <v>1100</v>
      </c>
      <c r="S3852" s="15">
        <f t="shared" si="259"/>
        <v>41975.124340277776</v>
      </c>
      <c r="T3852" s="16">
        <f t="shared" si="260"/>
        <v>42005.124340277776</v>
      </c>
      <c r="U3852">
        <f t="shared" si="256"/>
        <v>2014</v>
      </c>
    </row>
    <row r="3853" spans="1:21" ht="45">
      <c r="A3853">
        <v>3851</v>
      </c>
      <c r="B3853" s="3" t="s">
        <v>7843</v>
      </c>
      <c r="C3853" s="3" t="s">
        <v>7844</v>
      </c>
      <c r="D3853" s="6">
        <v>2500</v>
      </c>
      <c r="E3853" s="11">
        <v>852</v>
      </c>
      <c r="F3853" t="s">
        <v>366</v>
      </c>
      <c r="G3853" t="s">
        <v>31</v>
      </c>
      <c r="H3853" t="s">
        <v>32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1098</v>
      </c>
      <c r="O3853" s="9">
        <f t="shared" si="257"/>
        <v>34</v>
      </c>
      <c r="P3853" s="9">
        <f t="shared" si="258"/>
        <v>35.5</v>
      </c>
      <c r="Q3853" t="s">
        <v>1099</v>
      </c>
      <c r="R3853" t="s">
        <v>1100</v>
      </c>
      <c r="S3853" s="15">
        <f t="shared" si="259"/>
        <v>42172.439571759256</v>
      </c>
      <c r="T3853" s="16">
        <f t="shared" si="260"/>
        <v>42202.439571759256</v>
      </c>
      <c r="U3853">
        <f t="shared" si="256"/>
        <v>2015</v>
      </c>
    </row>
    <row r="3854" spans="1:21" ht="45">
      <c r="A3854">
        <v>3852</v>
      </c>
      <c r="B3854" s="3" t="s">
        <v>7845</v>
      </c>
      <c r="C3854" s="3" t="s">
        <v>7846</v>
      </c>
      <c r="D3854" s="6">
        <v>10000</v>
      </c>
      <c r="E3854" s="11">
        <v>20</v>
      </c>
      <c r="F3854" t="s">
        <v>366</v>
      </c>
      <c r="G3854" t="s">
        <v>22</v>
      </c>
      <c r="H3854" t="s">
        <v>23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1098</v>
      </c>
      <c r="O3854" s="9">
        <f t="shared" si="257"/>
        <v>0</v>
      </c>
      <c r="P3854" s="9">
        <f t="shared" si="258"/>
        <v>10</v>
      </c>
      <c r="Q3854" t="s">
        <v>1099</v>
      </c>
      <c r="R3854" t="s">
        <v>1100</v>
      </c>
      <c r="S3854" s="15">
        <f t="shared" si="259"/>
        <v>42065.190694444449</v>
      </c>
      <c r="T3854" s="16">
        <f t="shared" si="260"/>
        <v>42090.149027777778</v>
      </c>
      <c r="U3854">
        <f t="shared" si="256"/>
        <v>2015</v>
      </c>
    </row>
    <row r="3855" spans="1:21" ht="45">
      <c r="A3855">
        <v>3853</v>
      </c>
      <c r="B3855" s="3" t="s">
        <v>7847</v>
      </c>
      <c r="C3855" s="3" t="s">
        <v>7848</v>
      </c>
      <c r="D3855" s="6">
        <v>100000</v>
      </c>
      <c r="E3855" s="11">
        <v>26</v>
      </c>
      <c r="F3855" t="s">
        <v>366</v>
      </c>
      <c r="G3855" t="s">
        <v>22</v>
      </c>
      <c r="H3855" t="s">
        <v>23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1098</v>
      </c>
      <c r="O3855" s="9">
        <f t="shared" si="257"/>
        <v>0</v>
      </c>
      <c r="P3855" s="9">
        <f t="shared" si="258"/>
        <v>13</v>
      </c>
      <c r="Q3855" t="s">
        <v>1099</v>
      </c>
      <c r="R3855" t="s">
        <v>1100</v>
      </c>
      <c r="S3855" s="15">
        <f t="shared" si="259"/>
        <v>41848.84002314815</v>
      </c>
      <c r="T3855" s="16">
        <f t="shared" si="260"/>
        <v>41883.84002314815</v>
      </c>
      <c r="U3855">
        <f t="shared" si="256"/>
        <v>2014</v>
      </c>
    </row>
    <row r="3856" spans="1:21" ht="30">
      <c r="A3856">
        <v>3854</v>
      </c>
      <c r="B3856" s="3" t="s">
        <v>7849</v>
      </c>
      <c r="C3856" s="3" t="s">
        <v>7850</v>
      </c>
      <c r="D3856" s="6">
        <v>11000</v>
      </c>
      <c r="E3856" s="11">
        <v>1788</v>
      </c>
      <c r="F3856" t="s">
        <v>366</v>
      </c>
      <c r="G3856" t="s">
        <v>22</v>
      </c>
      <c r="H3856" t="s">
        <v>23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1098</v>
      </c>
      <c r="O3856" s="9">
        <f t="shared" si="257"/>
        <v>16</v>
      </c>
      <c r="P3856" s="9">
        <f t="shared" si="258"/>
        <v>89.4</v>
      </c>
      <c r="Q3856" t="s">
        <v>1099</v>
      </c>
      <c r="R3856" t="s">
        <v>1100</v>
      </c>
      <c r="S3856" s="15">
        <f t="shared" si="259"/>
        <v>42103.884930555556</v>
      </c>
      <c r="T3856" s="16">
        <f t="shared" si="260"/>
        <v>42133.884930555556</v>
      </c>
      <c r="U3856">
        <f t="shared" si="256"/>
        <v>2016</v>
      </c>
    </row>
    <row r="3857" spans="1:21" ht="75">
      <c r="A3857">
        <v>3855</v>
      </c>
      <c r="B3857" s="3" t="s">
        <v>7851</v>
      </c>
      <c r="C3857" s="3" t="s">
        <v>7852</v>
      </c>
      <c r="D3857" s="6">
        <v>1000</v>
      </c>
      <c r="E3857" s="11">
        <v>25</v>
      </c>
      <c r="F3857" t="s">
        <v>366</v>
      </c>
      <c r="G3857" t="s">
        <v>22</v>
      </c>
      <c r="H3857" t="s">
        <v>23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1098</v>
      </c>
      <c r="O3857" s="9">
        <f t="shared" si="257"/>
        <v>3</v>
      </c>
      <c r="P3857" s="9">
        <f t="shared" si="258"/>
        <v>25</v>
      </c>
      <c r="Q3857" t="s">
        <v>1099</v>
      </c>
      <c r="R3857" t="s">
        <v>1100</v>
      </c>
      <c r="S3857" s="15">
        <f t="shared" si="259"/>
        <v>42059.970729166671</v>
      </c>
      <c r="T3857" s="16">
        <f t="shared" si="260"/>
        <v>42089.929062499999</v>
      </c>
      <c r="U3857">
        <f t="shared" si="256"/>
        <v>2014</v>
      </c>
    </row>
    <row r="3858" spans="1:21" ht="60">
      <c r="A3858">
        <v>3856</v>
      </c>
      <c r="B3858" s="3" t="s">
        <v>7853</v>
      </c>
      <c r="C3858" s="3" t="s">
        <v>7854</v>
      </c>
      <c r="D3858" s="6">
        <v>5000</v>
      </c>
      <c r="E3858" s="11">
        <v>1</v>
      </c>
      <c r="F3858" t="s">
        <v>366</v>
      </c>
      <c r="G3858" t="s">
        <v>22</v>
      </c>
      <c r="H3858" t="s">
        <v>23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1098</v>
      </c>
      <c r="O3858" s="9">
        <f t="shared" si="257"/>
        <v>0</v>
      </c>
      <c r="P3858" s="9">
        <f t="shared" si="258"/>
        <v>1</v>
      </c>
      <c r="Q3858" t="s">
        <v>1099</v>
      </c>
      <c r="R3858" t="s">
        <v>1100</v>
      </c>
      <c r="S3858" s="15">
        <f t="shared" si="259"/>
        <v>42041.743090277778</v>
      </c>
      <c r="T3858" s="16">
        <f t="shared" si="260"/>
        <v>42071.701423611114</v>
      </c>
      <c r="U3858">
        <f t="shared" si="256"/>
        <v>2017</v>
      </c>
    </row>
    <row r="3859" spans="1:21" ht="60">
      <c r="A3859">
        <v>3857</v>
      </c>
      <c r="B3859" s="3" t="s">
        <v>7855</v>
      </c>
      <c r="C3859" s="3" t="s">
        <v>7856</v>
      </c>
      <c r="D3859" s="6">
        <v>5000</v>
      </c>
      <c r="E3859" s="11">
        <v>260</v>
      </c>
      <c r="F3859" t="s">
        <v>366</v>
      </c>
      <c r="G3859" t="s">
        <v>22</v>
      </c>
      <c r="H3859" t="s">
        <v>23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1098</v>
      </c>
      <c r="O3859" s="9">
        <f t="shared" si="257"/>
        <v>5</v>
      </c>
      <c r="P3859" s="9">
        <f t="shared" si="258"/>
        <v>65</v>
      </c>
      <c r="Q3859" t="s">
        <v>1099</v>
      </c>
      <c r="R3859" t="s">
        <v>1100</v>
      </c>
      <c r="S3859" s="15">
        <f t="shared" si="259"/>
        <v>41829.73715277778</v>
      </c>
      <c r="T3859" s="16">
        <f t="shared" si="260"/>
        <v>41852.716666666667</v>
      </c>
      <c r="U3859">
        <f t="shared" si="256"/>
        <v>2016</v>
      </c>
    </row>
    <row r="3860" spans="1:21" ht="60">
      <c r="A3860">
        <v>3858</v>
      </c>
      <c r="B3860" s="3" t="s">
        <v>7857</v>
      </c>
      <c r="C3860" s="3" t="s">
        <v>7858</v>
      </c>
      <c r="D3860" s="6">
        <v>500</v>
      </c>
      <c r="E3860" s="11">
        <v>10</v>
      </c>
      <c r="F3860" t="s">
        <v>366</v>
      </c>
      <c r="G3860" t="s">
        <v>31</v>
      </c>
      <c r="H3860" t="s">
        <v>32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1098</v>
      </c>
      <c r="O3860" s="9">
        <f t="shared" si="257"/>
        <v>2</v>
      </c>
      <c r="P3860" s="9">
        <f t="shared" si="258"/>
        <v>10</v>
      </c>
      <c r="Q3860" t="s">
        <v>1099</v>
      </c>
      <c r="R3860" t="s">
        <v>1100</v>
      </c>
      <c r="S3860" s="15">
        <f t="shared" si="259"/>
        <v>42128.431064814817</v>
      </c>
      <c r="T3860" s="16">
        <f t="shared" si="260"/>
        <v>42146.875</v>
      </c>
      <c r="U3860">
        <f t="shared" si="256"/>
        <v>2016</v>
      </c>
    </row>
    <row r="3861" spans="1:21" ht="45">
      <c r="A3861">
        <v>3859</v>
      </c>
      <c r="B3861" s="3" t="s">
        <v>7859</v>
      </c>
      <c r="C3861" s="3" t="s">
        <v>7860</v>
      </c>
      <c r="D3861" s="6">
        <v>2500</v>
      </c>
      <c r="E3861" s="11">
        <v>1</v>
      </c>
      <c r="F3861" t="s">
        <v>366</v>
      </c>
      <c r="G3861" t="s">
        <v>22</v>
      </c>
      <c r="H3861" t="s">
        <v>23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1098</v>
      </c>
      <c r="O3861" s="9">
        <f t="shared" si="257"/>
        <v>0</v>
      </c>
      <c r="P3861" s="9">
        <f t="shared" si="258"/>
        <v>1</v>
      </c>
      <c r="Q3861" t="s">
        <v>1099</v>
      </c>
      <c r="R3861" t="s">
        <v>1100</v>
      </c>
      <c r="S3861" s="15">
        <f t="shared" si="259"/>
        <v>41789.893599537041</v>
      </c>
      <c r="T3861" s="16">
        <f t="shared" si="260"/>
        <v>41815.875</v>
      </c>
      <c r="U3861">
        <f t="shared" si="256"/>
        <v>2016</v>
      </c>
    </row>
    <row r="3862" spans="1:21" ht="60">
      <c r="A3862">
        <v>3860</v>
      </c>
      <c r="B3862" s="3" t="s">
        <v>7861</v>
      </c>
      <c r="C3862" s="3" t="s">
        <v>7862</v>
      </c>
      <c r="D3862" s="6">
        <v>6000</v>
      </c>
      <c r="E3862" s="11">
        <v>1060</v>
      </c>
      <c r="F3862" t="s">
        <v>366</v>
      </c>
      <c r="G3862" t="s">
        <v>22</v>
      </c>
      <c r="H3862" t="s">
        <v>23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1098</v>
      </c>
      <c r="O3862" s="9">
        <f t="shared" si="257"/>
        <v>18</v>
      </c>
      <c r="P3862" s="9">
        <f t="shared" si="258"/>
        <v>81.540000000000006</v>
      </c>
      <c r="Q3862" t="s">
        <v>1099</v>
      </c>
      <c r="R3862" t="s">
        <v>1100</v>
      </c>
      <c r="S3862" s="15">
        <f t="shared" si="259"/>
        <v>41833.660995370366</v>
      </c>
      <c r="T3862" s="16">
        <f t="shared" si="260"/>
        <v>41863.660995370366</v>
      </c>
      <c r="U3862">
        <f t="shared" si="256"/>
        <v>2015</v>
      </c>
    </row>
    <row r="3863" spans="1:21" ht="18.75">
      <c r="A3863">
        <v>3861</v>
      </c>
      <c r="B3863" s="3" t="s">
        <v>7863</v>
      </c>
      <c r="C3863" s="3" t="s">
        <v>7864</v>
      </c>
      <c r="D3863" s="6">
        <v>2000</v>
      </c>
      <c r="E3863" s="11">
        <v>100</v>
      </c>
      <c r="F3863" t="s">
        <v>366</v>
      </c>
      <c r="G3863" t="s">
        <v>22</v>
      </c>
      <c r="H3863" t="s">
        <v>23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1098</v>
      </c>
      <c r="O3863" s="9">
        <f t="shared" si="257"/>
        <v>5</v>
      </c>
      <c r="P3863" s="9">
        <f t="shared" si="258"/>
        <v>100</v>
      </c>
      <c r="Q3863" t="s">
        <v>1099</v>
      </c>
      <c r="R3863" t="s">
        <v>1100</v>
      </c>
      <c r="S3863" s="15">
        <f t="shared" si="259"/>
        <v>41914.590011574073</v>
      </c>
      <c r="T3863" s="16">
        <f t="shared" si="260"/>
        <v>41955.907638888893</v>
      </c>
      <c r="U3863">
        <f t="shared" si="256"/>
        <v>2016</v>
      </c>
    </row>
    <row r="3864" spans="1:21" ht="30">
      <c r="A3864">
        <v>3862</v>
      </c>
      <c r="B3864" s="3" t="s">
        <v>7865</v>
      </c>
      <c r="C3864" s="3" t="s">
        <v>7866</v>
      </c>
      <c r="D3864" s="6">
        <v>7500</v>
      </c>
      <c r="E3864" s="11">
        <v>1</v>
      </c>
      <c r="F3864" t="s">
        <v>366</v>
      </c>
      <c r="G3864" t="s">
        <v>22</v>
      </c>
      <c r="H3864" t="s">
        <v>23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1098</v>
      </c>
      <c r="O3864" s="9">
        <f t="shared" si="257"/>
        <v>0</v>
      </c>
      <c r="P3864" s="9">
        <f t="shared" si="258"/>
        <v>1</v>
      </c>
      <c r="Q3864" t="s">
        <v>1099</v>
      </c>
      <c r="R3864" t="s">
        <v>1100</v>
      </c>
      <c r="S3864" s="15">
        <f t="shared" si="259"/>
        <v>42611.261064814811</v>
      </c>
      <c r="T3864" s="16">
        <f t="shared" si="260"/>
        <v>42625.707638888889</v>
      </c>
      <c r="U3864">
        <f t="shared" si="256"/>
        <v>2014</v>
      </c>
    </row>
    <row r="3865" spans="1:21" ht="60">
      <c r="A3865">
        <v>3863</v>
      </c>
      <c r="B3865" s="3" t="s">
        <v>7867</v>
      </c>
      <c r="C3865" s="3" t="s">
        <v>7868</v>
      </c>
      <c r="D3865" s="6">
        <v>6000</v>
      </c>
      <c r="E3865" s="11">
        <v>0</v>
      </c>
      <c r="F3865" t="s">
        <v>366</v>
      </c>
      <c r="G3865" t="s">
        <v>22</v>
      </c>
      <c r="H3865" t="s">
        <v>23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1098</v>
      </c>
      <c r="O3865" s="9">
        <f t="shared" si="257"/>
        <v>0</v>
      </c>
      <c r="P3865" s="9">
        <f t="shared" si="258"/>
        <v>0</v>
      </c>
      <c r="Q3865" t="s">
        <v>1099</v>
      </c>
      <c r="R3865" t="s">
        <v>1100</v>
      </c>
      <c r="S3865" s="15">
        <f t="shared" si="259"/>
        <v>42253.633159722223</v>
      </c>
      <c r="T3865" s="16">
        <f t="shared" si="260"/>
        <v>42313.674826388888</v>
      </c>
      <c r="U3865">
        <f t="shared" si="256"/>
        <v>2015</v>
      </c>
    </row>
    <row r="3866" spans="1:21" ht="60">
      <c r="A3866">
        <v>3864</v>
      </c>
      <c r="B3866" s="3" t="s">
        <v>7869</v>
      </c>
      <c r="C3866" s="3" t="s">
        <v>7870</v>
      </c>
      <c r="D3866" s="6">
        <v>5000</v>
      </c>
      <c r="E3866" s="11">
        <v>60</v>
      </c>
      <c r="F3866" t="s">
        <v>366</v>
      </c>
      <c r="G3866" t="s">
        <v>22</v>
      </c>
      <c r="H3866" t="s">
        <v>23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1098</v>
      </c>
      <c r="O3866" s="9">
        <f t="shared" si="257"/>
        <v>1</v>
      </c>
      <c r="P3866" s="9">
        <f t="shared" si="258"/>
        <v>20</v>
      </c>
      <c r="Q3866" t="s">
        <v>1099</v>
      </c>
      <c r="R3866" t="s">
        <v>1100</v>
      </c>
      <c r="S3866" s="15">
        <f t="shared" si="259"/>
        <v>42295.891828703709</v>
      </c>
      <c r="T3866" s="16">
        <f t="shared" si="260"/>
        <v>42325.933495370366</v>
      </c>
      <c r="U3866">
        <f t="shared" si="256"/>
        <v>2015</v>
      </c>
    </row>
    <row r="3867" spans="1:21" ht="45">
      <c r="A3867">
        <v>3865</v>
      </c>
      <c r="B3867" s="3" t="s">
        <v>7871</v>
      </c>
      <c r="C3867" s="3" t="s">
        <v>7872</v>
      </c>
      <c r="D3867" s="6">
        <v>2413</v>
      </c>
      <c r="E3867" s="11">
        <v>650</v>
      </c>
      <c r="F3867" t="s">
        <v>366</v>
      </c>
      <c r="G3867" t="s">
        <v>167</v>
      </c>
      <c r="H3867" t="s">
        <v>168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1098</v>
      </c>
      <c r="O3867" s="9">
        <f t="shared" si="257"/>
        <v>27</v>
      </c>
      <c r="P3867" s="9">
        <f t="shared" si="258"/>
        <v>46.43</v>
      </c>
      <c r="Q3867" t="s">
        <v>1099</v>
      </c>
      <c r="R3867" t="s">
        <v>1100</v>
      </c>
      <c r="S3867" s="15">
        <f t="shared" si="259"/>
        <v>41841.651597222226</v>
      </c>
      <c r="T3867" s="16">
        <f t="shared" si="260"/>
        <v>41881.229166666664</v>
      </c>
      <c r="U3867">
        <f t="shared" si="256"/>
        <v>2016</v>
      </c>
    </row>
    <row r="3868" spans="1:21" ht="30">
      <c r="A3868">
        <v>3866</v>
      </c>
      <c r="B3868" s="3" t="s">
        <v>7873</v>
      </c>
      <c r="C3868" s="3" t="s">
        <v>7874</v>
      </c>
      <c r="D3868" s="6">
        <v>2000</v>
      </c>
      <c r="E3868" s="11">
        <v>11</v>
      </c>
      <c r="F3868" t="s">
        <v>366</v>
      </c>
      <c r="G3868" t="s">
        <v>22</v>
      </c>
      <c r="H3868" t="s">
        <v>23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1098</v>
      </c>
      <c r="O3868" s="9">
        <f t="shared" si="257"/>
        <v>1</v>
      </c>
      <c r="P3868" s="9">
        <f t="shared" si="258"/>
        <v>5.5</v>
      </c>
      <c r="Q3868" t="s">
        <v>1099</v>
      </c>
      <c r="R3868" t="s">
        <v>1100</v>
      </c>
      <c r="S3868" s="15">
        <f t="shared" si="259"/>
        <v>42402.947002314817</v>
      </c>
      <c r="T3868" s="16">
        <f t="shared" si="260"/>
        <v>42452.145138888889</v>
      </c>
      <c r="U3868">
        <f t="shared" si="256"/>
        <v>2016</v>
      </c>
    </row>
    <row r="3869" spans="1:21" ht="45">
      <c r="A3869">
        <v>3867</v>
      </c>
      <c r="B3869" s="3" t="s">
        <v>7875</v>
      </c>
      <c r="C3869" s="3" t="s">
        <v>7876</v>
      </c>
      <c r="D3869" s="6">
        <v>2000</v>
      </c>
      <c r="E3869" s="11">
        <v>251</v>
      </c>
      <c r="F3869" t="s">
        <v>366</v>
      </c>
      <c r="G3869" t="s">
        <v>22</v>
      </c>
      <c r="H3869" t="s">
        <v>23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1098</v>
      </c>
      <c r="O3869" s="9">
        <f t="shared" si="257"/>
        <v>13</v>
      </c>
      <c r="P3869" s="9">
        <f t="shared" si="258"/>
        <v>50.2</v>
      </c>
      <c r="Q3869" t="s">
        <v>1099</v>
      </c>
      <c r="R3869" t="s">
        <v>1100</v>
      </c>
      <c r="S3869" s="15">
        <f t="shared" si="259"/>
        <v>42509.814108796301</v>
      </c>
      <c r="T3869" s="16">
        <f t="shared" si="260"/>
        <v>42539.814108796301</v>
      </c>
      <c r="U3869">
        <f t="shared" si="256"/>
        <v>2016</v>
      </c>
    </row>
    <row r="3870" spans="1:21" ht="30" hidden="1">
      <c r="A3870">
        <v>3868</v>
      </c>
      <c r="B3870" s="3" t="s">
        <v>7877</v>
      </c>
      <c r="C3870" s="3" t="s">
        <v>7878</v>
      </c>
      <c r="D3870" s="6">
        <v>5000</v>
      </c>
      <c r="E3870" s="11">
        <v>10</v>
      </c>
      <c r="F3870" t="s">
        <v>280</v>
      </c>
      <c r="G3870" t="s">
        <v>31</v>
      </c>
      <c r="H3870" t="s">
        <v>32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5985</v>
      </c>
      <c r="O3870" s="9">
        <f t="shared" si="257"/>
        <v>0</v>
      </c>
      <c r="P3870" s="9">
        <f t="shared" si="258"/>
        <v>10</v>
      </c>
      <c r="Q3870" t="s">
        <v>1099</v>
      </c>
      <c r="R3870" t="s">
        <v>5986</v>
      </c>
      <c r="S3870" s="15">
        <f t="shared" si="259"/>
        <v>41865.659780092588</v>
      </c>
      <c r="T3870" s="16">
        <f t="shared" si="260"/>
        <v>41890.659780092588</v>
      </c>
    </row>
    <row r="3871" spans="1:21" ht="30" hidden="1">
      <c r="A3871">
        <v>3869</v>
      </c>
      <c r="B3871" s="3" t="s">
        <v>7879</v>
      </c>
      <c r="C3871" s="3" t="s">
        <v>7880</v>
      </c>
      <c r="D3871" s="6">
        <v>13111</v>
      </c>
      <c r="E3871" s="11">
        <v>452</v>
      </c>
      <c r="F3871" t="s">
        <v>280</v>
      </c>
      <c r="G3871" t="s">
        <v>22</v>
      </c>
      <c r="H3871" t="s">
        <v>23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5985</v>
      </c>
      <c r="O3871" s="9">
        <f t="shared" si="257"/>
        <v>3</v>
      </c>
      <c r="P3871" s="9">
        <f t="shared" si="258"/>
        <v>30.13</v>
      </c>
      <c r="Q3871" t="s">
        <v>1099</v>
      </c>
      <c r="R3871" t="s">
        <v>5986</v>
      </c>
      <c r="S3871" s="15">
        <f t="shared" si="259"/>
        <v>42047.724444444444</v>
      </c>
      <c r="T3871" s="16">
        <f t="shared" si="260"/>
        <v>42077.132638888885</v>
      </c>
    </row>
    <row r="3872" spans="1:21" ht="60" hidden="1">
      <c r="A3872">
        <v>3870</v>
      </c>
      <c r="B3872" s="3" t="s">
        <v>7881</v>
      </c>
      <c r="C3872" s="3" t="s">
        <v>7882</v>
      </c>
      <c r="D3872" s="6">
        <v>10000</v>
      </c>
      <c r="E3872" s="11">
        <v>1500</v>
      </c>
      <c r="F3872" t="s">
        <v>280</v>
      </c>
      <c r="G3872" t="s">
        <v>22</v>
      </c>
      <c r="H3872" t="s">
        <v>23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5985</v>
      </c>
      <c r="O3872" s="9">
        <f t="shared" si="257"/>
        <v>15</v>
      </c>
      <c r="P3872" s="9">
        <f t="shared" si="258"/>
        <v>150</v>
      </c>
      <c r="Q3872" t="s">
        <v>1099</v>
      </c>
      <c r="R3872" t="s">
        <v>5986</v>
      </c>
      <c r="S3872" s="15">
        <f t="shared" si="259"/>
        <v>41793.17219907407</v>
      </c>
      <c r="T3872" s="16">
        <f t="shared" si="260"/>
        <v>41823.17219907407</v>
      </c>
    </row>
    <row r="3873" spans="1:20" ht="45" hidden="1">
      <c r="A3873">
        <v>3871</v>
      </c>
      <c r="B3873" s="3" t="s">
        <v>7883</v>
      </c>
      <c r="C3873" s="3" t="s">
        <v>7884</v>
      </c>
      <c r="D3873" s="6">
        <v>1500</v>
      </c>
      <c r="E3873" s="11">
        <v>40</v>
      </c>
      <c r="F3873" t="s">
        <v>280</v>
      </c>
      <c r="G3873" t="s">
        <v>22</v>
      </c>
      <c r="H3873" t="s">
        <v>23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5985</v>
      </c>
      <c r="O3873" s="9">
        <f t="shared" si="257"/>
        <v>3</v>
      </c>
      <c r="P3873" s="9">
        <f t="shared" si="258"/>
        <v>13.33</v>
      </c>
      <c r="Q3873" t="s">
        <v>1099</v>
      </c>
      <c r="R3873" t="s">
        <v>5986</v>
      </c>
      <c r="S3873" s="15">
        <f t="shared" si="259"/>
        <v>42763.780671296292</v>
      </c>
      <c r="T3873" s="16">
        <f t="shared" si="260"/>
        <v>42823.739004629635</v>
      </c>
    </row>
    <row r="3874" spans="1:20" ht="60" hidden="1">
      <c r="A3874">
        <v>3872</v>
      </c>
      <c r="B3874" s="3" t="s">
        <v>7885</v>
      </c>
      <c r="C3874" s="3" t="s">
        <v>7886</v>
      </c>
      <c r="D3874" s="6">
        <v>15000</v>
      </c>
      <c r="E3874" s="11">
        <v>0</v>
      </c>
      <c r="F3874" t="s">
        <v>280</v>
      </c>
      <c r="G3874" t="s">
        <v>22</v>
      </c>
      <c r="H3874" t="s">
        <v>23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5985</v>
      </c>
      <c r="O3874" s="9">
        <f t="shared" si="257"/>
        <v>0</v>
      </c>
      <c r="P3874" s="9">
        <f t="shared" si="258"/>
        <v>0</v>
      </c>
      <c r="Q3874" t="s">
        <v>1099</v>
      </c>
      <c r="R3874" t="s">
        <v>5986</v>
      </c>
      <c r="S3874" s="15">
        <f t="shared" si="259"/>
        <v>42180.145787037036</v>
      </c>
      <c r="T3874" s="16">
        <f t="shared" si="260"/>
        <v>42230.145787037036</v>
      </c>
    </row>
    <row r="3875" spans="1:20" ht="60" hidden="1">
      <c r="A3875">
        <v>3873</v>
      </c>
      <c r="B3875" s="3" t="s">
        <v>7887</v>
      </c>
      <c r="C3875" s="3" t="s">
        <v>7888</v>
      </c>
      <c r="D3875" s="6">
        <v>5500</v>
      </c>
      <c r="E3875" s="11">
        <v>0</v>
      </c>
      <c r="F3875" t="s">
        <v>280</v>
      </c>
      <c r="G3875" t="s">
        <v>22</v>
      </c>
      <c r="H3875" t="s">
        <v>23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5985</v>
      </c>
      <c r="O3875" s="9">
        <f t="shared" si="257"/>
        <v>0</v>
      </c>
      <c r="P3875" s="9">
        <f t="shared" si="258"/>
        <v>0</v>
      </c>
      <c r="Q3875" t="s">
        <v>1099</v>
      </c>
      <c r="R3875" t="s">
        <v>5986</v>
      </c>
      <c r="S3875" s="15">
        <f t="shared" si="259"/>
        <v>42255.696006944447</v>
      </c>
      <c r="T3875" s="16">
        <f t="shared" si="260"/>
        <v>42285.696006944447</v>
      </c>
    </row>
    <row r="3876" spans="1:20" ht="60" hidden="1">
      <c r="A3876">
        <v>3874</v>
      </c>
      <c r="B3876" s="3" t="s">
        <v>7889</v>
      </c>
      <c r="C3876" s="3" t="s">
        <v>7890</v>
      </c>
      <c r="D3876" s="6">
        <v>620</v>
      </c>
      <c r="E3876" s="11">
        <v>0</v>
      </c>
      <c r="F3876" t="s">
        <v>280</v>
      </c>
      <c r="G3876" t="s">
        <v>87</v>
      </c>
      <c r="H3876" t="s">
        <v>88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5985</v>
      </c>
      <c r="O3876" s="9">
        <f t="shared" si="257"/>
        <v>0</v>
      </c>
      <c r="P3876" s="9">
        <f t="shared" si="258"/>
        <v>0</v>
      </c>
      <c r="Q3876" t="s">
        <v>1099</v>
      </c>
      <c r="R3876" t="s">
        <v>5986</v>
      </c>
      <c r="S3876" s="15">
        <f t="shared" si="259"/>
        <v>42007.016458333332</v>
      </c>
      <c r="T3876" s="16">
        <f t="shared" si="260"/>
        <v>42028.041666666672</v>
      </c>
    </row>
    <row r="3877" spans="1:20" ht="45" hidden="1">
      <c r="A3877">
        <v>3875</v>
      </c>
      <c r="B3877" s="3" t="s">
        <v>7891</v>
      </c>
      <c r="C3877" s="3" t="s">
        <v>7892</v>
      </c>
      <c r="D3877" s="6">
        <v>30000</v>
      </c>
      <c r="E3877" s="11">
        <v>0</v>
      </c>
      <c r="F3877" t="s">
        <v>280</v>
      </c>
      <c r="G3877" t="s">
        <v>318</v>
      </c>
      <c r="H3877" t="s">
        <v>319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5985</v>
      </c>
      <c r="O3877" s="9">
        <f t="shared" si="257"/>
        <v>0</v>
      </c>
      <c r="P3877" s="9">
        <f t="shared" si="258"/>
        <v>0</v>
      </c>
      <c r="Q3877" t="s">
        <v>1099</v>
      </c>
      <c r="R3877" t="s">
        <v>5986</v>
      </c>
      <c r="S3877" s="15">
        <f t="shared" si="259"/>
        <v>42615.346817129626</v>
      </c>
      <c r="T3877" s="16">
        <f t="shared" si="260"/>
        <v>42616.416666666672</v>
      </c>
    </row>
    <row r="3878" spans="1:20" ht="60" hidden="1">
      <c r="A3878">
        <v>3876</v>
      </c>
      <c r="B3878" s="3" t="s">
        <v>7893</v>
      </c>
      <c r="C3878" s="3" t="s">
        <v>7894</v>
      </c>
      <c r="D3878" s="6">
        <v>3900</v>
      </c>
      <c r="E3878" s="11">
        <v>2059</v>
      </c>
      <c r="F3878" t="s">
        <v>280</v>
      </c>
      <c r="G3878" t="s">
        <v>31</v>
      </c>
      <c r="H3878" t="s">
        <v>32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5985</v>
      </c>
      <c r="O3878" s="9">
        <f t="shared" si="257"/>
        <v>53</v>
      </c>
      <c r="P3878" s="9">
        <f t="shared" si="258"/>
        <v>44.76</v>
      </c>
      <c r="Q3878" t="s">
        <v>1099</v>
      </c>
      <c r="R3878" t="s">
        <v>5986</v>
      </c>
      <c r="S3878" s="15">
        <f t="shared" si="259"/>
        <v>42372.624166666668</v>
      </c>
      <c r="T3878" s="16">
        <f t="shared" si="260"/>
        <v>42402.624166666668</v>
      </c>
    </row>
    <row r="3879" spans="1:20" ht="60" hidden="1">
      <c r="A3879">
        <v>3877</v>
      </c>
      <c r="B3879" s="3" t="s">
        <v>7895</v>
      </c>
      <c r="C3879" s="3" t="s">
        <v>7896</v>
      </c>
      <c r="D3879" s="6">
        <v>25000</v>
      </c>
      <c r="E3879" s="11">
        <v>1241</v>
      </c>
      <c r="F3879" t="s">
        <v>280</v>
      </c>
      <c r="G3879" t="s">
        <v>22</v>
      </c>
      <c r="H3879" t="s">
        <v>23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5985</v>
      </c>
      <c r="O3879" s="9">
        <f t="shared" si="257"/>
        <v>5</v>
      </c>
      <c r="P3879" s="9">
        <f t="shared" si="258"/>
        <v>88.64</v>
      </c>
      <c r="Q3879" t="s">
        <v>1099</v>
      </c>
      <c r="R3879" t="s">
        <v>5986</v>
      </c>
      <c r="S3879" s="15">
        <f t="shared" si="259"/>
        <v>42682.67768518519</v>
      </c>
      <c r="T3879" s="16">
        <f t="shared" si="260"/>
        <v>42712.67768518519</v>
      </c>
    </row>
    <row r="3880" spans="1:20" ht="45" hidden="1">
      <c r="A3880">
        <v>3878</v>
      </c>
      <c r="B3880" s="3" t="s">
        <v>7897</v>
      </c>
      <c r="C3880" s="3" t="s">
        <v>7898</v>
      </c>
      <c r="D3880" s="6">
        <v>18000</v>
      </c>
      <c r="E3880" s="11">
        <v>10</v>
      </c>
      <c r="F3880" t="s">
        <v>280</v>
      </c>
      <c r="G3880" t="s">
        <v>22</v>
      </c>
      <c r="H3880" t="s">
        <v>23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5985</v>
      </c>
      <c r="O3880" s="9">
        <f t="shared" si="257"/>
        <v>0</v>
      </c>
      <c r="P3880" s="9">
        <f t="shared" si="258"/>
        <v>10</v>
      </c>
      <c r="Q3880" t="s">
        <v>1099</v>
      </c>
      <c r="R3880" t="s">
        <v>5986</v>
      </c>
      <c r="S3880" s="15">
        <f t="shared" si="259"/>
        <v>42154.818819444445</v>
      </c>
      <c r="T3880" s="16">
        <f t="shared" si="260"/>
        <v>42185.165972222225</v>
      </c>
    </row>
    <row r="3881" spans="1:20" ht="45" hidden="1">
      <c r="A3881">
        <v>3879</v>
      </c>
      <c r="B3881" s="3" t="s">
        <v>7899</v>
      </c>
      <c r="C3881" s="3" t="s">
        <v>7900</v>
      </c>
      <c r="D3881" s="6">
        <v>15000</v>
      </c>
      <c r="E3881" s="11">
        <v>0</v>
      </c>
      <c r="F3881" t="s">
        <v>280</v>
      </c>
      <c r="G3881" t="s">
        <v>31</v>
      </c>
      <c r="H3881" t="s">
        <v>32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5985</v>
      </c>
      <c r="O3881" s="9">
        <f t="shared" si="257"/>
        <v>0</v>
      </c>
      <c r="P3881" s="9">
        <f t="shared" si="258"/>
        <v>0</v>
      </c>
      <c r="Q3881" t="s">
        <v>1099</v>
      </c>
      <c r="R3881" t="s">
        <v>5986</v>
      </c>
      <c r="S3881" s="15">
        <f t="shared" si="259"/>
        <v>41999.861064814817</v>
      </c>
      <c r="T3881" s="16">
        <f t="shared" si="260"/>
        <v>42029.861064814817</v>
      </c>
    </row>
    <row r="3882" spans="1:20" ht="60" hidden="1">
      <c r="A3882">
        <v>3880</v>
      </c>
      <c r="B3882" s="3" t="s">
        <v>7901</v>
      </c>
      <c r="C3882" s="3" t="s">
        <v>7902</v>
      </c>
      <c r="D3882" s="6">
        <v>7500</v>
      </c>
      <c r="E3882" s="11">
        <v>980</v>
      </c>
      <c r="F3882" t="s">
        <v>280</v>
      </c>
      <c r="G3882" t="s">
        <v>31</v>
      </c>
      <c r="H3882" t="s">
        <v>32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5985</v>
      </c>
      <c r="O3882" s="9">
        <f t="shared" si="257"/>
        <v>13</v>
      </c>
      <c r="P3882" s="9">
        <f t="shared" si="258"/>
        <v>57.65</v>
      </c>
      <c r="Q3882" t="s">
        <v>1099</v>
      </c>
      <c r="R3882" t="s">
        <v>5986</v>
      </c>
      <c r="S3882" s="15">
        <f t="shared" si="259"/>
        <v>41815.815046296295</v>
      </c>
      <c r="T3882" s="16">
        <f t="shared" si="260"/>
        <v>41850.958333333336</v>
      </c>
    </row>
    <row r="3883" spans="1:20" ht="30" hidden="1">
      <c r="A3883">
        <v>3881</v>
      </c>
      <c r="B3883" s="3" t="s">
        <v>7903</v>
      </c>
      <c r="C3883" s="3" t="s">
        <v>7904</v>
      </c>
      <c r="D3883" s="6">
        <v>500</v>
      </c>
      <c r="E3883" s="11">
        <v>25</v>
      </c>
      <c r="F3883" t="s">
        <v>280</v>
      </c>
      <c r="G3883" t="s">
        <v>22</v>
      </c>
      <c r="H3883" t="s">
        <v>23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5985</v>
      </c>
      <c r="O3883" s="9">
        <f t="shared" si="257"/>
        <v>5</v>
      </c>
      <c r="P3883" s="9">
        <f t="shared" si="258"/>
        <v>25</v>
      </c>
      <c r="Q3883" t="s">
        <v>1099</v>
      </c>
      <c r="R3883" t="s">
        <v>5986</v>
      </c>
      <c r="S3883" s="15">
        <f t="shared" si="259"/>
        <v>42756.018506944441</v>
      </c>
      <c r="T3883" s="16">
        <f t="shared" si="260"/>
        <v>42786.018506944441</v>
      </c>
    </row>
    <row r="3884" spans="1:20" ht="60" hidden="1">
      <c r="A3884">
        <v>3882</v>
      </c>
      <c r="B3884" s="3" t="s">
        <v>7905</v>
      </c>
      <c r="C3884" s="3" t="s">
        <v>7906</v>
      </c>
      <c r="D3884" s="6">
        <v>30000</v>
      </c>
      <c r="E3884" s="11">
        <v>0</v>
      </c>
      <c r="F3884" t="s">
        <v>280</v>
      </c>
      <c r="G3884" t="s">
        <v>57</v>
      </c>
      <c r="H3884" t="s">
        <v>58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5985</v>
      </c>
      <c r="O3884" s="9">
        <f t="shared" si="257"/>
        <v>0</v>
      </c>
      <c r="P3884" s="9">
        <f t="shared" si="258"/>
        <v>0</v>
      </c>
      <c r="Q3884" t="s">
        <v>1099</v>
      </c>
      <c r="R3884" t="s">
        <v>5986</v>
      </c>
      <c r="S3884" s="15">
        <f t="shared" si="259"/>
        <v>42373.983449074076</v>
      </c>
      <c r="T3884" s="16">
        <f t="shared" si="260"/>
        <v>42400.960416666669</v>
      </c>
    </row>
    <row r="3885" spans="1:20" ht="60" hidden="1">
      <c r="A3885">
        <v>3883</v>
      </c>
      <c r="B3885" s="3" t="s">
        <v>7907</v>
      </c>
      <c r="C3885" s="3" t="s">
        <v>7908</v>
      </c>
      <c r="D3885" s="6">
        <v>15000</v>
      </c>
      <c r="E3885" s="11">
        <v>0</v>
      </c>
      <c r="F3885" t="s">
        <v>280</v>
      </c>
      <c r="G3885" t="s">
        <v>31</v>
      </c>
      <c r="H3885" t="s">
        <v>32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5985</v>
      </c>
      <c r="O3885" s="9">
        <f t="shared" si="257"/>
        <v>0</v>
      </c>
      <c r="P3885" s="9">
        <f t="shared" si="258"/>
        <v>0</v>
      </c>
      <c r="Q3885" t="s">
        <v>1099</v>
      </c>
      <c r="R3885" t="s">
        <v>5986</v>
      </c>
      <c r="S3885" s="15">
        <f t="shared" si="259"/>
        <v>41854.602650462963</v>
      </c>
      <c r="T3885" s="16">
        <f t="shared" si="260"/>
        <v>41884.602650462963</v>
      </c>
    </row>
    <row r="3886" spans="1:20" ht="45" hidden="1">
      <c r="A3886">
        <v>3884</v>
      </c>
      <c r="B3886" s="3" t="s">
        <v>7909</v>
      </c>
      <c r="C3886" s="3" t="s">
        <v>7910</v>
      </c>
      <c r="D3886" s="6">
        <v>10000</v>
      </c>
      <c r="E3886" s="11">
        <v>0</v>
      </c>
      <c r="F3886" t="s">
        <v>280</v>
      </c>
      <c r="G3886" t="s">
        <v>22</v>
      </c>
      <c r="H3886" t="s">
        <v>23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5985</v>
      </c>
      <c r="O3886" s="9">
        <f t="shared" si="257"/>
        <v>0</v>
      </c>
      <c r="P3886" s="9">
        <f t="shared" si="258"/>
        <v>0</v>
      </c>
      <c r="Q3886" t="s">
        <v>1099</v>
      </c>
      <c r="R3886" t="s">
        <v>5986</v>
      </c>
      <c r="S3886" s="15">
        <f t="shared" si="259"/>
        <v>42065.791574074072</v>
      </c>
      <c r="T3886" s="16">
        <f t="shared" si="260"/>
        <v>42090.749907407408</v>
      </c>
    </row>
    <row r="3887" spans="1:20" ht="45" hidden="1">
      <c r="A3887">
        <v>3885</v>
      </c>
      <c r="B3887" s="3" t="s">
        <v>7911</v>
      </c>
      <c r="C3887" s="3" t="s">
        <v>7912</v>
      </c>
      <c r="D3887" s="6">
        <v>375000</v>
      </c>
      <c r="E3887" s="11">
        <v>0</v>
      </c>
      <c r="F3887" t="s">
        <v>280</v>
      </c>
      <c r="G3887" t="s">
        <v>22</v>
      </c>
      <c r="H3887" t="s">
        <v>23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5985</v>
      </c>
      <c r="O3887" s="9">
        <f t="shared" si="257"/>
        <v>0</v>
      </c>
      <c r="P3887" s="9">
        <f t="shared" si="258"/>
        <v>0</v>
      </c>
      <c r="Q3887" t="s">
        <v>1099</v>
      </c>
      <c r="R3887" t="s">
        <v>5986</v>
      </c>
      <c r="S3887" s="15">
        <f t="shared" si="259"/>
        <v>42469.951284722221</v>
      </c>
      <c r="T3887" s="16">
        <f t="shared" si="260"/>
        <v>42499.951284722221</v>
      </c>
    </row>
    <row r="3888" spans="1:20" ht="18.75" hidden="1">
      <c r="A3888">
        <v>3886</v>
      </c>
      <c r="B3888" s="3" t="s">
        <v>7913</v>
      </c>
      <c r="C3888" s="3">
        <v>1</v>
      </c>
      <c r="D3888" s="6">
        <v>10000</v>
      </c>
      <c r="E3888" s="11">
        <v>0</v>
      </c>
      <c r="F3888" t="s">
        <v>280</v>
      </c>
      <c r="G3888" t="s">
        <v>57</v>
      </c>
      <c r="H3888" t="s">
        <v>58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5985</v>
      </c>
      <c r="O3888" s="9">
        <f t="shared" si="257"/>
        <v>0</v>
      </c>
      <c r="P3888" s="9">
        <f t="shared" si="258"/>
        <v>0</v>
      </c>
      <c r="Q3888" t="s">
        <v>1099</v>
      </c>
      <c r="R3888" t="s">
        <v>5986</v>
      </c>
      <c r="S3888" s="15">
        <f t="shared" si="259"/>
        <v>41954.228032407409</v>
      </c>
      <c r="T3888" s="16">
        <f t="shared" si="260"/>
        <v>41984.228032407409</v>
      </c>
    </row>
    <row r="3889" spans="1:21" ht="60" hidden="1">
      <c r="A3889">
        <v>3887</v>
      </c>
      <c r="B3889" s="3" t="s">
        <v>7914</v>
      </c>
      <c r="C3889" s="3" t="s">
        <v>7915</v>
      </c>
      <c r="D3889" s="6">
        <v>2000</v>
      </c>
      <c r="E3889" s="11">
        <v>35</v>
      </c>
      <c r="F3889" t="s">
        <v>280</v>
      </c>
      <c r="G3889" t="s">
        <v>22</v>
      </c>
      <c r="H3889" t="s">
        <v>23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5985</v>
      </c>
      <c r="O3889" s="9">
        <f t="shared" si="257"/>
        <v>2</v>
      </c>
      <c r="P3889" s="9">
        <f t="shared" si="258"/>
        <v>17.5</v>
      </c>
      <c r="Q3889" t="s">
        <v>1099</v>
      </c>
      <c r="R3889" t="s">
        <v>5986</v>
      </c>
      <c r="S3889" s="15">
        <f t="shared" si="259"/>
        <v>42079.857974537037</v>
      </c>
      <c r="T3889" s="16">
        <f t="shared" si="260"/>
        <v>42125.916666666672</v>
      </c>
    </row>
    <row r="3890" spans="1:21" ht="60">
      <c r="A3890">
        <v>3888</v>
      </c>
      <c r="B3890" s="3" t="s">
        <v>7916</v>
      </c>
      <c r="C3890" s="3" t="s">
        <v>7917</v>
      </c>
      <c r="D3890" s="6">
        <v>2000</v>
      </c>
      <c r="E3890" s="11">
        <v>542</v>
      </c>
      <c r="F3890" t="s">
        <v>366</v>
      </c>
      <c r="G3890" t="s">
        <v>31</v>
      </c>
      <c r="H3890" t="s">
        <v>32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1098</v>
      </c>
      <c r="O3890" s="9">
        <f t="shared" si="257"/>
        <v>27</v>
      </c>
      <c r="P3890" s="9">
        <f t="shared" si="258"/>
        <v>38.71</v>
      </c>
      <c r="Q3890" t="s">
        <v>1099</v>
      </c>
      <c r="R3890" t="s">
        <v>1100</v>
      </c>
      <c r="S3890" s="15">
        <f t="shared" si="259"/>
        <v>42762.545810185184</v>
      </c>
      <c r="T3890" s="16">
        <f t="shared" si="260"/>
        <v>42792.545810185184</v>
      </c>
      <c r="U3890">
        <f t="shared" ref="U3890:U3953" si="261">YEAR(S3372)</f>
        <v>2016</v>
      </c>
    </row>
    <row r="3891" spans="1:21" ht="45">
      <c r="A3891">
        <v>3889</v>
      </c>
      <c r="B3891" s="3" t="s">
        <v>7918</v>
      </c>
      <c r="C3891" s="3" t="s">
        <v>7919</v>
      </c>
      <c r="D3891" s="6">
        <v>8000</v>
      </c>
      <c r="E3891" s="11">
        <v>118</v>
      </c>
      <c r="F3891" t="s">
        <v>366</v>
      </c>
      <c r="G3891" t="s">
        <v>22</v>
      </c>
      <c r="H3891" t="s">
        <v>23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1098</v>
      </c>
      <c r="O3891" s="9">
        <f t="shared" si="257"/>
        <v>1</v>
      </c>
      <c r="P3891" s="9">
        <f t="shared" si="258"/>
        <v>13.11</v>
      </c>
      <c r="Q3891" t="s">
        <v>1099</v>
      </c>
      <c r="R3891" t="s">
        <v>1100</v>
      </c>
      <c r="S3891" s="15">
        <f t="shared" si="259"/>
        <v>41977.004976851851</v>
      </c>
      <c r="T3891" s="16">
        <f t="shared" si="260"/>
        <v>42008.976388888885</v>
      </c>
      <c r="U3891">
        <f t="shared" si="261"/>
        <v>2015</v>
      </c>
    </row>
    <row r="3892" spans="1:21" ht="60">
      <c r="A3892">
        <v>3890</v>
      </c>
      <c r="B3892" s="3" t="s">
        <v>7920</v>
      </c>
      <c r="C3892" s="3" t="s">
        <v>7921</v>
      </c>
      <c r="D3892" s="6">
        <v>15000</v>
      </c>
      <c r="E3892" s="11">
        <v>2524</v>
      </c>
      <c r="F3892" t="s">
        <v>366</v>
      </c>
      <c r="G3892" t="s">
        <v>22</v>
      </c>
      <c r="H3892" t="s">
        <v>23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1098</v>
      </c>
      <c r="O3892" s="9">
        <f t="shared" si="257"/>
        <v>17</v>
      </c>
      <c r="P3892" s="9">
        <f t="shared" si="258"/>
        <v>315.5</v>
      </c>
      <c r="Q3892" t="s">
        <v>1099</v>
      </c>
      <c r="R3892" t="s">
        <v>1100</v>
      </c>
      <c r="S3892" s="15">
        <f t="shared" si="259"/>
        <v>42171.758611111116</v>
      </c>
      <c r="T3892" s="16">
        <f t="shared" si="260"/>
        <v>42231.758611111116</v>
      </c>
      <c r="U3892">
        <f t="shared" si="261"/>
        <v>2014</v>
      </c>
    </row>
    <row r="3893" spans="1:21" ht="30">
      <c r="A3893">
        <v>3891</v>
      </c>
      <c r="B3893" s="3" t="s">
        <v>7922</v>
      </c>
      <c r="C3893" s="3" t="s">
        <v>7923</v>
      </c>
      <c r="D3893" s="6">
        <v>800</v>
      </c>
      <c r="E3893" s="11">
        <v>260</v>
      </c>
      <c r="F3893" t="s">
        <v>366</v>
      </c>
      <c r="G3893" t="s">
        <v>22</v>
      </c>
      <c r="H3893" t="s">
        <v>23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1098</v>
      </c>
      <c r="O3893" s="9">
        <f t="shared" si="257"/>
        <v>33</v>
      </c>
      <c r="P3893" s="9">
        <f t="shared" si="258"/>
        <v>37.14</v>
      </c>
      <c r="Q3893" t="s">
        <v>1099</v>
      </c>
      <c r="R3893" t="s">
        <v>1100</v>
      </c>
      <c r="S3893" s="15">
        <f t="shared" si="259"/>
        <v>42056.1324537037</v>
      </c>
      <c r="T3893" s="16">
        <f t="shared" si="260"/>
        <v>42086.207638888889</v>
      </c>
      <c r="U3893">
        <f t="shared" si="261"/>
        <v>2015</v>
      </c>
    </row>
    <row r="3894" spans="1:21" ht="60">
      <c r="A3894">
        <v>3892</v>
      </c>
      <c r="B3894" s="3" t="s">
        <v>7924</v>
      </c>
      <c r="C3894" s="3" t="s">
        <v>7925</v>
      </c>
      <c r="D3894" s="6">
        <v>1000</v>
      </c>
      <c r="E3894" s="11">
        <v>0</v>
      </c>
      <c r="F3894" t="s">
        <v>366</v>
      </c>
      <c r="G3894" t="s">
        <v>22</v>
      </c>
      <c r="H3894" t="s">
        <v>23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1098</v>
      </c>
      <c r="O3894" s="9">
        <f t="shared" si="257"/>
        <v>0</v>
      </c>
      <c r="P3894" s="9">
        <f t="shared" si="258"/>
        <v>0</v>
      </c>
      <c r="Q3894" t="s">
        <v>1099</v>
      </c>
      <c r="R3894" t="s">
        <v>1100</v>
      </c>
      <c r="S3894" s="15">
        <f t="shared" si="259"/>
        <v>41867.652280092596</v>
      </c>
      <c r="T3894" s="16">
        <f t="shared" si="260"/>
        <v>41875.291666666664</v>
      </c>
      <c r="U3894">
        <f t="shared" si="261"/>
        <v>2015</v>
      </c>
    </row>
    <row r="3895" spans="1:21" ht="60">
      <c r="A3895">
        <v>3893</v>
      </c>
      <c r="B3895" s="3" t="s">
        <v>7926</v>
      </c>
      <c r="C3895" s="3" t="s">
        <v>7927</v>
      </c>
      <c r="D3895" s="6">
        <v>50000</v>
      </c>
      <c r="E3895" s="11">
        <v>10775</v>
      </c>
      <c r="F3895" t="s">
        <v>366</v>
      </c>
      <c r="G3895" t="s">
        <v>22</v>
      </c>
      <c r="H3895" t="s">
        <v>23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1098</v>
      </c>
      <c r="O3895" s="9">
        <f t="shared" si="257"/>
        <v>22</v>
      </c>
      <c r="P3895" s="9">
        <f t="shared" si="258"/>
        <v>128.27000000000001</v>
      </c>
      <c r="Q3895" t="s">
        <v>1099</v>
      </c>
      <c r="R3895" t="s">
        <v>1100</v>
      </c>
      <c r="S3895" s="15">
        <f t="shared" si="259"/>
        <v>41779.657870370371</v>
      </c>
      <c r="T3895" s="16">
        <f t="shared" si="260"/>
        <v>41821.25</v>
      </c>
      <c r="U3895">
        <f t="shared" si="261"/>
        <v>2014</v>
      </c>
    </row>
    <row r="3896" spans="1:21" ht="60">
      <c r="A3896">
        <v>3894</v>
      </c>
      <c r="B3896" s="3" t="s">
        <v>7928</v>
      </c>
      <c r="C3896" s="3" t="s">
        <v>7929</v>
      </c>
      <c r="D3896" s="6">
        <v>15000</v>
      </c>
      <c r="E3896" s="11">
        <v>520</v>
      </c>
      <c r="F3896" t="s">
        <v>366</v>
      </c>
      <c r="G3896" t="s">
        <v>22</v>
      </c>
      <c r="H3896" t="s">
        <v>23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1098</v>
      </c>
      <c r="O3896" s="9">
        <f t="shared" si="257"/>
        <v>3</v>
      </c>
      <c r="P3896" s="9">
        <f t="shared" si="258"/>
        <v>47.27</v>
      </c>
      <c r="Q3896" t="s">
        <v>1099</v>
      </c>
      <c r="R3896" t="s">
        <v>1100</v>
      </c>
      <c r="S3896" s="15">
        <f t="shared" si="259"/>
        <v>42679.958472222221</v>
      </c>
      <c r="T3896" s="16">
        <f t="shared" si="260"/>
        <v>42710.207638888889</v>
      </c>
      <c r="U3896">
        <f t="shared" si="261"/>
        <v>2015</v>
      </c>
    </row>
    <row r="3897" spans="1:21" ht="60">
      <c r="A3897">
        <v>3895</v>
      </c>
      <c r="B3897" s="3" t="s">
        <v>7930</v>
      </c>
      <c r="C3897" s="3" t="s">
        <v>7931</v>
      </c>
      <c r="D3897" s="6">
        <v>1000</v>
      </c>
      <c r="E3897" s="11">
        <v>50</v>
      </c>
      <c r="F3897" t="s">
        <v>366</v>
      </c>
      <c r="G3897" t="s">
        <v>22</v>
      </c>
      <c r="H3897" t="s">
        <v>23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1098</v>
      </c>
      <c r="O3897" s="9">
        <f t="shared" si="257"/>
        <v>5</v>
      </c>
      <c r="P3897" s="9">
        <f t="shared" si="258"/>
        <v>50</v>
      </c>
      <c r="Q3897" t="s">
        <v>1099</v>
      </c>
      <c r="R3897" t="s">
        <v>1100</v>
      </c>
      <c r="S3897" s="15">
        <f t="shared" si="259"/>
        <v>42032.250208333338</v>
      </c>
      <c r="T3897" s="16">
        <f t="shared" si="260"/>
        <v>42063.250208333338</v>
      </c>
      <c r="U3897">
        <f t="shared" si="261"/>
        <v>2015</v>
      </c>
    </row>
    <row r="3898" spans="1:21" ht="60">
      <c r="A3898">
        <v>3896</v>
      </c>
      <c r="B3898" s="3" t="s">
        <v>7932</v>
      </c>
      <c r="C3898" s="3" t="s">
        <v>7933</v>
      </c>
      <c r="D3898" s="6">
        <v>1600</v>
      </c>
      <c r="E3898" s="11">
        <v>170</v>
      </c>
      <c r="F3898" t="s">
        <v>366</v>
      </c>
      <c r="G3898" t="s">
        <v>22</v>
      </c>
      <c r="H3898" t="s">
        <v>23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1098</v>
      </c>
      <c r="O3898" s="9">
        <f t="shared" si="257"/>
        <v>11</v>
      </c>
      <c r="P3898" s="9">
        <f t="shared" si="258"/>
        <v>42.5</v>
      </c>
      <c r="Q3898" t="s">
        <v>1099</v>
      </c>
      <c r="R3898" t="s">
        <v>1100</v>
      </c>
      <c r="S3898" s="15">
        <f t="shared" si="259"/>
        <v>41793.191875000004</v>
      </c>
      <c r="T3898" s="16">
        <f t="shared" si="260"/>
        <v>41807.191875000004</v>
      </c>
      <c r="U3898">
        <f t="shared" si="261"/>
        <v>2014</v>
      </c>
    </row>
    <row r="3899" spans="1:21" ht="60">
      <c r="A3899">
        <v>3897</v>
      </c>
      <c r="B3899" s="3" t="s">
        <v>7934</v>
      </c>
      <c r="C3899" s="3" t="s">
        <v>7935</v>
      </c>
      <c r="D3899" s="6">
        <v>2500</v>
      </c>
      <c r="E3899" s="11">
        <v>440</v>
      </c>
      <c r="F3899" t="s">
        <v>366</v>
      </c>
      <c r="G3899" t="s">
        <v>87</v>
      </c>
      <c r="H3899" t="s">
        <v>88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1098</v>
      </c>
      <c r="O3899" s="9">
        <f t="shared" si="257"/>
        <v>18</v>
      </c>
      <c r="P3899" s="9">
        <f t="shared" si="258"/>
        <v>44</v>
      </c>
      <c r="Q3899" t="s">
        <v>1099</v>
      </c>
      <c r="R3899" t="s">
        <v>1100</v>
      </c>
      <c r="S3899" s="15">
        <f t="shared" si="259"/>
        <v>41982.87364583333</v>
      </c>
      <c r="T3899" s="16">
        <f t="shared" si="260"/>
        <v>42012.87364583333</v>
      </c>
      <c r="U3899">
        <f t="shared" si="261"/>
        <v>2015</v>
      </c>
    </row>
    <row r="3900" spans="1:21" ht="60">
      <c r="A3900">
        <v>3898</v>
      </c>
      <c r="B3900" s="3" t="s">
        <v>7936</v>
      </c>
      <c r="C3900" s="3" t="s">
        <v>7937</v>
      </c>
      <c r="D3900" s="6">
        <v>2500</v>
      </c>
      <c r="E3900" s="11">
        <v>814</v>
      </c>
      <c r="F3900" t="s">
        <v>366</v>
      </c>
      <c r="G3900" t="s">
        <v>31</v>
      </c>
      <c r="H3900" t="s">
        <v>32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1098</v>
      </c>
      <c r="O3900" s="9">
        <f t="shared" si="257"/>
        <v>33</v>
      </c>
      <c r="P3900" s="9">
        <f t="shared" si="258"/>
        <v>50.88</v>
      </c>
      <c r="Q3900" t="s">
        <v>1099</v>
      </c>
      <c r="R3900" t="s">
        <v>1100</v>
      </c>
      <c r="S3900" s="15">
        <f t="shared" si="259"/>
        <v>42193.482291666667</v>
      </c>
      <c r="T3900" s="16">
        <f t="shared" si="260"/>
        <v>42233.666666666672</v>
      </c>
      <c r="U3900">
        <f t="shared" si="261"/>
        <v>2014</v>
      </c>
    </row>
    <row r="3901" spans="1:21" ht="45">
      <c r="A3901">
        <v>3899</v>
      </c>
      <c r="B3901" s="3" t="s">
        <v>7938</v>
      </c>
      <c r="C3901" s="3" t="s">
        <v>7939</v>
      </c>
      <c r="D3901" s="6">
        <v>10000</v>
      </c>
      <c r="E3901" s="11">
        <v>125</v>
      </c>
      <c r="F3901" t="s">
        <v>366</v>
      </c>
      <c r="G3901" t="s">
        <v>22</v>
      </c>
      <c r="H3901" t="s">
        <v>23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1098</v>
      </c>
      <c r="O3901" s="9">
        <f t="shared" si="257"/>
        <v>1</v>
      </c>
      <c r="P3901" s="9">
        <f t="shared" si="258"/>
        <v>62.5</v>
      </c>
      <c r="Q3901" t="s">
        <v>1099</v>
      </c>
      <c r="R3901" t="s">
        <v>1100</v>
      </c>
      <c r="S3901" s="15">
        <f t="shared" si="259"/>
        <v>41843.775011574071</v>
      </c>
      <c r="T3901" s="16">
        <f t="shared" si="260"/>
        <v>41863.775011574071</v>
      </c>
      <c r="U3901">
        <f t="shared" si="261"/>
        <v>2015</v>
      </c>
    </row>
    <row r="3902" spans="1:21" ht="45">
      <c r="A3902">
        <v>3900</v>
      </c>
      <c r="B3902" s="3" t="s">
        <v>7940</v>
      </c>
      <c r="C3902" s="3" t="s">
        <v>7941</v>
      </c>
      <c r="D3902" s="6">
        <v>2500</v>
      </c>
      <c r="E3902" s="11">
        <v>135</v>
      </c>
      <c r="F3902" t="s">
        <v>366</v>
      </c>
      <c r="G3902" t="s">
        <v>22</v>
      </c>
      <c r="H3902" t="s">
        <v>23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1098</v>
      </c>
      <c r="O3902" s="9">
        <f t="shared" si="257"/>
        <v>5</v>
      </c>
      <c r="P3902" s="9">
        <f t="shared" si="258"/>
        <v>27</v>
      </c>
      <c r="Q3902" t="s">
        <v>1099</v>
      </c>
      <c r="R3902" t="s">
        <v>1100</v>
      </c>
      <c r="S3902" s="15">
        <f t="shared" si="259"/>
        <v>42136.092488425929</v>
      </c>
      <c r="T3902" s="16">
        <f t="shared" si="260"/>
        <v>42166.092488425929</v>
      </c>
      <c r="U3902">
        <f t="shared" si="261"/>
        <v>2016</v>
      </c>
    </row>
    <row r="3903" spans="1:21" ht="60">
      <c r="A3903">
        <v>3901</v>
      </c>
      <c r="B3903" s="3" t="s">
        <v>7942</v>
      </c>
      <c r="C3903" s="3" t="s">
        <v>7943</v>
      </c>
      <c r="D3903" s="6">
        <v>3000</v>
      </c>
      <c r="E3903" s="11">
        <v>25</v>
      </c>
      <c r="F3903" t="s">
        <v>366</v>
      </c>
      <c r="G3903" t="s">
        <v>22</v>
      </c>
      <c r="H3903" t="s">
        <v>23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1098</v>
      </c>
      <c r="O3903" s="9">
        <f t="shared" si="257"/>
        <v>1</v>
      </c>
      <c r="P3903" s="9">
        <f t="shared" si="258"/>
        <v>25</v>
      </c>
      <c r="Q3903" t="s">
        <v>1099</v>
      </c>
      <c r="R3903" t="s">
        <v>1100</v>
      </c>
      <c r="S3903" s="15">
        <f t="shared" si="259"/>
        <v>42317.826377314821</v>
      </c>
      <c r="T3903" s="16">
        <f t="shared" si="260"/>
        <v>42357.826377314821</v>
      </c>
      <c r="U3903">
        <f t="shared" si="261"/>
        <v>2016</v>
      </c>
    </row>
    <row r="3904" spans="1:21" ht="60">
      <c r="A3904">
        <v>3902</v>
      </c>
      <c r="B3904" s="3" t="s">
        <v>7944</v>
      </c>
      <c r="C3904" s="3" t="s">
        <v>7945</v>
      </c>
      <c r="D3904" s="6">
        <v>3000</v>
      </c>
      <c r="E3904" s="11">
        <v>1465</v>
      </c>
      <c r="F3904" t="s">
        <v>366</v>
      </c>
      <c r="G3904" t="s">
        <v>31</v>
      </c>
      <c r="H3904" t="s">
        <v>32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1098</v>
      </c>
      <c r="O3904" s="9">
        <f t="shared" si="257"/>
        <v>49</v>
      </c>
      <c r="P3904" s="9">
        <f t="shared" si="258"/>
        <v>47.26</v>
      </c>
      <c r="Q3904" t="s">
        <v>1099</v>
      </c>
      <c r="R3904" t="s">
        <v>1100</v>
      </c>
      <c r="S3904" s="15">
        <f t="shared" si="259"/>
        <v>42663.468078703707</v>
      </c>
      <c r="T3904" s="16">
        <f t="shared" si="260"/>
        <v>42688.509745370371</v>
      </c>
      <c r="U3904">
        <f t="shared" si="261"/>
        <v>2015</v>
      </c>
    </row>
    <row r="3905" spans="1:21" ht="60">
      <c r="A3905">
        <v>3903</v>
      </c>
      <c r="B3905" s="3" t="s">
        <v>7946</v>
      </c>
      <c r="C3905" s="3" t="s">
        <v>7947</v>
      </c>
      <c r="D3905" s="6">
        <v>1500</v>
      </c>
      <c r="E3905" s="11">
        <v>0</v>
      </c>
      <c r="F3905" t="s">
        <v>366</v>
      </c>
      <c r="G3905" t="s">
        <v>22</v>
      </c>
      <c r="H3905" t="s">
        <v>23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1098</v>
      </c>
      <c r="O3905" s="9">
        <f t="shared" si="257"/>
        <v>0</v>
      </c>
      <c r="P3905" s="9">
        <f t="shared" si="258"/>
        <v>0</v>
      </c>
      <c r="Q3905" t="s">
        <v>1099</v>
      </c>
      <c r="R3905" t="s">
        <v>1100</v>
      </c>
      <c r="S3905" s="15">
        <f t="shared" si="259"/>
        <v>42186.01116898148</v>
      </c>
      <c r="T3905" s="16">
        <f t="shared" si="260"/>
        <v>42230.818055555559</v>
      </c>
      <c r="U3905">
        <f t="shared" si="261"/>
        <v>2014</v>
      </c>
    </row>
    <row r="3906" spans="1:21" ht="30">
      <c r="A3906">
        <v>3904</v>
      </c>
      <c r="B3906" s="3" t="s">
        <v>7948</v>
      </c>
      <c r="C3906" s="3" t="s">
        <v>7949</v>
      </c>
      <c r="D3906" s="6">
        <v>10000</v>
      </c>
      <c r="E3906" s="11">
        <v>3</v>
      </c>
      <c r="F3906" t="s">
        <v>366</v>
      </c>
      <c r="G3906" t="s">
        <v>22</v>
      </c>
      <c r="H3906" t="s">
        <v>23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1098</v>
      </c>
      <c r="O3906" s="9">
        <f t="shared" si="257"/>
        <v>0</v>
      </c>
      <c r="P3906" s="9">
        <f t="shared" si="258"/>
        <v>1.5</v>
      </c>
      <c r="Q3906" t="s">
        <v>1099</v>
      </c>
      <c r="R3906" t="s">
        <v>1100</v>
      </c>
      <c r="S3906" s="15">
        <f t="shared" si="259"/>
        <v>42095.229166666672</v>
      </c>
      <c r="T3906" s="16">
        <f t="shared" si="260"/>
        <v>42109.211111111115</v>
      </c>
      <c r="U3906">
        <f t="shared" si="261"/>
        <v>2014</v>
      </c>
    </row>
    <row r="3907" spans="1:21" ht="60">
      <c r="A3907">
        <v>3905</v>
      </c>
      <c r="B3907" s="3" t="s">
        <v>7950</v>
      </c>
      <c r="C3907" s="3" t="s">
        <v>7951</v>
      </c>
      <c r="D3907" s="6">
        <v>1500</v>
      </c>
      <c r="E3907" s="11">
        <v>173</v>
      </c>
      <c r="F3907" t="s">
        <v>366</v>
      </c>
      <c r="G3907" t="s">
        <v>31</v>
      </c>
      <c r="H3907" t="s">
        <v>32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1098</v>
      </c>
      <c r="O3907" s="9">
        <f t="shared" ref="O3907:O3970" si="262">ROUND(E3907/D3907*100,0)</f>
        <v>12</v>
      </c>
      <c r="P3907" s="9">
        <f t="shared" ref="P3907:P3970" si="263">IFERROR(ROUND(E3907/L3907,2),0)</f>
        <v>24.71</v>
      </c>
      <c r="Q3907" t="s">
        <v>1099</v>
      </c>
      <c r="R3907" t="s">
        <v>1100</v>
      </c>
      <c r="S3907" s="15">
        <f t="shared" ref="S3907:S3970" si="264">(((J3907/60)/60)/24)+DATE(1970,1,1)</f>
        <v>42124.623877314814</v>
      </c>
      <c r="T3907" s="16">
        <f t="shared" ref="T3907:T3970" si="265">(((I3907/60)/60)/24)+DATE(1970,1,1)</f>
        <v>42166.958333333328</v>
      </c>
      <c r="U3907">
        <f t="shared" si="261"/>
        <v>2014</v>
      </c>
    </row>
    <row r="3908" spans="1:21" ht="45">
      <c r="A3908">
        <v>3906</v>
      </c>
      <c r="B3908" s="3" t="s">
        <v>7952</v>
      </c>
      <c r="C3908" s="3" t="s">
        <v>7953</v>
      </c>
      <c r="D3908" s="6">
        <v>1500</v>
      </c>
      <c r="E3908" s="11">
        <v>1010</v>
      </c>
      <c r="F3908" t="s">
        <v>366</v>
      </c>
      <c r="G3908" t="s">
        <v>31</v>
      </c>
      <c r="H3908" t="s">
        <v>32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1098</v>
      </c>
      <c r="O3908" s="9">
        <f t="shared" si="262"/>
        <v>67</v>
      </c>
      <c r="P3908" s="9">
        <f t="shared" si="263"/>
        <v>63.13</v>
      </c>
      <c r="Q3908" t="s">
        <v>1099</v>
      </c>
      <c r="R3908" t="s">
        <v>1100</v>
      </c>
      <c r="S3908" s="15">
        <f t="shared" si="264"/>
        <v>42143.917743055557</v>
      </c>
      <c r="T3908" s="16">
        <f t="shared" si="265"/>
        <v>42181.559027777781</v>
      </c>
      <c r="U3908">
        <f t="shared" si="261"/>
        <v>2015</v>
      </c>
    </row>
    <row r="3909" spans="1:21" ht="45">
      <c r="A3909">
        <v>3907</v>
      </c>
      <c r="B3909" s="3" t="s">
        <v>7954</v>
      </c>
      <c r="C3909" s="3" t="s">
        <v>7955</v>
      </c>
      <c r="D3909" s="6">
        <v>1000</v>
      </c>
      <c r="E3909" s="11">
        <v>153</v>
      </c>
      <c r="F3909" t="s">
        <v>366</v>
      </c>
      <c r="G3909" t="s">
        <v>22</v>
      </c>
      <c r="H3909" t="s">
        <v>23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1098</v>
      </c>
      <c r="O3909" s="9">
        <f t="shared" si="262"/>
        <v>15</v>
      </c>
      <c r="P3909" s="9">
        <f t="shared" si="263"/>
        <v>38.25</v>
      </c>
      <c r="Q3909" t="s">
        <v>1099</v>
      </c>
      <c r="R3909" t="s">
        <v>1100</v>
      </c>
      <c r="S3909" s="15">
        <f t="shared" si="264"/>
        <v>41906.819513888891</v>
      </c>
      <c r="T3909" s="16">
        <f t="shared" si="265"/>
        <v>41938.838888888888</v>
      </c>
      <c r="U3909">
        <f t="shared" si="261"/>
        <v>2016</v>
      </c>
    </row>
    <row r="3910" spans="1:21" ht="60">
      <c r="A3910">
        <v>3908</v>
      </c>
      <c r="B3910" s="3" t="s">
        <v>7956</v>
      </c>
      <c r="C3910" s="3" t="s">
        <v>7957</v>
      </c>
      <c r="D3910" s="6">
        <v>750</v>
      </c>
      <c r="E3910" s="11">
        <v>65</v>
      </c>
      <c r="F3910" t="s">
        <v>366</v>
      </c>
      <c r="G3910" t="s">
        <v>22</v>
      </c>
      <c r="H3910" t="s">
        <v>23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1098</v>
      </c>
      <c r="O3910" s="9">
        <f t="shared" si="262"/>
        <v>9</v>
      </c>
      <c r="P3910" s="9">
        <f t="shared" si="263"/>
        <v>16.25</v>
      </c>
      <c r="Q3910" t="s">
        <v>1099</v>
      </c>
      <c r="R3910" t="s">
        <v>1100</v>
      </c>
      <c r="S3910" s="15">
        <f t="shared" si="264"/>
        <v>41834.135370370372</v>
      </c>
      <c r="T3910" s="16">
        <f t="shared" si="265"/>
        <v>41849.135370370372</v>
      </c>
      <c r="U3910">
        <f t="shared" si="261"/>
        <v>2014</v>
      </c>
    </row>
    <row r="3911" spans="1:21" ht="45">
      <c r="A3911">
        <v>3909</v>
      </c>
      <c r="B3911" s="3" t="s">
        <v>7958</v>
      </c>
      <c r="C3911" s="3" t="s">
        <v>7959</v>
      </c>
      <c r="D3911" s="6">
        <v>60000</v>
      </c>
      <c r="E3911" s="11">
        <v>135</v>
      </c>
      <c r="F3911" t="s">
        <v>366</v>
      </c>
      <c r="G3911" t="s">
        <v>22</v>
      </c>
      <c r="H3911" t="s">
        <v>23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1098</v>
      </c>
      <c r="O3911" s="9">
        <f t="shared" si="262"/>
        <v>0</v>
      </c>
      <c r="P3911" s="9">
        <f t="shared" si="263"/>
        <v>33.75</v>
      </c>
      <c r="Q3911" t="s">
        <v>1099</v>
      </c>
      <c r="R3911" t="s">
        <v>1100</v>
      </c>
      <c r="S3911" s="15">
        <f t="shared" si="264"/>
        <v>41863.359282407408</v>
      </c>
      <c r="T3911" s="16">
        <f t="shared" si="265"/>
        <v>41893.359282407408</v>
      </c>
      <c r="U3911">
        <f t="shared" si="261"/>
        <v>2014</v>
      </c>
    </row>
    <row r="3912" spans="1:21" ht="45">
      <c r="A3912">
        <v>3910</v>
      </c>
      <c r="B3912" s="3" t="s">
        <v>7960</v>
      </c>
      <c r="C3912" s="3" t="s">
        <v>7961</v>
      </c>
      <c r="D3912" s="6">
        <v>6000</v>
      </c>
      <c r="E3912" s="11">
        <v>185</v>
      </c>
      <c r="F3912" t="s">
        <v>366</v>
      </c>
      <c r="G3912" t="s">
        <v>22</v>
      </c>
      <c r="H3912" t="s">
        <v>23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1098</v>
      </c>
      <c r="O3912" s="9">
        <f t="shared" si="262"/>
        <v>3</v>
      </c>
      <c r="P3912" s="9">
        <f t="shared" si="263"/>
        <v>61.67</v>
      </c>
      <c r="Q3912" t="s">
        <v>1099</v>
      </c>
      <c r="R3912" t="s">
        <v>1100</v>
      </c>
      <c r="S3912" s="15">
        <f t="shared" si="264"/>
        <v>42224.756909722222</v>
      </c>
      <c r="T3912" s="16">
        <f t="shared" si="265"/>
        <v>42254.756909722222</v>
      </c>
      <c r="U3912">
        <f t="shared" si="261"/>
        <v>2016</v>
      </c>
    </row>
    <row r="3913" spans="1:21" ht="45">
      <c r="A3913">
        <v>3911</v>
      </c>
      <c r="B3913" s="3" t="s">
        <v>7962</v>
      </c>
      <c r="C3913" s="3" t="s">
        <v>7963</v>
      </c>
      <c r="D3913" s="6">
        <v>8000</v>
      </c>
      <c r="E3913" s="11">
        <v>2993</v>
      </c>
      <c r="F3913" t="s">
        <v>366</v>
      </c>
      <c r="G3913" t="s">
        <v>22</v>
      </c>
      <c r="H3913" t="s">
        <v>23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1098</v>
      </c>
      <c r="O3913" s="9">
        <f t="shared" si="262"/>
        <v>37</v>
      </c>
      <c r="P3913" s="9">
        <f t="shared" si="263"/>
        <v>83.14</v>
      </c>
      <c r="Q3913" t="s">
        <v>1099</v>
      </c>
      <c r="R3913" t="s">
        <v>1100</v>
      </c>
      <c r="S3913" s="15">
        <f t="shared" si="264"/>
        <v>41939.8122337963</v>
      </c>
      <c r="T3913" s="16">
        <f t="shared" si="265"/>
        <v>41969.853900462964</v>
      </c>
      <c r="U3913">
        <f t="shared" si="261"/>
        <v>2014</v>
      </c>
    </row>
    <row r="3914" spans="1:21" ht="45">
      <c r="A3914">
        <v>3912</v>
      </c>
      <c r="B3914" s="3" t="s">
        <v>7964</v>
      </c>
      <c r="C3914" s="3" t="s">
        <v>7965</v>
      </c>
      <c r="D3914" s="6">
        <v>15000</v>
      </c>
      <c r="E3914" s="11">
        <v>1</v>
      </c>
      <c r="F3914" t="s">
        <v>366</v>
      </c>
      <c r="G3914" t="s">
        <v>22</v>
      </c>
      <c r="H3914" t="s">
        <v>23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1098</v>
      </c>
      <c r="O3914" s="9">
        <f t="shared" si="262"/>
        <v>0</v>
      </c>
      <c r="P3914" s="9">
        <f t="shared" si="263"/>
        <v>1</v>
      </c>
      <c r="Q3914" t="s">
        <v>1099</v>
      </c>
      <c r="R3914" t="s">
        <v>1100</v>
      </c>
      <c r="S3914" s="15">
        <f t="shared" si="264"/>
        <v>42059.270023148143</v>
      </c>
      <c r="T3914" s="16">
        <f t="shared" si="265"/>
        <v>42119.190972222219</v>
      </c>
      <c r="U3914">
        <f t="shared" si="261"/>
        <v>2014</v>
      </c>
    </row>
    <row r="3915" spans="1:21" ht="45">
      <c r="A3915">
        <v>3913</v>
      </c>
      <c r="B3915" s="3" t="s">
        <v>7966</v>
      </c>
      <c r="C3915" s="3" t="s">
        <v>7967</v>
      </c>
      <c r="D3915" s="6">
        <v>10000</v>
      </c>
      <c r="E3915" s="11">
        <v>1000</v>
      </c>
      <c r="F3915" t="s">
        <v>366</v>
      </c>
      <c r="G3915" t="s">
        <v>22</v>
      </c>
      <c r="H3915" t="s">
        <v>23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1098</v>
      </c>
      <c r="O3915" s="9">
        <f t="shared" si="262"/>
        <v>10</v>
      </c>
      <c r="P3915" s="9">
        <f t="shared" si="263"/>
        <v>142.86000000000001</v>
      </c>
      <c r="Q3915" t="s">
        <v>1099</v>
      </c>
      <c r="R3915" t="s">
        <v>1100</v>
      </c>
      <c r="S3915" s="15">
        <f t="shared" si="264"/>
        <v>42308.211215277777</v>
      </c>
      <c r="T3915" s="16">
        <f t="shared" si="265"/>
        <v>42338.252881944441</v>
      </c>
      <c r="U3915">
        <f t="shared" si="261"/>
        <v>2015</v>
      </c>
    </row>
    <row r="3916" spans="1:21" ht="60">
      <c r="A3916">
        <v>3914</v>
      </c>
      <c r="B3916" s="3" t="s">
        <v>7968</v>
      </c>
      <c r="C3916" s="3" t="s">
        <v>7969</v>
      </c>
      <c r="D3916" s="6">
        <v>2500</v>
      </c>
      <c r="E3916" s="11">
        <v>909</v>
      </c>
      <c r="F3916" t="s">
        <v>366</v>
      </c>
      <c r="G3916" t="s">
        <v>31</v>
      </c>
      <c r="H3916" t="s">
        <v>32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1098</v>
      </c>
      <c r="O3916" s="9">
        <f t="shared" si="262"/>
        <v>36</v>
      </c>
      <c r="P3916" s="9">
        <f t="shared" si="263"/>
        <v>33.67</v>
      </c>
      <c r="Q3916" t="s">
        <v>1099</v>
      </c>
      <c r="R3916" t="s">
        <v>1100</v>
      </c>
      <c r="S3916" s="15">
        <f t="shared" si="264"/>
        <v>42114.818935185183</v>
      </c>
      <c r="T3916" s="16">
        <f t="shared" si="265"/>
        <v>42134.957638888889</v>
      </c>
      <c r="U3916">
        <f t="shared" si="261"/>
        <v>2014</v>
      </c>
    </row>
    <row r="3917" spans="1:21" ht="60">
      <c r="A3917">
        <v>3915</v>
      </c>
      <c r="B3917" s="3" t="s">
        <v>7970</v>
      </c>
      <c r="C3917" s="3" t="s">
        <v>7971</v>
      </c>
      <c r="D3917" s="6">
        <v>1500</v>
      </c>
      <c r="E3917" s="11">
        <v>5</v>
      </c>
      <c r="F3917" t="s">
        <v>366</v>
      </c>
      <c r="G3917" t="s">
        <v>31</v>
      </c>
      <c r="H3917" t="s">
        <v>32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1098</v>
      </c>
      <c r="O3917" s="9">
        <f t="shared" si="262"/>
        <v>0</v>
      </c>
      <c r="P3917" s="9">
        <f t="shared" si="263"/>
        <v>5</v>
      </c>
      <c r="Q3917" t="s">
        <v>1099</v>
      </c>
      <c r="R3917" t="s">
        <v>1100</v>
      </c>
      <c r="S3917" s="15">
        <f t="shared" si="264"/>
        <v>42492.98505787037</v>
      </c>
      <c r="T3917" s="16">
        <f t="shared" si="265"/>
        <v>42522.98505787037</v>
      </c>
      <c r="U3917">
        <f t="shared" si="261"/>
        <v>2016</v>
      </c>
    </row>
    <row r="3918" spans="1:21" ht="60">
      <c r="A3918">
        <v>3916</v>
      </c>
      <c r="B3918" s="3" t="s">
        <v>7972</v>
      </c>
      <c r="C3918" s="3" t="s">
        <v>7973</v>
      </c>
      <c r="D3918" s="6">
        <v>2000</v>
      </c>
      <c r="E3918" s="11">
        <v>0</v>
      </c>
      <c r="F3918" t="s">
        <v>366</v>
      </c>
      <c r="G3918" t="s">
        <v>318</v>
      </c>
      <c r="H3918" t="s">
        <v>319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1098</v>
      </c>
      <c r="O3918" s="9">
        <f t="shared" si="262"/>
        <v>0</v>
      </c>
      <c r="P3918" s="9">
        <f t="shared" si="263"/>
        <v>0</v>
      </c>
      <c r="Q3918" t="s">
        <v>1099</v>
      </c>
      <c r="R3918" t="s">
        <v>1100</v>
      </c>
      <c r="S3918" s="15">
        <f t="shared" si="264"/>
        <v>42494.471666666665</v>
      </c>
      <c r="T3918" s="16">
        <f t="shared" si="265"/>
        <v>42524.471666666665</v>
      </c>
      <c r="U3918">
        <f t="shared" si="261"/>
        <v>2014</v>
      </c>
    </row>
    <row r="3919" spans="1:21" ht="45">
      <c r="A3919">
        <v>3917</v>
      </c>
      <c r="B3919" s="3" t="s">
        <v>7974</v>
      </c>
      <c r="C3919" s="3" t="s">
        <v>7975</v>
      </c>
      <c r="D3919" s="6">
        <v>3500</v>
      </c>
      <c r="E3919" s="11">
        <v>10</v>
      </c>
      <c r="F3919" t="s">
        <v>366</v>
      </c>
      <c r="G3919" t="s">
        <v>31</v>
      </c>
      <c r="H3919" t="s">
        <v>32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1098</v>
      </c>
      <c r="O3919" s="9">
        <f t="shared" si="262"/>
        <v>0</v>
      </c>
      <c r="P3919" s="9">
        <f t="shared" si="263"/>
        <v>10</v>
      </c>
      <c r="Q3919" t="s">
        <v>1099</v>
      </c>
      <c r="R3919" t="s">
        <v>1100</v>
      </c>
      <c r="S3919" s="15">
        <f t="shared" si="264"/>
        <v>41863.527326388888</v>
      </c>
      <c r="T3919" s="16">
        <f t="shared" si="265"/>
        <v>41893.527326388888</v>
      </c>
      <c r="U3919">
        <f t="shared" si="261"/>
        <v>2015</v>
      </c>
    </row>
    <row r="3920" spans="1:21" ht="60">
      <c r="A3920">
        <v>3918</v>
      </c>
      <c r="B3920" s="3" t="s">
        <v>7976</v>
      </c>
      <c r="C3920" s="3" t="s">
        <v>7977</v>
      </c>
      <c r="D3920" s="6">
        <v>60000</v>
      </c>
      <c r="E3920" s="11">
        <v>120</v>
      </c>
      <c r="F3920" t="s">
        <v>366</v>
      </c>
      <c r="G3920" t="s">
        <v>31</v>
      </c>
      <c r="H3920" t="s">
        <v>32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1098</v>
      </c>
      <c r="O3920" s="9">
        <f t="shared" si="262"/>
        <v>0</v>
      </c>
      <c r="P3920" s="9">
        <f t="shared" si="263"/>
        <v>40</v>
      </c>
      <c r="Q3920" t="s">
        <v>1099</v>
      </c>
      <c r="R3920" t="s">
        <v>1100</v>
      </c>
      <c r="S3920" s="15">
        <f t="shared" si="264"/>
        <v>41843.664618055554</v>
      </c>
      <c r="T3920" s="16">
        <f t="shared" si="265"/>
        <v>41855.666666666664</v>
      </c>
      <c r="U3920">
        <f t="shared" si="261"/>
        <v>2014</v>
      </c>
    </row>
    <row r="3921" spans="1:21" ht="45">
      <c r="A3921">
        <v>3919</v>
      </c>
      <c r="B3921" s="3" t="s">
        <v>7978</v>
      </c>
      <c r="C3921" s="3" t="s">
        <v>7979</v>
      </c>
      <c r="D3921" s="6">
        <v>5000</v>
      </c>
      <c r="E3921" s="11">
        <v>90</v>
      </c>
      <c r="F3921" t="s">
        <v>366</v>
      </c>
      <c r="G3921" t="s">
        <v>31</v>
      </c>
      <c r="H3921" t="s">
        <v>32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1098</v>
      </c>
      <c r="O3921" s="9">
        <f t="shared" si="262"/>
        <v>2</v>
      </c>
      <c r="P3921" s="9">
        <f t="shared" si="263"/>
        <v>30</v>
      </c>
      <c r="Q3921" t="s">
        <v>1099</v>
      </c>
      <c r="R3921" t="s">
        <v>1100</v>
      </c>
      <c r="S3921" s="15">
        <f t="shared" si="264"/>
        <v>42358.684872685189</v>
      </c>
      <c r="T3921" s="16">
        <f t="shared" si="265"/>
        <v>42387</v>
      </c>
      <c r="U3921">
        <f t="shared" si="261"/>
        <v>2015</v>
      </c>
    </row>
    <row r="3922" spans="1:21" ht="60">
      <c r="A3922">
        <v>3920</v>
      </c>
      <c r="B3922" s="3" t="s">
        <v>7980</v>
      </c>
      <c r="C3922" s="3" t="s">
        <v>7981</v>
      </c>
      <c r="D3922" s="6">
        <v>2500</v>
      </c>
      <c r="E3922" s="11">
        <v>135</v>
      </c>
      <c r="F3922" t="s">
        <v>366</v>
      </c>
      <c r="G3922" t="s">
        <v>31</v>
      </c>
      <c r="H3922" t="s">
        <v>32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1098</v>
      </c>
      <c r="O3922" s="9">
        <f t="shared" si="262"/>
        <v>5</v>
      </c>
      <c r="P3922" s="9">
        <f t="shared" si="263"/>
        <v>45</v>
      </c>
      <c r="Q3922" t="s">
        <v>1099</v>
      </c>
      <c r="R3922" t="s">
        <v>1100</v>
      </c>
      <c r="S3922" s="15">
        <f t="shared" si="264"/>
        <v>42657.38726851852</v>
      </c>
      <c r="T3922" s="16">
        <f t="shared" si="265"/>
        <v>42687.428935185191</v>
      </c>
      <c r="U3922">
        <f t="shared" si="261"/>
        <v>2015</v>
      </c>
    </row>
    <row r="3923" spans="1:21" ht="60">
      <c r="A3923">
        <v>3921</v>
      </c>
      <c r="B3923" s="3" t="s">
        <v>7982</v>
      </c>
      <c r="C3923" s="3" t="s">
        <v>7983</v>
      </c>
      <c r="D3923" s="6">
        <v>3000</v>
      </c>
      <c r="E3923" s="11">
        <v>0</v>
      </c>
      <c r="F3923" t="s">
        <v>366</v>
      </c>
      <c r="G3923" t="s">
        <v>31</v>
      </c>
      <c r="H3923" t="s">
        <v>32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1098</v>
      </c>
      <c r="O3923" s="9">
        <f t="shared" si="262"/>
        <v>0</v>
      </c>
      <c r="P3923" s="9">
        <f t="shared" si="263"/>
        <v>0</v>
      </c>
      <c r="Q3923" t="s">
        <v>1099</v>
      </c>
      <c r="R3923" t="s">
        <v>1100</v>
      </c>
      <c r="S3923" s="15">
        <f t="shared" si="264"/>
        <v>41926.542303240742</v>
      </c>
      <c r="T3923" s="16">
        <f t="shared" si="265"/>
        <v>41938.75</v>
      </c>
      <c r="U3923">
        <f t="shared" si="261"/>
        <v>2015</v>
      </c>
    </row>
    <row r="3924" spans="1:21" ht="60">
      <c r="A3924">
        <v>3922</v>
      </c>
      <c r="B3924" s="3" t="s">
        <v>7984</v>
      </c>
      <c r="C3924" s="3" t="s">
        <v>7985</v>
      </c>
      <c r="D3924" s="6">
        <v>750</v>
      </c>
      <c r="E3924" s="11">
        <v>61</v>
      </c>
      <c r="F3924" t="s">
        <v>366</v>
      </c>
      <c r="G3924" t="s">
        <v>22</v>
      </c>
      <c r="H3924" t="s">
        <v>23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1098</v>
      </c>
      <c r="O3924" s="9">
        <f t="shared" si="262"/>
        <v>8</v>
      </c>
      <c r="P3924" s="9">
        <f t="shared" si="263"/>
        <v>10.17</v>
      </c>
      <c r="Q3924" t="s">
        <v>1099</v>
      </c>
      <c r="R3924" t="s">
        <v>1100</v>
      </c>
      <c r="S3924" s="15">
        <f t="shared" si="264"/>
        <v>42020.768634259264</v>
      </c>
      <c r="T3924" s="16">
        <f t="shared" si="265"/>
        <v>42065.958333333328</v>
      </c>
      <c r="U3924">
        <f t="shared" si="261"/>
        <v>2015</v>
      </c>
    </row>
    <row r="3925" spans="1:21" ht="60">
      <c r="A3925">
        <v>3923</v>
      </c>
      <c r="B3925" s="3" t="s">
        <v>7986</v>
      </c>
      <c r="C3925" s="3" t="s">
        <v>7987</v>
      </c>
      <c r="D3925" s="6">
        <v>11500</v>
      </c>
      <c r="E3925" s="11">
        <v>1384</v>
      </c>
      <c r="F3925" t="s">
        <v>366</v>
      </c>
      <c r="G3925" t="s">
        <v>31</v>
      </c>
      <c r="H3925" t="s">
        <v>32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1098</v>
      </c>
      <c r="O3925" s="9">
        <f t="shared" si="262"/>
        <v>12</v>
      </c>
      <c r="P3925" s="9">
        <f t="shared" si="263"/>
        <v>81.41</v>
      </c>
      <c r="Q3925" t="s">
        <v>1099</v>
      </c>
      <c r="R3925" t="s">
        <v>1100</v>
      </c>
      <c r="S3925" s="15">
        <f t="shared" si="264"/>
        <v>42075.979988425926</v>
      </c>
      <c r="T3925" s="16">
        <f t="shared" si="265"/>
        <v>42103.979988425926</v>
      </c>
      <c r="U3925">
        <f t="shared" si="261"/>
        <v>2016</v>
      </c>
    </row>
    <row r="3926" spans="1:21" ht="45">
      <c r="A3926">
        <v>3924</v>
      </c>
      <c r="B3926" s="3" t="s">
        <v>7988</v>
      </c>
      <c r="C3926" s="3" t="s">
        <v>7989</v>
      </c>
      <c r="D3926" s="6">
        <v>15000</v>
      </c>
      <c r="E3926" s="11">
        <v>2290</v>
      </c>
      <c r="F3926" t="s">
        <v>366</v>
      </c>
      <c r="G3926" t="s">
        <v>22</v>
      </c>
      <c r="H3926" t="s">
        <v>23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1098</v>
      </c>
      <c r="O3926" s="9">
        <f t="shared" si="262"/>
        <v>15</v>
      </c>
      <c r="P3926" s="9">
        <f t="shared" si="263"/>
        <v>57.25</v>
      </c>
      <c r="Q3926" t="s">
        <v>1099</v>
      </c>
      <c r="R3926" t="s">
        <v>1100</v>
      </c>
      <c r="S3926" s="15">
        <f t="shared" si="264"/>
        <v>41786.959745370368</v>
      </c>
      <c r="T3926" s="16">
        <f t="shared" si="265"/>
        <v>41816.959745370368</v>
      </c>
      <c r="U3926">
        <f t="shared" si="261"/>
        <v>2014</v>
      </c>
    </row>
    <row r="3927" spans="1:21" ht="45">
      <c r="A3927">
        <v>3925</v>
      </c>
      <c r="B3927" s="3" t="s">
        <v>7990</v>
      </c>
      <c r="C3927" s="3" t="s">
        <v>7991</v>
      </c>
      <c r="D3927" s="6">
        <v>150</v>
      </c>
      <c r="E3927" s="11">
        <v>15</v>
      </c>
      <c r="F3927" t="s">
        <v>366</v>
      </c>
      <c r="G3927" t="s">
        <v>22</v>
      </c>
      <c r="H3927" t="s">
        <v>23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1098</v>
      </c>
      <c r="O3927" s="9">
        <f t="shared" si="262"/>
        <v>10</v>
      </c>
      <c r="P3927" s="9">
        <f t="shared" si="263"/>
        <v>5</v>
      </c>
      <c r="Q3927" t="s">
        <v>1099</v>
      </c>
      <c r="R3927" t="s">
        <v>1100</v>
      </c>
      <c r="S3927" s="15">
        <f t="shared" si="264"/>
        <v>41820.870821759258</v>
      </c>
      <c r="T3927" s="16">
        <f t="shared" si="265"/>
        <v>41850.870821759258</v>
      </c>
      <c r="U3927">
        <f t="shared" si="261"/>
        <v>2014</v>
      </c>
    </row>
    <row r="3928" spans="1:21" ht="45">
      <c r="A3928">
        <v>3926</v>
      </c>
      <c r="B3928" s="3" t="s">
        <v>7992</v>
      </c>
      <c r="C3928" s="3" t="s">
        <v>7993</v>
      </c>
      <c r="D3928" s="6">
        <v>5000</v>
      </c>
      <c r="E3928" s="11">
        <v>15</v>
      </c>
      <c r="F3928" t="s">
        <v>366</v>
      </c>
      <c r="G3928" t="s">
        <v>57</v>
      </c>
      <c r="H3928" t="s">
        <v>58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1098</v>
      </c>
      <c r="O3928" s="9">
        <f t="shared" si="262"/>
        <v>0</v>
      </c>
      <c r="P3928" s="9">
        <f t="shared" si="263"/>
        <v>15</v>
      </c>
      <c r="Q3928" t="s">
        <v>1099</v>
      </c>
      <c r="R3928" t="s">
        <v>1100</v>
      </c>
      <c r="S3928" s="15">
        <f t="shared" si="264"/>
        <v>41970.085046296299</v>
      </c>
      <c r="T3928" s="16">
        <f t="shared" si="265"/>
        <v>42000.085046296299</v>
      </c>
      <c r="U3928">
        <f t="shared" si="261"/>
        <v>2014</v>
      </c>
    </row>
    <row r="3929" spans="1:21" ht="60">
      <c r="A3929">
        <v>3927</v>
      </c>
      <c r="B3929" s="3" t="s">
        <v>7994</v>
      </c>
      <c r="C3929" s="3" t="s">
        <v>7995</v>
      </c>
      <c r="D3929" s="6">
        <v>2500</v>
      </c>
      <c r="E3929" s="11">
        <v>25</v>
      </c>
      <c r="F3929" t="s">
        <v>366</v>
      </c>
      <c r="G3929" t="s">
        <v>31</v>
      </c>
      <c r="H3929" t="s">
        <v>32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1098</v>
      </c>
      <c r="O3929" s="9">
        <f t="shared" si="262"/>
        <v>1</v>
      </c>
      <c r="P3929" s="9">
        <f t="shared" si="263"/>
        <v>12.5</v>
      </c>
      <c r="Q3929" t="s">
        <v>1099</v>
      </c>
      <c r="R3929" t="s">
        <v>1100</v>
      </c>
      <c r="S3929" s="15">
        <f t="shared" si="264"/>
        <v>41830.267407407409</v>
      </c>
      <c r="T3929" s="16">
        <f t="shared" si="265"/>
        <v>41860.267407407409</v>
      </c>
      <c r="U3929">
        <f t="shared" si="261"/>
        <v>2016</v>
      </c>
    </row>
    <row r="3930" spans="1:21" ht="60">
      <c r="A3930">
        <v>3928</v>
      </c>
      <c r="B3930" s="3" t="s">
        <v>7996</v>
      </c>
      <c r="C3930" s="3" t="s">
        <v>7997</v>
      </c>
      <c r="D3930" s="6">
        <v>5000</v>
      </c>
      <c r="E3930" s="11">
        <v>651</v>
      </c>
      <c r="F3930" t="s">
        <v>366</v>
      </c>
      <c r="G3930" t="s">
        <v>22</v>
      </c>
      <c r="H3930" t="s">
        <v>23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1098</v>
      </c>
      <c r="O3930" s="9">
        <f t="shared" si="262"/>
        <v>13</v>
      </c>
      <c r="P3930" s="9">
        <f t="shared" si="263"/>
        <v>93</v>
      </c>
      <c r="Q3930" t="s">
        <v>1099</v>
      </c>
      <c r="R3930" t="s">
        <v>1100</v>
      </c>
      <c r="S3930" s="15">
        <f t="shared" si="264"/>
        <v>42265.683182870373</v>
      </c>
      <c r="T3930" s="16">
        <f t="shared" si="265"/>
        <v>42293.207638888889</v>
      </c>
      <c r="U3930">
        <f t="shared" si="261"/>
        <v>2016</v>
      </c>
    </row>
    <row r="3931" spans="1:21" ht="60">
      <c r="A3931">
        <v>3929</v>
      </c>
      <c r="B3931" s="3" t="s">
        <v>7998</v>
      </c>
      <c r="C3931" s="3" t="s">
        <v>7999</v>
      </c>
      <c r="D3931" s="6">
        <v>20000</v>
      </c>
      <c r="E3931" s="11">
        <v>453</v>
      </c>
      <c r="F3931" t="s">
        <v>366</v>
      </c>
      <c r="G3931" t="s">
        <v>22</v>
      </c>
      <c r="H3931" t="s">
        <v>23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1098</v>
      </c>
      <c r="O3931" s="9">
        <f t="shared" si="262"/>
        <v>2</v>
      </c>
      <c r="P3931" s="9">
        <f t="shared" si="263"/>
        <v>32.36</v>
      </c>
      <c r="Q3931" t="s">
        <v>1099</v>
      </c>
      <c r="R3931" t="s">
        <v>1100</v>
      </c>
      <c r="S3931" s="15">
        <f t="shared" si="264"/>
        <v>42601.827141203699</v>
      </c>
      <c r="T3931" s="16">
        <f t="shared" si="265"/>
        <v>42631.827141203699</v>
      </c>
      <c r="U3931">
        <f t="shared" si="261"/>
        <v>2015</v>
      </c>
    </row>
    <row r="3932" spans="1:21" ht="60">
      <c r="A3932">
        <v>3930</v>
      </c>
      <c r="B3932" s="3" t="s">
        <v>8000</v>
      </c>
      <c r="C3932" s="3" t="s">
        <v>8001</v>
      </c>
      <c r="D3932" s="6">
        <v>10000</v>
      </c>
      <c r="E3932" s="11">
        <v>0</v>
      </c>
      <c r="F3932" t="s">
        <v>366</v>
      </c>
      <c r="G3932" t="s">
        <v>57</v>
      </c>
      <c r="H3932" t="s">
        <v>58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1098</v>
      </c>
      <c r="O3932" s="9">
        <f t="shared" si="262"/>
        <v>0</v>
      </c>
      <c r="P3932" s="9">
        <f t="shared" si="263"/>
        <v>0</v>
      </c>
      <c r="Q3932" t="s">
        <v>1099</v>
      </c>
      <c r="R3932" t="s">
        <v>1100</v>
      </c>
      <c r="S3932" s="15">
        <f t="shared" si="264"/>
        <v>42433.338749999995</v>
      </c>
      <c r="T3932" s="16">
        <f t="shared" si="265"/>
        <v>42461.25</v>
      </c>
      <c r="U3932">
        <f t="shared" si="261"/>
        <v>2014</v>
      </c>
    </row>
    <row r="3933" spans="1:21" ht="60">
      <c r="A3933">
        <v>3931</v>
      </c>
      <c r="B3933" s="3" t="s">
        <v>8002</v>
      </c>
      <c r="C3933" s="3" t="s">
        <v>8003</v>
      </c>
      <c r="D3933" s="6">
        <v>8000</v>
      </c>
      <c r="E3933" s="11">
        <v>0</v>
      </c>
      <c r="F3933" t="s">
        <v>366</v>
      </c>
      <c r="G3933" t="s">
        <v>22</v>
      </c>
      <c r="H3933" t="s">
        <v>23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1098</v>
      </c>
      <c r="O3933" s="9">
        <f t="shared" si="262"/>
        <v>0</v>
      </c>
      <c r="P3933" s="9">
        <f t="shared" si="263"/>
        <v>0</v>
      </c>
      <c r="Q3933" t="s">
        <v>1099</v>
      </c>
      <c r="R3933" t="s">
        <v>1100</v>
      </c>
      <c r="S3933" s="15">
        <f t="shared" si="264"/>
        <v>42228.151701388888</v>
      </c>
      <c r="T3933" s="16">
        <f t="shared" si="265"/>
        <v>42253.151701388888</v>
      </c>
      <c r="U3933">
        <f t="shared" si="261"/>
        <v>2015</v>
      </c>
    </row>
    <row r="3934" spans="1:21" ht="60">
      <c r="A3934">
        <v>3932</v>
      </c>
      <c r="B3934" s="3" t="s">
        <v>8004</v>
      </c>
      <c r="C3934" s="3" t="s">
        <v>8005</v>
      </c>
      <c r="D3934" s="6">
        <v>12000</v>
      </c>
      <c r="E3934" s="11">
        <v>1</v>
      </c>
      <c r="F3934" t="s">
        <v>366</v>
      </c>
      <c r="G3934" t="s">
        <v>22</v>
      </c>
      <c r="H3934" t="s">
        <v>23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1098</v>
      </c>
      <c r="O3934" s="9">
        <f t="shared" si="262"/>
        <v>0</v>
      </c>
      <c r="P3934" s="9">
        <f t="shared" si="263"/>
        <v>1</v>
      </c>
      <c r="Q3934" t="s">
        <v>1099</v>
      </c>
      <c r="R3934" t="s">
        <v>1100</v>
      </c>
      <c r="S3934" s="15">
        <f t="shared" si="264"/>
        <v>42415.168564814812</v>
      </c>
      <c r="T3934" s="16">
        <f t="shared" si="265"/>
        <v>42445.126898148148</v>
      </c>
      <c r="U3934">
        <f t="shared" si="261"/>
        <v>2016</v>
      </c>
    </row>
    <row r="3935" spans="1:21" ht="60">
      <c r="A3935">
        <v>3933</v>
      </c>
      <c r="B3935" s="3" t="s">
        <v>8006</v>
      </c>
      <c r="C3935" s="3" t="s">
        <v>8007</v>
      </c>
      <c r="D3935" s="6">
        <v>7000</v>
      </c>
      <c r="E3935" s="11">
        <v>1102</v>
      </c>
      <c r="F3935" t="s">
        <v>366</v>
      </c>
      <c r="G3935" t="s">
        <v>22</v>
      </c>
      <c r="H3935" t="s">
        <v>23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1098</v>
      </c>
      <c r="O3935" s="9">
        <f t="shared" si="262"/>
        <v>16</v>
      </c>
      <c r="P3935" s="9">
        <f t="shared" si="263"/>
        <v>91.83</v>
      </c>
      <c r="Q3935" t="s">
        <v>1099</v>
      </c>
      <c r="R3935" t="s">
        <v>1100</v>
      </c>
      <c r="S3935" s="15">
        <f t="shared" si="264"/>
        <v>42538.968310185184</v>
      </c>
      <c r="T3935" s="16">
        <f t="shared" si="265"/>
        <v>42568.029861111107</v>
      </c>
      <c r="U3935">
        <f t="shared" si="261"/>
        <v>2016</v>
      </c>
    </row>
    <row r="3936" spans="1:21" ht="45">
      <c r="A3936">
        <v>3934</v>
      </c>
      <c r="B3936" s="3" t="s">
        <v>8008</v>
      </c>
      <c r="C3936" s="3" t="s">
        <v>8009</v>
      </c>
      <c r="D3936" s="6">
        <v>5000</v>
      </c>
      <c r="E3936" s="11">
        <v>550</v>
      </c>
      <c r="F3936" t="s">
        <v>366</v>
      </c>
      <c r="G3936" t="s">
        <v>22</v>
      </c>
      <c r="H3936" t="s">
        <v>23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1098</v>
      </c>
      <c r="O3936" s="9">
        <f t="shared" si="262"/>
        <v>11</v>
      </c>
      <c r="P3936" s="9">
        <f t="shared" si="263"/>
        <v>45.83</v>
      </c>
      <c r="Q3936" t="s">
        <v>1099</v>
      </c>
      <c r="R3936" t="s">
        <v>1100</v>
      </c>
      <c r="S3936" s="15">
        <f t="shared" si="264"/>
        <v>42233.671747685185</v>
      </c>
      <c r="T3936" s="16">
        <f t="shared" si="265"/>
        <v>42278.541666666672</v>
      </c>
      <c r="U3936">
        <f t="shared" si="261"/>
        <v>2015</v>
      </c>
    </row>
    <row r="3937" spans="1:21" ht="60">
      <c r="A3937">
        <v>3935</v>
      </c>
      <c r="B3937" s="3" t="s">
        <v>8010</v>
      </c>
      <c r="C3937" s="3" t="s">
        <v>8011</v>
      </c>
      <c r="D3937" s="6">
        <v>3000</v>
      </c>
      <c r="E3937" s="11">
        <v>1315</v>
      </c>
      <c r="F3937" t="s">
        <v>366</v>
      </c>
      <c r="G3937" t="s">
        <v>31</v>
      </c>
      <c r="H3937" t="s">
        <v>32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1098</v>
      </c>
      <c r="O3937" s="9">
        <f t="shared" si="262"/>
        <v>44</v>
      </c>
      <c r="P3937" s="9">
        <f t="shared" si="263"/>
        <v>57.17</v>
      </c>
      <c r="Q3937" t="s">
        <v>1099</v>
      </c>
      <c r="R3937" t="s">
        <v>1100</v>
      </c>
      <c r="S3937" s="15">
        <f t="shared" si="264"/>
        <v>42221.656782407401</v>
      </c>
      <c r="T3937" s="16">
        <f t="shared" si="265"/>
        <v>42281.656782407401</v>
      </c>
      <c r="U3937">
        <f t="shared" si="261"/>
        <v>2014</v>
      </c>
    </row>
    <row r="3938" spans="1:21" ht="60">
      <c r="A3938">
        <v>3936</v>
      </c>
      <c r="B3938" s="3" t="s">
        <v>8012</v>
      </c>
      <c r="C3938" s="3" t="s">
        <v>8013</v>
      </c>
      <c r="D3938" s="6">
        <v>20000</v>
      </c>
      <c r="E3938" s="11">
        <v>0</v>
      </c>
      <c r="F3938" t="s">
        <v>366</v>
      </c>
      <c r="G3938" t="s">
        <v>22</v>
      </c>
      <c r="H3938" t="s">
        <v>23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1098</v>
      </c>
      <c r="O3938" s="9">
        <f t="shared" si="262"/>
        <v>0</v>
      </c>
      <c r="P3938" s="9">
        <f t="shared" si="263"/>
        <v>0</v>
      </c>
      <c r="Q3938" t="s">
        <v>1099</v>
      </c>
      <c r="R3938" t="s">
        <v>1100</v>
      </c>
      <c r="S3938" s="15">
        <f t="shared" si="264"/>
        <v>42675.262962962966</v>
      </c>
      <c r="T3938" s="16">
        <f t="shared" si="265"/>
        <v>42705.304629629631</v>
      </c>
      <c r="U3938">
        <f t="shared" si="261"/>
        <v>2014</v>
      </c>
    </row>
    <row r="3939" spans="1:21" ht="45">
      <c r="A3939">
        <v>3937</v>
      </c>
      <c r="B3939" s="3" t="s">
        <v>8014</v>
      </c>
      <c r="C3939" s="3" t="s">
        <v>8015</v>
      </c>
      <c r="D3939" s="6">
        <v>2885</v>
      </c>
      <c r="E3939" s="11">
        <v>2485</v>
      </c>
      <c r="F3939" t="s">
        <v>366</v>
      </c>
      <c r="G3939" t="s">
        <v>22</v>
      </c>
      <c r="H3939" t="s">
        <v>23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1098</v>
      </c>
      <c r="O3939" s="9">
        <f t="shared" si="262"/>
        <v>86</v>
      </c>
      <c r="P3939" s="9">
        <f t="shared" si="263"/>
        <v>248.5</v>
      </c>
      <c r="Q3939" t="s">
        <v>1099</v>
      </c>
      <c r="R3939" t="s">
        <v>1100</v>
      </c>
      <c r="S3939" s="15">
        <f t="shared" si="264"/>
        <v>42534.631481481483</v>
      </c>
      <c r="T3939" s="16">
        <f t="shared" si="265"/>
        <v>42562.631481481483</v>
      </c>
      <c r="U3939">
        <f t="shared" si="261"/>
        <v>2016</v>
      </c>
    </row>
    <row r="3940" spans="1:21" ht="60">
      <c r="A3940">
        <v>3938</v>
      </c>
      <c r="B3940" s="3" t="s">
        <v>8016</v>
      </c>
      <c r="C3940" s="3" t="s">
        <v>8017</v>
      </c>
      <c r="D3940" s="6">
        <v>3255</v>
      </c>
      <c r="E3940" s="11">
        <v>397</v>
      </c>
      <c r="F3940" t="s">
        <v>366</v>
      </c>
      <c r="G3940" t="s">
        <v>22</v>
      </c>
      <c r="H3940" t="s">
        <v>23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1098</v>
      </c>
      <c r="O3940" s="9">
        <f t="shared" si="262"/>
        <v>12</v>
      </c>
      <c r="P3940" s="9">
        <f t="shared" si="263"/>
        <v>79.400000000000006</v>
      </c>
      <c r="Q3940" t="s">
        <v>1099</v>
      </c>
      <c r="R3940" t="s">
        <v>1100</v>
      </c>
      <c r="S3940" s="15">
        <f t="shared" si="264"/>
        <v>42151.905717592599</v>
      </c>
      <c r="T3940" s="16">
        <f t="shared" si="265"/>
        <v>42182.905717592599</v>
      </c>
      <c r="U3940">
        <f t="shared" si="261"/>
        <v>2016</v>
      </c>
    </row>
    <row r="3941" spans="1:21" ht="60">
      <c r="A3941">
        <v>3939</v>
      </c>
      <c r="B3941" s="3" t="s">
        <v>8018</v>
      </c>
      <c r="C3941" s="3" t="s">
        <v>8019</v>
      </c>
      <c r="D3941" s="6">
        <v>5000</v>
      </c>
      <c r="E3941" s="11">
        <v>5</v>
      </c>
      <c r="F3941" t="s">
        <v>366</v>
      </c>
      <c r="G3941" t="s">
        <v>57</v>
      </c>
      <c r="H3941" t="s">
        <v>58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1098</v>
      </c>
      <c r="O3941" s="9">
        <f t="shared" si="262"/>
        <v>0</v>
      </c>
      <c r="P3941" s="9">
        <f t="shared" si="263"/>
        <v>5</v>
      </c>
      <c r="Q3941" t="s">
        <v>1099</v>
      </c>
      <c r="R3941" t="s">
        <v>1100</v>
      </c>
      <c r="S3941" s="15">
        <f t="shared" si="264"/>
        <v>41915.400219907409</v>
      </c>
      <c r="T3941" s="16">
        <f t="shared" si="265"/>
        <v>41919.1875</v>
      </c>
      <c r="U3941">
        <f t="shared" si="261"/>
        <v>2015</v>
      </c>
    </row>
    <row r="3942" spans="1:21" ht="60">
      <c r="A3942">
        <v>3940</v>
      </c>
      <c r="B3942" s="3" t="s">
        <v>8020</v>
      </c>
      <c r="C3942" s="3" t="s">
        <v>8021</v>
      </c>
      <c r="D3942" s="6">
        <v>5000</v>
      </c>
      <c r="E3942" s="11">
        <v>11</v>
      </c>
      <c r="F3942" t="s">
        <v>366</v>
      </c>
      <c r="G3942" t="s">
        <v>22</v>
      </c>
      <c r="H3942" t="s">
        <v>23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1098</v>
      </c>
      <c r="O3942" s="9">
        <f t="shared" si="262"/>
        <v>0</v>
      </c>
      <c r="P3942" s="9">
        <f t="shared" si="263"/>
        <v>5.5</v>
      </c>
      <c r="Q3942" t="s">
        <v>1099</v>
      </c>
      <c r="R3942" t="s">
        <v>1100</v>
      </c>
      <c r="S3942" s="15">
        <f t="shared" si="264"/>
        <v>41961.492488425924</v>
      </c>
      <c r="T3942" s="16">
        <f t="shared" si="265"/>
        <v>42006.492488425924</v>
      </c>
      <c r="U3942">
        <f t="shared" si="261"/>
        <v>2015</v>
      </c>
    </row>
    <row r="3943" spans="1:21" ht="75">
      <c r="A3943">
        <v>3941</v>
      </c>
      <c r="B3943" s="3" t="s">
        <v>8022</v>
      </c>
      <c r="C3943" s="3" t="s">
        <v>8023</v>
      </c>
      <c r="D3943" s="6">
        <v>5500</v>
      </c>
      <c r="E3943" s="11">
        <v>50</v>
      </c>
      <c r="F3943" t="s">
        <v>366</v>
      </c>
      <c r="G3943" t="s">
        <v>22</v>
      </c>
      <c r="H3943" t="s">
        <v>23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1098</v>
      </c>
      <c r="O3943" s="9">
        <f t="shared" si="262"/>
        <v>1</v>
      </c>
      <c r="P3943" s="9">
        <f t="shared" si="263"/>
        <v>25</v>
      </c>
      <c r="Q3943" t="s">
        <v>1099</v>
      </c>
      <c r="R3943" t="s">
        <v>1100</v>
      </c>
      <c r="S3943" s="15">
        <f t="shared" si="264"/>
        <v>41940.587233796294</v>
      </c>
      <c r="T3943" s="16">
        <f t="shared" si="265"/>
        <v>41968.041666666672</v>
      </c>
      <c r="U3943">
        <f t="shared" si="261"/>
        <v>2015</v>
      </c>
    </row>
    <row r="3944" spans="1:21" ht="45">
      <c r="A3944">
        <v>3942</v>
      </c>
      <c r="B3944" s="3" t="s">
        <v>8024</v>
      </c>
      <c r="C3944" s="3" t="s">
        <v>8025</v>
      </c>
      <c r="D3944" s="6">
        <v>1200</v>
      </c>
      <c r="E3944" s="11">
        <v>0</v>
      </c>
      <c r="F3944" t="s">
        <v>366</v>
      </c>
      <c r="G3944" t="s">
        <v>22</v>
      </c>
      <c r="H3944" t="s">
        <v>23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1098</v>
      </c>
      <c r="O3944" s="9">
        <f t="shared" si="262"/>
        <v>0</v>
      </c>
      <c r="P3944" s="9">
        <f t="shared" si="263"/>
        <v>0</v>
      </c>
      <c r="Q3944" t="s">
        <v>1099</v>
      </c>
      <c r="R3944" t="s">
        <v>1100</v>
      </c>
      <c r="S3944" s="15">
        <f t="shared" si="264"/>
        <v>42111.904097222221</v>
      </c>
      <c r="T3944" s="16">
        <f t="shared" si="265"/>
        <v>42171.904097222221</v>
      </c>
      <c r="U3944">
        <f t="shared" si="261"/>
        <v>2015</v>
      </c>
    </row>
    <row r="3945" spans="1:21" ht="45">
      <c r="A3945">
        <v>3943</v>
      </c>
      <c r="B3945" s="3" t="s">
        <v>8026</v>
      </c>
      <c r="C3945" s="3" t="s">
        <v>8027</v>
      </c>
      <c r="D3945" s="6">
        <v>5000</v>
      </c>
      <c r="E3945" s="11">
        <v>1782</v>
      </c>
      <c r="F3945" t="s">
        <v>366</v>
      </c>
      <c r="G3945" t="s">
        <v>22</v>
      </c>
      <c r="H3945" t="s">
        <v>23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1098</v>
      </c>
      <c r="O3945" s="9">
        <f t="shared" si="262"/>
        <v>36</v>
      </c>
      <c r="P3945" s="9">
        <f t="shared" si="263"/>
        <v>137.08000000000001</v>
      </c>
      <c r="Q3945" t="s">
        <v>1099</v>
      </c>
      <c r="R3945" t="s">
        <v>1100</v>
      </c>
      <c r="S3945" s="15">
        <f t="shared" si="264"/>
        <v>42279.778564814813</v>
      </c>
      <c r="T3945" s="16">
        <f t="shared" si="265"/>
        <v>42310.701388888891</v>
      </c>
      <c r="U3945">
        <f t="shared" si="261"/>
        <v>2014</v>
      </c>
    </row>
    <row r="3946" spans="1:21" ht="60">
      <c r="A3946">
        <v>3944</v>
      </c>
      <c r="B3946" s="3" t="s">
        <v>8028</v>
      </c>
      <c r="C3946" s="3" t="s">
        <v>8029</v>
      </c>
      <c r="D3946" s="6">
        <v>5000</v>
      </c>
      <c r="E3946" s="11">
        <v>0</v>
      </c>
      <c r="F3946" t="s">
        <v>366</v>
      </c>
      <c r="G3946" t="s">
        <v>22</v>
      </c>
      <c r="H3946" t="s">
        <v>23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1098</v>
      </c>
      <c r="O3946" s="9">
        <f t="shared" si="262"/>
        <v>0</v>
      </c>
      <c r="P3946" s="9">
        <f t="shared" si="263"/>
        <v>0</v>
      </c>
      <c r="Q3946" t="s">
        <v>1099</v>
      </c>
      <c r="R3946" t="s">
        <v>1100</v>
      </c>
      <c r="S3946" s="15">
        <f t="shared" si="264"/>
        <v>42213.662905092591</v>
      </c>
      <c r="T3946" s="16">
        <f t="shared" si="265"/>
        <v>42243.662905092591</v>
      </c>
      <c r="U3946">
        <f t="shared" si="261"/>
        <v>2014</v>
      </c>
    </row>
    <row r="3947" spans="1:21" ht="60">
      <c r="A3947">
        <v>3945</v>
      </c>
      <c r="B3947" s="3" t="s">
        <v>8030</v>
      </c>
      <c r="C3947" s="3" t="s">
        <v>8031</v>
      </c>
      <c r="D3947" s="6">
        <v>2000</v>
      </c>
      <c r="E3947" s="11">
        <v>5</v>
      </c>
      <c r="F3947" t="s">
        <v>366</v>
      </c>
      <c r="G3947" t="s">
        <v>22</v>
      </c>
      <c r="H3947" t="s">
        <v>23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1098</v>
      </c>
      <c r="O3947" s="9">
        <f t="shared" si="262"/>
        <v>0</v>
      </c>
      <c r="P3947" s="9">
        <f t="shared" si="263"/>
        <v>5</v>
      </c>
      <c r="Q3947" t="s">
        <v>1099</v>
      </c>
      <c r="R3947" t="s">
        <v>1100</v>
      </c>
      <c r="S3947" s="15">
        <f t="shared" si="264"/>
        <v>42109.801712962959</v>
      </c>
      <c r="T3947" s="16">
        <f t="shared" si="265"/>
        <v>42139.801712962959</v>
      </c>
      <c r="U3947">
        <f t="shared" si="261"/>
        <v>2014</v>
      </c>
    </row>
    <row r="3948" spans="1:21" ht="30">
      <c r="A3948">
        <v>3946</v>
      </c>
      <c r="B3948" s="3" t="s">
        <v>8032</v>
      </c>
      <c r="C3948" s="3" t="s">
        <v>8033</v>
      </c>
      <c r="D3948" s="6">
        <v>6000</v>
      </c>
      <c r="E3948" s="11">
        <v>195</v>
      </c>
      <c r="F3948" t="s">
        <v>366</v>
      </c>
      <c r="G3948" t="s">
        <v>22</v>
      </c>
      <c r="H3948" t="s">
        <v>23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1098</v>
      </c>
      <c r="O3948" s="9">
        <f t="shared" si="262"/>
        <v>3</v>
      </c>
      <c r="P3948" s="9">
        <f t="shared" si="263"/>
        <v>39</v>
      </c>
      <c r="Q3948" t="s">
        <v>1099</v>
      </c>
      <c r="R3948" t="s">
        <v>1100</v>
      </c>
      <c r="S3948" s="15">
        <f t="shared" si="264"/>
        <v>42031.833587962959</v>
      </c>
      <c r="T3948" s="16">
        <f t="shared" si="265"/>
        <v>42063.333333333328</v>
      </c>
      <c r="U3948">
        <f t="shared" si="261"/>
        <v>2015</v>
      </c>
    </row>
    <row r="3949" spans="1:21" ht="60">
      <c r="A3949">
        <v>3947</v>
      </c>
      <c r="B3949" s="3" t="s">
        <v>8034</v>
      </c>
      <c r="C3949" s="3" t="s">
        <v>8035</v>
      </c>
      <c r="D3949" s="6">
        <v>3000</v>
      </c>
      <c r="E3949" s="11">
        <v>101</v>
      </c>
      <c r="F3949" t="s">
        <v>366</v>
      </c>
      <c r="G3949" t="s">
        <v>22</v>
      </c>
      <c r="H3949" t="s">
        <v>23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1098</v>
      </c>
      <c r="O3949" s="9">
        <f t="shared" si="262"/>
        <v>3</v>
      </c>
      <c r="P3949" s="9">
        <f t="shared" si="263"/>
        <v>50.5</v>
      </c>
      <c r="Q3949" t="s">
        <v>1099</v>
      </c>
      <c r="R3949" t="s">
        <v>1100</v>
      </c>
      <c r="S3949" s="15">
        <f t="shared" si="264"/>
        <v>42615.142870370371</v>
      </c>
      <c r="T3949" s="16">
        <f t="shared" si="265"/>
        <v>42645.142870370371</v>
      </c>
      <c r="U3949">
        <f t="shared" si="261"/>
        <v>2016</v>
      </c>
    </row>
    <row r="3950" spans="1:21" ht="60">
      <c r="A3950">
        <v>3948</v>
      </c>
      <c r="B3950" s="3" t="s">
        <v>8036</v>
      </c>
      <c r="C3950" s="3" t="s">
        <v>8037</v>
      </c>
      <c r="D3950" s="6">
        <v>30000</v>
      </c>
      <c r="E3950" s="11">
        <v>0</v>
      </c>
      <c r="F3950" t="s">
        <v>366</v>
      </c>
      <c r="G3950" t="s">
        <v>57</v>
      </c>
      <c r="H3950" t="s">
        <v>58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1098</v>
      </c>
      <c r="O3950" s="9">
        <f t="shared" si="262"/>
        <v>0</v>
      </c>
      <c r="P3950" s="9">
        <f t="shared" si="263"/>
        <v>0</v>
      </c>
      <c r="Q3950" t="s">
        <v>1099</v>
      </c>
      <c r="R3950" t="s">
        <v>1100</v>
      </c>
      <c r="S3950" s="15">
        <f t="shared" si="264"/>
        <v>41829.325497685182</v>
      </c>
      <c r="T3950" s="16">
        <f t="shared" si="265"/>
        <v>41889.325497685182</v>
      </c>
      <c r="U3950">
        <f t="shared" si="261"/>
        <v>2014</v>
      </c>
    </row>
    <row r="3951" spans="1:21" ht="60">
      <c r="A3951">
        <v>3949</v>
      </c>
      <c r="B3951" s="3" t="s">
        <v>8038</v>
      </c>
      <c r="C3951" s="3" t="s">
        <v>8039</v>
      </c>
      <c r="D3951" s="6">
        <v>10000</v>
      </c>
      <c r="E3951" s="11">
        <v>1577</v>
      </c>
      <c r="F3951" t="s">
        <v>366</v>
      </c>
      <c r="G3951" t="s">
        <v>57</v>
      </c>
      <c r="H3951" t="s">
        <v>58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1098</v>
      </c>
      <c r="O3951" s="9">
        <f t="shared" si="262"/>
        <v>16</v>
      </c>
      <c r="P3951" s="9">
        <f t="shared" si="263"/>
        <v>49.28</v>
      </c>
      <c r="Q3951" t="s">
        <v>1099</v>
      </c>
      <c r="R3951" t="s">
        <v>1100</v>
      </c>
      <c r="S3951" s="15">
        <f t="shared" si="264"/>
        <v>42016.120613425926</v>
      </c>
      <c r="T3951" s="16">
        <f t="shared" si="265"/>
        <v>42046.120613425926</v>
      </c>
      <c r="U3951">
        <f t="shared" si="261"/>
        <v>2014</v>
      </c>
    </row>
    <row r="3952" spans="1:21" ht="60">
      <c r="A3952">
        <v>3950</v>
      </c>
      <c r="B3952" s="3" t="s">
        <v>8040</v>
      </c>
      <c r="C3952" s="3" t="s">
        <v>8041</v>
      </c>
      <c r="D3952" s="6">
        <v>4000</v>
      </c>
      <c r="E3952" s="11">
        <v>25</v>
      </c>
      <c r="F3952" t="s">
        <v>366</v>
      </c>
      <c r="G3952" t="s">
        <v>22</v>
      </c>
      <c r="H3952" t="s">
        <v>23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1098</v>
      </c>
      <c r="O3952" s="9">
        <f t="shared" si="262"/>
        <v>1</v>
      </c>
      <c r="P3952" s="9">
        <f t="shared" si="263"/>
        <v>25</v>
      </c>
      <c r="Q3952" t="s">
        <v>1099</v>
      </c>
      <c r="R3952" t="s">
        <v>1100</v>
      </c>
      <c r="S3952" s="15">
        <f t="shared" si="264"/>
        <v>42439.702314814815</v>
      </c>
      <c r="T3952" s="16">
        <f t="shared" si="265"/>
        <v>42468.774305555555</v>
      </c>
      <c r="U3952">
        <f t="shared" si="261"/>
        <v>2016</v>
      </c>
    </row>
    <row r="3953" spans="1:21" ht="60">
      <c r="A3953">
        <v>3951</v>
      </c>
      <c r="B3953" s="3" t="s">
        <v>8042</v>
      </c>
      <c r="C3953" s="3" t="s">
        <v>5844</v>
      </c>
      <c r="D3953" s="6">
        <v>200000</v>
      </c>
      <c r="E3953" s="11">
        <v>1</v>
      </c>
      <c r="F3953" t="s">
        <v>366</v>
      </c>
      <c r="G3953" t="s">
        <v>2490</v>
      </c>
      <c r="H3953" t="s">
        <v>62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1098</v>
      </c>
      <c r="O3953" s="9">
        <f t="shared" si="262"/>
        <v>0</v>
      </c>
      <c r="P3953" s="9">
        <f t="shared" si="263"/>
        <v>1</v>
      </c>
      <c r="Q3953" t="s">
        <v>1099</v>
      </c>
      <c r="R3953" t="s">
        <v>1100</v>
      </c>
      <c r="S3953" s="15">
        <f t="shared" si="264"/>
        <v>42433.825717592597</v>
      </c>
      <c r="T3953" s="16">
        <f t="shared" si="265"/>
        <v>42493.784050925926</v>
      </c>
      <c r="U3953">
        <f t="shared" si="261"/>
        <v>2014</v>
      </c>
    </row>
    <row r="3954" spans="1:21" ht="60">
      <c r="A3954">
        <v>3952</v>
      </c>
      <c r="B3954" s="3" t="s">
        <v>8043</v>
      </c>
      <c r="C3954" s="3" t="s">
        <v>8044</v>
      </c>
      <c r="D3954" s="6">
        <v>26000</v>
      </c>
      <c r="E3954" s="11">
        <v>25</v>
      </c>
      <c r="F3954" t="s">
        <v>366</v>
      </c>
      <c r="G3954" t="s">
        <v>22</v>
      </c>
      <c r="H3954" t="s">
        <v>23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1098</v>
      </c>
      <c r="O3954" s="9">
        <f t="shared" si="262"/>
        <v>0</v>
      </c>
      <c r="P3954" s="9">
        <f t="shared" si="263"/>
        <v>25</v>
      </c>
      <c r="Q3954" t="s">
        <v>1099</v>
      </c>
      <c r="R3954" t="s">
        <v>1100</v>
      </c>
      <c r="S3954" s="15">
        <f t="shared" si="264"/>
        <v>42243.790393518517</v>
      </c>
      <c r="T3954" s="16">
        <f t="shared" si="265"/>
        <v>42303.790393518517</v>
      </c>
      <c r="U3954">
        <f t="shared" ref="U3954:U4017" si="266">YEAR(S3436)</f>
        <v>2014</v>
      </c>
    </row>
    <row r="3955" spans="1:21" ht="45">
      <c r="A3955">
        <v>3953</v>
      </c>
      <c r="B3955" s="3" t="s">
        <v>8045</v>
      </c>
      <c r="C3955" s="3" t="s">
        <v>8046</v>
      </c>
      <c r="D3955" s="6">
        <v>17600</v>
      </c>
      <c r="E3955" s="11">
        <v>0</v>
      </c>
      <c r="F3955" t="s">
        <v>366</v>
      </c>
      <c r="G3955" t="s">
        <v>22</v>
      </c>
      <c r="H3955" t="s">
        <v>23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1098</v>
      </c>
      <c r="O3955" s="9">
        <f t="shared" si="262"/>
        <v>0</v>
      </c>
      <c r="P3955" s="9">
        <f t="shared" si="263"/>
        <v>0</v>
      </c>
      <c r="Q3955" t="s">
        <v>1099</v>
      </c>
      <c r="R3955" t="s">
        <v>1100</v>
      </c>
      <c r="S3955" s="15">
        <f t="shared" si="264"/>
        <v>42550.048449074078</v>
      </c>
      <c r="T3955" s="16">
        <f t="shared" si="265"/>
        <v>42580.978472222225</v>
      </c>
      <c r="U3955">
        <f t="shared" si="266"/>
        <v>2016</v>
      </c>
    </row>
    <row r="3956" spans="1:21" ht="60">
      <c r="A3956">
        <v>3954</v>
      </c>
      <c r="B3956" s="3" t="s">
        <v>8047</v>
      </c>
      <c r="C3956" s="3" t="s">
        <v>8048</v>
      </c>
      <c r="D3956" s="6">
        <v>25000</v>
      </c>
      <c r="E3956" s="11">
        <v>0</v>
      </c>
      <c r="F3956" t="s">
        <v>366</v>
      </c>
      <c r="G3956" t="s">
        <v>167</v>
      </c>
      <c r="H3956" t="s">
        <v>168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1098</v>
      </c>
      <c r="O3956" s="9">
        <f t="shared" si="262"/>
        <v>0</v>
      </c>
      <c r="P3956" s="9">
        <f t="shared" si="263"/>
        <v>0</v>
      </c>
      <c r="Q3956" t="s">
        <v>1099</v>
      </c>
      <c r="R3956" t="s">
        <v>1100</v>
      </c>
      <c r="S3956" s="15">
        <f t="shared" si="264"/>
        <v>41774.651203703703</v>
      </c>
      <c r="T3956" s="16">
        <f t="shared" si="265"/>
        <v>41834.651203703703</v>
      </c>
      <c r="U3956">
        <f t="shared" si="266"/>
        <v>2014</v>
      </c>
    </row>
    <row r="3957" spans="1:21" ht="60">
      <c r="A3957">
        <v>3955</v>
      </c>
      <c r="B3957" s="3" t="s">
        <v>8049</v>
      </c>
      <c r="C3957" s="3" t="s">
        <v>8050</v>
      </c>
      <c r="D3957" s="6">
        <v>1750</v>
      </c>
      <c r="E3957" s="11">
        <v>425</v>
      </c>
      <c r="F3957" t="s">
        <v>366</v>
      </c>
      <c r="G3957" t="s">
        <v>22</v>
      </c>
      <c r="H3957" t="s">
        <v>23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1098</v>
      </c>
      <c r="O3957" s="9">
        <f t="shared" si="262"/>
        <v>24</v>
      </c>
      <c r="P3957" s="9">
        <f t="shared" si="263"/>
        <v>53.13</v>
      </c>
      <c r="Q3957" t="s">
        <v>1099</v>
      </c>
      <c r="R3957" t="s">
        <v>1100</v>
      </c>
      <c r="S3957" s="15">
        <f t="shared" si="264"/>
        <v>42306.848854166667</v>
      </c>
      <c r="T3957" s="16">
        <f t="shared" si="265"/>
        <v>42336.890520833331</v>
      </c>
      <c r="U3957">
        <f t="shared" si="266"/>
        <v>2015</v>
      </c>
    </row>
    <row r="3958" spans="1:21" ht="60">
      <c r="A3958">
        <v>3956</v>
      </c>
      <c r="B3958" s="3" t="s">
        <v>8051</v>
      </c>
      <c r="C3958" s="3" t="s">
        <v>8052</v>
      </c>
      <c r="D3958" s="6">
        <v>5500</v>
      </c>
      <c r="E3958" s="11">
        <v>0</v>
      </c>
      <c r="F3958" t="s">
        <v>366</v>
      </c>
      <c r="G3958" t="s">
        <v>22</v>
      </c>
      <c r="H3958" t="s">
        <v>23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1098</v>
      </c>
      <c r="O3958" s="9">
        <f t="shared" si="262"/>
        <v>0</v>
      </c>
      <c r="P3958" s="9">
        <f t="shared" si="263"/>
        <v>0</v>
      </c>
      <c r="Q3958" t="s">
        <v>1099</v>
      </c>
      <c r="R3958" t="s">
        <v>1100</v>
      </c>
      <c r="S3958" s="15">
        <f t="shared" si="264"/>
        <v>42457.932025462964</v>
      </c>
      <c r="T3958" s="16">
        <f t="shared" si="265"/>
        <v>42485.013888888891</v>
      </c>
      <c r="U3958">
        <f t="shared" si="266"/>
        <v>2015</v>
      </c>
    </row>
    <row r="3959" spans="1:21" ht="45">
      <c r="A3959">
        <v>3957</v>
      </c>
      <c r="B3959" s="3" t="s">
        <v>8053</v>
      </c>
      <c r="C3959" s="3" t="s">
        <v>8054</v>
      </c>
      <c r="D3959" s="6">
        <v>28000</v>
      </c>
      <c r="E3959" s="11">
        <v>7</v>
      </c>
      <c r="F3959" t="s">
        <v>366</v>
      </c>
      <c r="G3959" t="s">
        <v>22</v>
      </c>
      <c r="H3959" t="s">
        <v>23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1098</v>
      </c>
      <c r="O3959" s="9">
        <f t="shared" si="262"/>
        <v>0</v>
      </c>
      <c r="P3959" s="9">
        <f t="shared" si="263"/>
        <v>7</v>
      </c>
      <c r="Q3959" t="s">
        <v>1099</v>
      </c>
      <c r="R3959" t="s">
        <v>1100</v>
      </c>
      <c r="S3959" s="15">
        <f t="shared" si="264"/>
        <v>42513.976319444439</v>
      </c>
      <c r="T3959" s="16">
        <f t="shared" si="265"/>
        <v>42559.976319444439</v>
      </c>
      <c r="U3959">
        <f t="shared" si="266"/>
        <v>2016</v>
      </c>
    </row>
    <row r="3960" spans="1:21" ht="60">
      <c r="A3960">
        <v>3958</v>
      </c>
      <c r="B3960" s="3" t="s">
        <v>8055</v>
      </c>
      <c r="C3960" s="3" t="s">
        <v>8056</v>
      </c>
      <c r="D3960" s="6">
        <v>2000</v>
      </c>
      <c r="E3960" s="11">
        <v>641</v>
      </c>
      <c r="F3960" t="s">
        <v>366</v>
      </c>
      <c r="G3960" t="s">
        <v>22</v>
      </c>
      <c r="H3960" t="s">
        <v>23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1098</v>
      </c>
      <c r="O3960" s="9">
        <f t="shared" si="262"/>
        <v>32</v>
      </c>
      <c r="P3960" s="9">
        <f t="shared" si="263"/>
        <v>40.06</v>
      </c>
      <c r="Q3960" t="s">
        <v>1099</v>
      </c>
      <c r="R3960" t="s">
        <v>1100</v>
      </c>
      <c r="S3960" s="15">
        <f t="shared" si="264"/>
        <v>41816.950370370374</v>
      </c>
      <c r="T3960" s="16">
        <f t="shared" si="265"/>
        <v>41853.583333333336</v>
      </c>
      <c r="U3960">
        <f t="shared" si="266"/>
        <v>2014</v>
      </c>
    </row>
    <row r="3961" spans="1:21" ht="60">
      <c r="A3961">
        <v>3959</v>
      </c>
      <c r="B3961" s="3" t="s">
        <v>8057</v>
      </c>
      <c r="C3961" s="3" t="s">
        <v>8058</v>
      </c>
      <c r="D3961" s="6">
        <v>1200</v>
      </c>
      <c r="E3961" s="11">
        <v>292</v>
      </c>
      <c r="F3961" t="s">
        <v>366</v>
      </c>
      <c r="G3961" t="s">
        <v>22</v>
      </c>
      <c r="H3961" t="s">
        <v>23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1098</v>
      </c>
      <c r="O3961" s="9">
        <f t="shared" si="262"/>
        <v>24</v>
      </c>
      <c r="P3961" s="9">
        <f t="shared" si="263"/>
        <v>24.33</v>
      </c>
      <c r="Q3961" t="s">
        <v>1099</v>
      </c>
      <c r="R3961" t="s">
        <v>1100</v>
      </c>
      <c r="S3961" s="15">
        <f t="shared" si="264"/>
        <v>41880.788842592592</v>
      </c>
      <c r="T3961" s="16">
        <f t="shared" si="265"/>
        <v>41910.788842592592</v>
      </c>
      <c r="U3961">
        <f t="shared" si="266"/>
        <v>2015</v>
      </c>
    </row>
    <row r="3962" spans="1:21" ht="60">
      <c r="A3962">
        <v>3960</v>
      </c>
      <c r="B3962" s="3" t="s">
        <v>8059</v>
      </c>
      <c r="C3962" s="3" t="s">
        <v>8060</v>
      </c>
      <c r="D3962" s="6">
        <v>3000</v>
      </c>
      <c r="E3962" s="11">
        <v>45</v>
      </c>
      <c r="F3962" t="s">
        <v>366</v>
      </c>
      <c r="G3962" t="s">
        <v>22</v>
      </c>
      <c r="H3962" t="s">
        <v>23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1098</v>
      </c>
      <c r="O3962" s="9">
        <f t="shared" si="262"/>
        <v>2</v>
      </c>
      <c r="P3962" s="9">
        <f t="shared" si="263"/>
        <v>11.25</v>
      </c>
      <c r="Q3962" t="s">
        <v>1099</v>
      </c>
      <c r="R3962" t="s">
        <v>1100</v>
      </c>
      <c r="S3962" s="15">
        <f t="shared" si="264"/>
        <v>42342.845555555556</v>
      </c>
      <c r="T3962" s="16">
        <f t="shared" si="265"/>
        <v>42372.845555555556</v>
      </c>
      <c r="U3962">
        <f t="shared" si="266"/>
        <v>2015</v>
      </c>
    </row>
    <row r="3963" spans="1:21" ht="60">
      <c r="A3963">
        <v>3961</v>
      </c>
      <c r="B3963" s="3" t="s">
        <v>8061</v>
      </c>
      <c r="C3963" s="3" t="s">
        <v>8062</v>
      </c>
      <c r="D3963" s="6">
        <v>5000</v>
      </c>
      <c r="E3963" s="11">
        <v>21</v>
      </c>
      <c r="F3963" t="s">
        <v>366</v>
      </c>
      <c r="G3963" t="s">
        <v>31</v>
      </c>
      <c r="H3963" t="s">
        <v>32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1098</v>
      </c>
      <c r="O3963" s="9">
        <f t="shared" si="262"/>
        <v>0</v>
      </c>
      <c r="P3963" s="9">
        <f t="shared" si="263"/>
        <v>10.5</v>
      </c>
      <c r="Q3963" t="s">
        <v>1099</v>
      </c>
      <c r="R3963" t="s">
        <v>1100</v>
      </c>
      <c r="S3963" s="15">
        <f t="shared" si="264"/>
        <v>41745.891319444447</v>
      </c>
      <c r="T3963" s="16">
        <f t="shared" si="265"/>
        <v>41767.891319444447</v>
      </c>
      <c r="U3963">
        <f t="shared" si="266"/>
        <v>2014</v>
      </c>
    </row>
    <row r="3964" spans="1:21" ht="60">
      <c r="A3964">
        <v>3962</v>
      </c>
      <c r="B3964" s="3" t="s">
        <v>8063</v>
      </c>
      <c r="C3964" s="3" t="s">
        <v>8064</v>
      </c>
      <c r="D3964" s="6">
        <v>1400</v>
      </c>
      <c r="E3964" s="11">
        <v>45</v>
      </c>
      <c r="F3964" t="s">
        <v>366</v>
      </c>
      <c r="G3964" t="s">
        <v>31</v>
      </c>
      <c r="H3964" t="s">
        <v>32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1098</v>
      </c>
      <c r="O3964" s="9">
        <f t="shared" si="262"/>
        <v>3</v>
      </c>
      <c r="P3964" s="9">
        <f t="shared" si="263"/>
        <v>15</v>
      </c>
      <c r="Q3964" t="s">
        <v>1099</v>
      </c>
      <c r="R3964" t="s">
        <v>1100</v>
      </c>
      <c r="S3964" s="15">
        <f t="shared" si="264"/>
        <v>42311.621458333335</v>
      </c>
      <c r="T3964" s="16">
        <f t="shared" si="265"/>
        <v>42336.621458333335</v>
      </c>
      <c r="U3964">
        <f t="shared" si="266"/>
        <v>2016</v>
      </c>
    </row>
    <row r="3965" spans="1:21" ht="60">
      <c r="A3965">
        <v>3963</v>
      </c>
      <c r="B3965" s="3" t="s">
        <v>8065</v>
      </c>
      <c r="C3965" s="3" t="s">
        <v>8066</v>
      </c>
      <c r="D3965" s="6">
        <v>10000</v>
      </c>
      <c r="E3965" s="11">
        <v>0</v>
      </c>
      <c r="F3965" t="s">
        <v>366</v>
      </c>
      <c r="G3965" t="s">
        <v>167</v>
      </c>
      <c r="H3965" t="s">
        <v>168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1098</v>
      </c>
      <c r="O3965" s="9">
        <f t="shared" si="262"/>
        <v>0</v>
      </c>
      <c r="P3965" s="9">
        <f t="shared" si="263"/>
        <v>0</v>
      </c>
      <c r="Q3965" t="s">
        <v>1099</v>
      </c>
      <c r="R3965" t="s">
        <v>1100</v>
      </c>
      <c r="S3965" s="15">
        <f t="shared" si="264"/>
        <v>42296.154131944444</v>
      </c>
      <c r="T3965" s="16">
        <f t="shared" si="265"/>
        <v>42326.195798611108</v>
      </c>
      <c r="U3965">
        <f t="shared" si="266"/>
        <v>2015</v>
      </c>
    </row>
    <row r="3966" spans="1:21" ht="45">
      <c r="A3966">
        <v>3964</v>
      </c>
      <c r="B3966" s="3" t="s">
        <v>8067</v>
      </c>
      <c r="C3966" s="3" t="s">
        <v>8068</v>
      </c>
      <c r="D3966" s="6">
        <v>2000</v>
      </c>
      <c r="E3966" s="11">
        <v>126</v>
      </c>
      <c r="F3966" t="s">
        <v>366</v>
      </c>
      <c r="G3966" t="s">
        <v>22</v>
      </c>
      <c r="H3966" t="s">
        <v>23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1098</v>
      </c>
      <c r="O3966" s="9">
        <f t="shared" si="262"/>
        <v>6</v>
      </c>
      <c r="P3966" s="9">
        <f t="shared" si="263"/>
        <v>42</v>
      </c>
      <c r="Q3966" t="s">
        <v>1099</v>
      </c>
      <c r="R3966" t="s">
        <v>1100</v>
      </c>
      <c r="S3966" s="15">
        <f t="shared" si="264"/>
        <v>42053.722060185188</v>
      </c>
      <c r="T3966" s="16">
        <f t="shared" si="265"/>
        <v>42113.680393518516</v>
      </c>
      <c r="U3966">
        <f t="shared" si="266"/>
        <v>2015</v>
      </c>
    </row>
    <row r="3967" spans="1:21" ht="60">
      <c r="A3967">
        <v>3965</v>
      </c>
      <c r="B3967" s="3" t="s">
        <v>8069</v>
      </c>
      <c r="C3967" s="3" t="s">
        <v>8070</v>
      </c>
      <c r="D3967" s="6">
        <v>2000</v>
      </c>
      <c r="E3967" s="11">
        <v>285</v>
      </c>
      <c r="F3967" t="s">
        <v>366</v>
      </c>
      <c r="G3967" t="s">
        <v>22</v>
      </c>
      <c r="H3967" t="s">
        <v>23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1098</v>
      </c>
      <c r="O3967" s="9">
        <f t="shared" si="262"/>
        <v>14</v>
      </c>
      <c r="P3967" s="9">
        <f t="shared" si="263"/>
        <v>71.25</v>
      </c>
      <c r="Q3967" t="s">
        <v>1099</v>
      </c>
      <c r="R3967" t="s">
        <v>1100</v>
      </c>
      <c r="S3967" s="15">
        <f t="shared" si="264"/>
        <v>42414.235879629632</v>
      </c>
      <c r="T3967" s="16">
        <f t="shared" si="265"/>
        <v>42474.194212962961</v>
      </c>
      <c r="U3967">
        <f t="shared" si="266"/>
        <v>2016</v>
      </c>
    </row>
    <row r="3968" spans="1:21" ht="60">
      <c r="A3968">
        <v>3966</v>
      </c>
      <c r="B3968" s="3" t="s">
        <v>8071</v>
      </c>
      <c r="C3968" s="3" t="s">
        <v>8072</v>
      </c>
      <c r="D3968" s="6">
        <v>7500</v>
      </c>
      <c r="E3968" s="11">
        <v>45</v>
      </c>
      <c r="F3968" t="s">
        <v>366</v>
      </c>
      <c r="G3968" t="s">
        <v>22</v>
      </c>
      <c r="H3968" t="s">
        <v>23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1098</v>
      </c>
      <c r="O3968" s="9">
        <f t="shared" si="262"/>
        <v>1</v>
      </c>
      <c r="P3968" s="9">
        <f t="shared" si="263"/>
        <v>22.5</v>
      </c>
      <c r="Q3968" t="s">
        <v>1099</v>
      </c>
      <c r="R3968" t="s">
        <v>1100</v>
      </c>
      <c r="S3968" s="15">
        <f t="shared" si="264"/>
        <v>41801.711550925924</v>
      </c>
      <c r="T3968" s="16">
        <f t="shared" si="265"/>
        <v>41844.124305555553</v>
      </c>
      <c r="U3968">
        <f t="shared" si="266"/>
        <v>2014</v>
      </c>
    </row>
    <row r="3969" spans="1:21" ht="60">
      <c r="A3969">
        <v>3967</v>
      </c>
      <c r="B3969" s="3" t="s">
        <v>8073</v>
      </c>
      <c r="C3969" s="3" t="s">
        <v>8074</v>
      </c>
      <c r="D3969" s="6">
        <v>1700</v>
      </c>
      <c r="E3969" s="11">
        <v>410</v>
      </c>
      <c r="F3969" t="s">
        <v>366</v>
      </c>
      <c r="G3969" t="s">
        <v>22</v>
      </c>
      <c r="H3969" t="s">
        <v>23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1098</v>
      </c>
      <c r="O3969" s="9">
        <f t="shared" si="262"/>
        <v>24</v>
      </c>
      <c r="P3969" s="9">
        <f t="shared" si="263"/>
        <v>41</v>
      </c>
      <c r="Q3969" t="s">
        <v>1099</v>
      </c>
      <c r="R3969" t="s">
        <v>1100</v>
      </c>
      <c r="S3969" s="15">
        <f t="shared" si="264"/>
        <v>42770.290590277778</v>
      </c>
      <c r="T3969" s="16">
        <f t="shared" si="265"/>
        <v>42800.290590277778</v>
      </c>
      <c r="U3969">
        <f t="shared" si="266"/>
        <v>2016</v>
      </c>
    </row>
    <row r="3970" spans="1:21" ht="45">
      <c r="A3970">
        <v>3968</v>
      </c>
      <c r="B3970" s="3" t="s">
        <v>8075</v>
      </c>
      <c r="C3970" s="3" t="s">
        <v>8076</v>
      </c>
      <c r="D3970" s="6">
        <v>5000</v>
      </c>
      <c r="E3970" s="11">
        <v>527</v>
      </c>
      <c r="F3970" t="s">
        <v>366</v>
      </c>
      <c r="G3970" t="s">
        <v>22</v>
      </c>
      <c r="H3970" t="s">
        <v>23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1098</v>
      </c>
      <c r="O3970" s="9">
        <f t="shared" si="262"/>
        <v>11</v>
      </c>
      <c r="P3970" s="9">
        <f t="shared" si="263"/>
        <v>47.91</v>
      </c>
      <c r="Q3970" t="s">
        <v>1099</v>
      </c>
      <c r="R3970" t="s">
        <v>1100</v>
      </c>
      <c r="S3970" s="15">
        <f t="shared" si="264"/>
        <v>42452.815659722226</v>
      </c>
      <c r="T3970" s="16">
        <f t="shared" si="265"/>
        <v>42512.815659722226</v>
      </c>
      <c r="U3970">
        <f t="shared" si="266"/>
        <v>2015</v>
      </c>
    </row>
    <row r="3971" spans="1:21" ht="60">
      <c r="A3971">
        <v>3969</v>
      </c>
      <c r="B3971" s="3" t="s">
        <v>8077</v>
      </c>
      <c r="C3971" s="3" t="s">
        <v>8078</v>
      </c>
      <c r="D3971" s="6">
        <v>2825</v>
      </c>
      <c r="E3971" s="11">
        <v>211</v>
      </c>
      <c r="F3971" t="s">
        <v>366</v>
      </c>
      <c r="G3971" t="s">
        <v>22</v>
      </c>
      <c r="H3971" t="s">
        <v>23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1098</v>
      </c>
      <c r="O3971" s="9">
        <f t="shared" ref="O3971:O4034" si="267">ROUND(E3971/D3971*100,0)</f>
        <v>7</v>
      </c>
      <c r="P3971" s="9">
        <f t="shared" ref="P3971:P4034" si="268">IFERROR(ROUND(E3971/L3971,2),0)</f>
        <v>35.17</v>
      </c>
      <c r="Q3971" t="s">
        <v>1099</v>
      </c>
      <c r="R3971" t="s">
        <v>1100</v>
      </c>
      <c r="S3971" s="15">
        <f t="shared" ref="S3971:S4034" si="269">(((J3971/60)/60)/24)+DATE(1970,1,1)</f>
        <v>42601.854699074072</v>
      </c>
      <c r="T3971" s="16">
        <f t="shared" ref="T3971:T4034" si="270">(((I3971/60)/60)/24)+DATE(1970,1,1)</f>
        <v>42611.163194444445</v>
      </c>
      <c r="U3971">
        <f t="shared" si="266"/>
        <v>2015</v>
      </c>
    </row>
    <row r="3972" spans="1:21" ht="60">
      <c r="A3972">
        <v>3970</v>
      </c>
      <c r="B3972" s="3" t="s">
        <v>8079</v>
      </c>
      <c r="C3972" s="3" t="s">
        <v>8080</v>
      </c>
      <c r="D3972" s="6">
        <v>15000</v>
      </c>
      <c r="E3972" s="11">
        <v>11</v>
      </c>
      <c r="F3972" t="s">
        <v>366</v>
      </c>
      <c r="G3972" t="s">
        <v>22</v>
      </c>
      <c r="H3972" t="s">
        <v>23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1098</v>
      </c>
      <c r="O3972" s="9">
        <f t="shared" si="267"/>
        <v>0</v>
      </c>
      <c r="P3972" s="9">
        <f t="shared" si="268"/>
        <v>5.5</v>
      </c>
      <c r="Q3972" t="s">
        <v>1099</v>
      </c>
      <c r="R3972" t="s">
        <v>1100</v>
      </c>
      <c r="S3972" s="15">
        <f t="shared" si="269"/>
        <v>42447.863553240735</v>
      </c>
      <c r="T3972" s="16">
        <f t="shared" si="270"/>
        <v>42477.863553240735</v>
      </c>
      <c r="U3972">
        <f t="shared" si="266"/>
        <v>2014</v>
      </c>
    </row>
    <row r="3973" spans="1:21" ht="60">
      <c r="A3973">
        <v>3971</v>
      </c>
      <c r="B3973" s="3" t="s">
        <v>8081</v>
      </c>
      <c r="C3973" s="3" t="s">
        <v>8082</v>
      </c>
      <c r="D3973" s="6">
        <v>14000</v>
      </c>
      <c r="E3973" s="11">
        <v>136</v>
      </c>
      <c r="F3973" t="s">
        <v>366</v>
      </c>
      <c r="G3973" t="s">
        <v>22</v>
      </c>
      <c r="H3973" t="s">
        <v>23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1098</v>
      </c>
      <c r="O3973" s="9">
        <f t="shared" si="267"/>
        <v>1</v>
      </c>
      <c r="P3973" s="9">
        <f t="shared" si="268"/>
        <v>22.67</v>
      </c>
      <c r="Q3973" t="s">
        <v>1099</v>
      </c>
      <c r="R3973" t="s">
        <v>1100</v>
      </c>
      <c r="S3973" s="15">
        <f t="shared" si="269"/>
        <v>41811.536180555559</v>
      </c>
      <c r="T3973" s="16">
        <f t="shared" si="270"/>
        <v>41841.536180555559</v>
      </c>
      <c r="U3973">
        <f t="shared" si="266"/>
        <v>2016</v>
      </c>
    </row>
    <row r="3974" spans="1:21" ht="45">
      <c r="A3974">
        <v>3972</v>
      </c>
      <c r="B3974" s="3" t="s">
        <v>8083</v>
      </c>
      <c r="C3974" s="3" t="s">
        <v>8084</v>
      </c>
      <c r="D3974" s="6">
        <v>1000</v>
      </c>
      <c r="E3974" s="11">
        <v>211</v>
      </c>
      <c r="F3974" t="s">
        <v>366</v>
      </c>
      <c r="G3974" t="s">
        <v>22</v>
      </c>
      <c r="H3974" t="s">
        <v>23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1098</v>
      </c>
      <c r="O3974" s="9">
        <f t="shared" si="267"/>
        <v>21</v>
      </c>
      <c r="P3974" s="9">
        <f t="shared" si="268"/>
        <v>26.38</v>
      </c>
      <c r="Q3974" t="s">
        <v>1099</v>
      </c>
      <c r="R3974" t="s">
        <v>1100</v>
      </c>
      <c r="S3974" s="15">
        <f t="shared" si="269"/>
        <v>41981.067523148144</v>
      </c>
      <c r="T3974" s="16">
        <f t="shared" si="270"/>
        <v>42041.067523148144</v>
      </c>
      <c r="U3974">
        <f t="shared" si="266"/>
        <v>2014</v>
      </c>
    </row>
    <row r="3975" spans="1:21" ht="60">
      <c r="A3975">
        <v>3973</v>
      </c>
      <c r="B3975" s="3" t="s">
        <v>8085</v>
      </c>
      <c r="C3975" s="3" t="s">
        <v>8086</v>
      </c>
      <c r="D3975" s="6">
        <v>5000</v>
      </c>
      <c r="E3975" s="11">
        <v>3905</v>
      </c>
      <c r="F3975" t="s">
        <v>366</v>
      </c>
      <c r="G3975" t="s">
        <v>22</v>
      </c>
      <c r="H3975" t="s">
        <v>23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1098</v>
      </c>
      <c r="O3975" s="9">
        <f t="shared" si="267"/>
        <v>78</v>
      </c>
      <c r="P3975" s="9">
        <f t="shared" si="268"/>
        <v>105.54</v>
      </c>
      <c r="Q3975" t="s">
        <v>1099</v>
      </c>
      <c r="R3975" t="s">
        <v>1100</v>
      </c>
      <c r="S3975" s="15">
        <f t="shared" si="269"/>
        <v>42469.68414351852</v>
      </c>
      <c r="T3975" s="16">
        <f t="shared" si="270"/>
        <v>42499.166666666672</v>
      </c>
      <c r="U3975">
        <f t="shared" si="266"/>
        <v>2016</v>
      </c>
    </row>
    <row r="3976" spans="1:21" ht="60">
      <c r="A3976">
        <v>3974</v>
      </c>
      <c r="B3976" s="3" t="s">
        <v>8087</v>
      </c>
      <c r="C3976" s="3" t="s">
        <v>8088</v>
      </c>
      <c r="D3976" s="6">
        <v>1000</v>
      </c>
      <c r="E3976" s="11">
        <v>320</v>
      </c>
      <c r="F3976" t="s">
        <v>366</v>
      </c>
      <c r="G3976" t="s">
        <v>31</v>
      </c>
      <c r="H3976" t="s">
        <v>32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1098</v>
      </c>
      <c r="O3976" s="9">
        <f t="shared" si="267"/>
        <v>32</v>
      </c>
      <c r="P3976" s="9">
        <f t="shared" si="268"/>
        <v>29.09</v>
      </c>
      <c r="Q3976" t="s">
        <v>1099</v>
      </c>
      <c r="R3976" t="s">
        <v>1100</v>
      </c>
      <c r="S3976" s="15">
        <f t="shared" si="269"/>
        <v>42493.546851851846</v>
      </c>
      <c r="T3976" s="16">
        <f t="shared" si="270"/>
        <v>42523.546851851846</v>
      </c>
      <c r="U3976">
        <f t="shared" si="266"/>
        <v>2014</v>
      </c>
    </row>
    <row r="3977" spans="1:21" ht="60">
      <c r="A3977">
        <v>3975</v>
      </c>
      <c r="B3977" s="3" t="s">
        <v>8089</v>
      </c>
      <c r="C3977" s="3" t="s">
        <v>8090</v>
      </c>
      <c r="D3977" s="6">
        <v>678</v>
      </c>
      <c r="E3977" s="11">
        <v>0</v>
      </c>
      <c r="F3977" t="s">
        <v>366</v>
      </c>
      <c r="G3977" t="s">
        <v>22</v>
      </c>
      <c r="H3977" t="s">
        <v>23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1098</v>
      </c>
      <c r="O3977" s="9">
        <f t="shared" si="267"/>
        <v>0</v>
      </c>
      <c r="P3977" s="9">
        <f t="shared" si="268"/>
        <v>0</v>
      </c>
      <c r="Q3977" t="s">
        <v>1099</v>
      </c>
      <c r="R3977" t="s">
        <v>1100</v>
      </c>
      <c r="S3977" s="15">
        <f t="shared" si="269"/>
        <v>42534.866875</v>
      </c>
      <c r="T3977" s="16">
        <f t="shared" si="270"/>
        <v>42564.866875</v>
      </c>
      <c r="U3977">
        <f t="shared" si="266"/>
        <v>2015</v>
      </c>
    </row>
    <row r="3978" spans="1:21" ht="60">
      <c r="A3978">
        <v>3976</v>
      </c>
      <c r="B3978" s="3" t="s">
        <v>8091</v>
      </c>
      <c r="C3978" s="3" t="s">
        <v>8092</v>
      </c>
      <c r="D3978" s="6">
        <v>1300</v>
      </c>
      <c r="E3978" s="11">
        <v>620</v>
      </c>
      <c r="F3978" t="s">
        <v>366</v>
      </c>
      <c r="G3978" t="s">
        <v>22</v>
      </c>
      <c r="H3978" t="s">
        <v>23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1098</v>
      </c>
      <c r="O3978" s="9">
        <f t="shared" si="267"/>
        <v>48</v>
      </c>
      <c r="P3978" s="9">
        <f t="shared" si="268"/>
        <v>62</v>
      </c>
      <c r="Q3978" t="s">
        <v>1099</v>
      </c>
      <c r="R3978" t="s">
        <v>1100</v>
      </c>
      <c r="S3978" s="15">
        <f t="shared" si="269"/>
        <v>41830.858344907407</v>
      </c>
      <c r="T3978" s="16">
        <f t="shared" si="270"/>
        <v>41852.291666666664</v>
      </c>
      <c r="U3978">
        <f t="shared" si="266"/>
        <v>2015</v>
      </c>
    </row>
    <row r="3979" spans="1:21" ht="60">
      <c r="A3979">
        <v>3977</v>
      </c>
      <c r="B3979" s="3" t="s">
        <v>8093</v>
      </c>
      <c r="C3979" s="3" t="s">
        <v>8094</v>
      </c>
      <c r="D3979" s="6">
        <v>90000</v>
      </c>
      <c r="E3979" s="11">
        <v>1305</v>
      </c>
      <c r="F3979" t="s">
        <v>366</v>
      </c>
      <c r="G3979" t="s">
        <v>22</v>
      </c>
      <c r="H3979" t="s">
        <v>23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1098</v>
      </c>
      <c r="O3979" s="9">
        <f t="shared" si="267"/>
        <v>1</v>
      </c>
      <c r="P3979" s="9">
        <f t="shared" si="268"/>
        <v>217.5</v>
      </c>
      <c r="Q3979" t="s">
        <v>1099</v>
      </c>
      <c r="R3979" t="s">
        <v>1100</v>
      </c>
      <c r="S3979" s="15">
        <f t="shared" si="269"/>
        <v>42543.788564814815</v>
      </c>
      <c r="T3979" s="16">
        <f t="shared" si="270"/>
        <v>42573.788564814815</v>
      </c>
      <c r="U3979">
        <f t="shared" si="266"/>
        <v>2016</v>
      </c>
    </row>
    <row r="3980" spans="1:21" ht="60">
      <c r="A3980">
        <v>3978</v>
      </c>
      <c r="B3980" s="3" t="s">
        <v>8095</v>
      </c>
      <c r="C3980" s="3" t="s">
        <v>8096</v>
      </c>
      <c r="D3980" s="6">
        <v>2000</v>
      </c>
      <c r="E3980" s="11">
        <v>214</v>
      </c>
      <c r="F3980" t="s">
        <v>366</v>
      </c>
      <c r="G3980" t="s">
        <v>22</v>
      </c>
      <c r="H3980" t="s">
        <v>23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1098</v>
      </c>
      <c r="O3980" s="9">
        <f t="shared" si="267"/>
        <v>11</v>
      </c>
      <c r="P3980" s="9">
        <f t="shared" si="268"/>
        <v>26.75</v>
      </c>
      <c r="Q3980" t="s">
        <v>1099</v>
      </c>
      <c r="R3980" t="s">
        <v>1100</v>
      </c>
      <c r="S3980" s="15">
        <f t="shared" si="269"/>
        <v>41975.642974537041</v>
      </c>
      <c r="T3980" s="16">
        <f t="shared" si="270"/>
        <v>42035.642974537041</v>
      </c>
      <c r="U3980">
        <f t="shared" si="266"/>
        <v>2014</v>
      </c>
    </row>
    <row r="3981" spans="1:21" ht="60">
      <c r="A3981">
        <v>3979</v>
      </c>
      <c r="B3981" s="3" t="s">
        <v>8097</v>
      </c>
      <c r="C3981" s="3" t="s">
        <v>8098</v>
      </c>
      <c r="D3981" s="6">
        <v>6000</v>
      </c>
      <c r="E3981" s="11">
        <v>110</v>
      </c>
      <c r="F3981" t="s">
        <v>366</v>
      </c>
      <c r="G3981" t="s">
        <v>31</v>
      </c>
      <c r="H3981" t="s">
        <v>32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1098</v>
      </c>
      <c r="O3981" s="9">
        <f t="shared" si="267"/>
        <v>2</v>
      </c>
      <c r="P3981" s="9">
        <f t="shared" si="268"/>
        <v>18.329999999999998</v>
      </c>
      <c r="Q3981" t="s">
        <v>1099</v>
      </c>
      <c r="R3981" t="s">
        <v>1100</v>
      </c>
      <c r="S3981" s="15">
        <f t="shared" si="269"/>
        <v>42069.903437500005</v>
      </c>
      <c r="T3981" s="16">
        <f t="shared" si="270"/>
        <v>42092.833333333328</v>
      </c>
      <c r="U3981">
        <f t="shared" si="266"/>
        <v>2016</v>
      </c>
    </row>
    <row r="3982" spans="1:21" ht="60">
      <c r="A3982">
        <v>3980</v>
      </c>
      <c r="B3982" s="3" t="s">
        <v>8099</v>
      </c>
      <c r="C3982" s="3" t="s">
        <v>8100</v>
      </c>
      <c r="D3982" s="6">
        <v>2500</v>
      </c>
      <c r="E3982" s="11">
        <v>450</v>
      </c>
      <c r="F3982" t="s">
        <v>366</v>
      </c>
      <c r="G3982" t="s">
        <v>22</v>
      </c>
      <c r="H3982" t="s">
        <v>23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1098</v>
      </c>
      <c r="O3982" s="9">
        <f t="shared" si="267"/>
        <v>18</v>
      </c>
      <c r="P3982" s="9">
        <f t="shared" si="268"/>
        <v>64.290000000000006</v>
      </c>
      <c r="Q3982" t="s">
        <v>1099</v>
      </c>
      <c r="R3982" t="s">
        <v>1100</v>
      </c>
      <c r="S3982" s="15">
        <f t="shared" si="269"/>
        <v>41795.598923611113</v>
      </c>
      <c r="T3982" s="16">
        <f t="shared" si="270"/>
        <v>41825.598923611113</v>
      </c>
      <c r="U3982">
        <f t="shared" si="266"/>
        <v>2015</v>
      </c>
    </row>
    <row r="3983" spans="1:21" ht="45">
      <c r="A3983">
        <v>3981</v>
      </c>
      <c r="B3983" s="3" t="s">
        <v>6860</v>
      </c>
      <c r="C3983" s="3" t="s">
        <v>6861</v>
      </c>
      <c r="D3983" s="6">
        <v>30000</v>
      </c>
      <c r="E3983" s="11">
        <v>1225</v>
      </c>
      <c r="F3983" t="s">
        <v>366</v>
      </c>
      <c r="G3983" t="s">
        <v>22</v>
      </c>
      <c r="H3983" t="s">
        <v>23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1098</v>
      </c>
      <c r="O3983" s="9">
        <f t="shared" si="267"/>
        <v>4</v>
      </c>
      <c r="P3983" s="9">
        <f t="shared" si="268"/>
        <v>175</v>
      </c>
      <c r="Q3983" t="s">
        <v>1099</v>
      </c>
      <c r="R3983" t="s">
        <v>1100</v>
      </c>
      <c r="S3983" s="15">
        <f t="shared" si="269"/>
        <v>42508.179965277777</v>
      </c>
      <c r="T3983" s="16">
        <f t="shared" si="270"/>
        <v>42568.179965277777</v>
      </c>
      <c r="U3983">
        <f t="shared" si="266"/>
        <v>2016</v>
      </c>
    </row>
    <row r="3984" spans="1:21" ht="60">
      <c r="A3984">
        <v>3982</v>
      </c>
      <c r="B3984" s="3" t="s">
        <v>8101</v>
      </c>
      <c r="C3984" s="3" t="s">
        <v>8102</v>
      </c>
      <c r="D3984" s="6">
        <v>850</v>
      </c>
      <c r="E3984" s="11">
        <v>170</v>
      </c>
      <c r="F3984" t="s">
        <v>366</v>
      </c>
      <c r="G3984" t="s">
        <v>31</v>
      </c>
      <c r="H3984" t="s">
        <v>32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1098</v>
      </c>
      <c r="O3984" s="9">
        <f t="shared" si="267"/>
        <v>20</v>
      </c>
      <c r="P3984" s="9">
        <f t="shared" si="268"/>
        <v>34</v>
      </c>
      <c r="Q3984" t="s">
        <v>1099</v>
      </c>
      <c r="R3984" t="s">
        <v>1100</v>
      </c>
      <c r="S3984" s="15">
        <f t="shared" si="269"/>
        <v>42132.809953703705</v>
      </c>
      <c r="T3984" s="16">
        <f t="shared" si="270"/>
        <v>42192.809953703705</v>
      </c>
      <c r="U3984">
        <f t="shared" si="266"/>
        <v>2016</v>
      </c>
    </row>
    <row r="3985" spans="1:21" ht="60">
      <c r="A3985">
        <v>3983</v>
      </c>
      <c r="B3985" s="3" t="s">
        <v>8103</v>
      </c>
      <c r="C3985" s="3" t="s">
        <v>8104</v>
      </c>
      <c r="D3985" s="6">
        <v>11140</v>
      </c>
      <c r="E3985" s="11">
        <v>3877</v>
      </c>
      <c r="F3985" t="s">
        <v>366</v>
      </c>
      <c r="G3985" t="s">
        <v>22</v>
      </c>
      <c r="H3985" t="s">
        <v>23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1098</v>
      </c>
      <c r="O3985" s="9">
        <f t="shared" si="267"/>
        <v>35</v>
      </c>
      <c r="P3985" s="9">
        <f t="shared" si="268"/>
        <v>84.28</v>
      </c>
      <c r="Q3985" t="s">
        <v>1099</v>
      </c>
      <c r="R3985" t="s">
        <v>1100</v>
      </c>
      <c r="S3985" s="15">
        <f t="shared" si="269"/>
        <v>41747.86986111111</v>
      </c>
      <c r="T3985" s="16">
        <f t="shared" si="270"/>
        <v>41779.290972222225</v>
      </c>
      <c r="U3985">
        <f t="shared" si="266"/>
        <v>2015</v>
      </c>
    </row>
    <row r="3986" spans="1:21" ht="60">
      <c r="A3986">
        <v>3984</v>
      </c>
      <c r="B3986" s="3" t="s">
        <v>8105</v>
      </c>
      <c r="C3986" s="3" t="s">
        <v>8106</v>
      </c>
      <c r="D3986" s="6">
        <v>1500</v>
      </c>
      <c r="E3986" s="11">
        <v>95</v>
      </c>
      <c r="F3986" t="s">
        <v>366</v>
      </c>
      <c r="G3986" t="s">
        <v>31</v>
      </c>
      <c r="H3986" t="s">
        <v>32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1098</v>
      </c>
      <c r="O3986" s="9">
        <f t="shared" si="267"/>
        <v>6</v>
      </c>
      <c r="P3986" s="9">
        <f t="shared" si="268"/>
        <v>9.5</v>
      </c>
      <c r="Q3986" t="s">
        <v>1099</v>
      </c>
      <c r="R3986" t="s">
        <v>1100</v>
      </c>
      <c r="S3986" s="15">
        <f t="shared" si="269"/>
        <v>41920.963472222218</v>
      </c>
      <c r="T3986" s="16">
        <f t="shared" si="270"/>
        <v>41951</v>
      </c>
      <c r="U3986">
        <f t="shared" si="266"/>
        <v>2016</v>
      </c>
    </row>
    <row r="3987" spans="1:21" ht="60">
      <c r="A3987">
        <v>3985</v>
      </c>
      <c r="B3987" s="3" t="s">
        <v>8107</v>
      </c>
      <c r="C3987" s="3" t="s">
        <v>8108</v>
      </c>
      <c r="D3987" s="6">
        <v>2000</v>
      </c>
      <c r="E3987" s="11">
        <v>641</v>
      </c>
      <c r="F3987" t="s">
        <v>366</v>
      </c>
      <c r="G3987" t="s">
        <v>22</v>
      </c>
      <c r="H3987" t="s">
        <v>23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1098</v>
      </c>
      <c r="O3987" s="9">
        <f t="shared" si="267"/>
        <v>32</v>
      </c>
      <c r="P3987" s="9">
        <f t="shared" si="268"/>
        <v>33.74</v>
      </c>
      <c r="Q3987" t="s">
        <v>1099</v>
      </c>
      <c r="R3987" t="s">
        <v>1100</v>
      </c>
      <c r="S3987" s="15">
        <f t="shared" si="269"/>
        <v>42399.707407407404</v>
      </c>
      <c r="T3987" s="16">
        <f t="shared" si="270"/>
        <v>42420.878472222219</v>
      </c>
      <c r="U3987">
        <f t="shared" si="266"/>
        <v>2015</v>
      </c>
    </row>
    <row r="3988" spans="1:21" ht="60">
      <c r="A3988">
        <v>3986</v>
      </c>
      <c r="B3988" s="3" t="s">
        <v>8109</v>
      </c>
      <c r="C3988" s="3" t="s">
        <v>8110</v>
      </c>
      <c r="D3988" s="6">
        <v>5000</v>
      </c>
      <c r="E3988" s="11">
        <v>488</v>
      </c>
      <c r="F3988" t="s">
        <v>366</v>
      </c>
      <c r="G3988" t="s">
        <v>31</v>
      </c>
      <c r="H3988" t="s">
        <v>32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1098</v>
      </c>
      <c r="O3988" s="9">
        <f t="shared" si="267"/>
        <v>10</v>
      </c>
      <c r="P3988" s="9">
        <f t="shared" si="268"/>
        <v>37.54</v>
      </c>
      <c r="Q3988" t="s">
        <v>1099</v>
      </c>
      <c r="R3988" t="s">
        <v>1100</v>
      </c>
      <c r="S3988" s="15">
        <f t="shared" si="269"/>
        <v>42467.548541666663</v>
      </c>
      <c r="T3988" s="16">
        <f t="shared" si="270"/>
        <v>42496.544444444444</v>
      </c>
      <c r="U3988">
        <f t="shared" si="266"/>
        <v>2016</v>
      </c>
    </row>
    <row r="3989" spans="1:21" ht="45">
      <c r="A3989">
        <v>3987</v>
      </c>
      <c r="B3989" s="3" t="s">
        <v>8111</v>
      </c>
      <c r="C3989" s="3" t="s">
        <v>8112</v>
      </c>
      <c r="D3989" s="6">
        <v>400</v>
      </c>
      <c r="E3989" s="11">
        <v>151</v>
      </c>
      <c r="F3989" t="s">
        <v>366</v>
      </c>
      <c r="G3989" t="s">
        <v>31</v>
      </c>
      <c r="H3989" t="s">
        <v>32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1098</v>
      </c>
      <c r="O3989" s="9">
        <f t="shared" si="267"/>
        <v>38</v>
      </c>
      <c r="P3989" s="9">
        <f t="shared" si="268"/>
        <v>11.62</v>
      </c>
      <c r="Q3989" t="s">
        <v>1099</v>
      </c>
      <c r="R3989" t="s">
        <v>1100</v>
      </c>
      <c r="S3989" s="15">
        <f t="shared" si="269"/>
        <v>41765.92465277778</v>
      </c>
      <c r="T3989" s="16">
        <f t="shared" si="270"/>
        <v>41775.92465277778</v>
      </c>
      <c r="U3989">
        <f t="shared" si="266"/>
        <v>2016</v>
      </c>
    </row>
    <row r="3990" spans="1:21" ht="30">
      <c r="A3990">
        <v>3988</v>
      </c>
      <c r="B3990" s="3" t="s">
        <v>8113</v>
      </c>
      <c r="C3990" s="3" t="s">
        <v>8114</v>
      </c>
      <c r="D3990" s="6">
        <v>1500</v>
      </c>
      <c r="E3990" s="11">
        <v>32</v>
      </c>
      <c r="F3990" t="s">
        <v>366</v>
      </c>
      <c r="G3990" t="s">
        <v>22</v>
      </c>
      <c r="H3990" t="s">
        <v>23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1098</v>
      </c>
      <c r="O3990" s="9">
        <f t="shared" si="267"/>
        <v>2</v>
      </c>
      <c r="P3990" s="9">
        <f t="shared" si="268"/>
        <v>8</v>
      </c>
      <c r="Q3990" t="s">
        <v>1099</v>
      </c>
      <c r="R3990" t="s">
        <v>1100</v>
      </c>
      <c r="S3990" s="15">
        <f t="shared" si="269"/>
        <v>42230.08116898148</v>
      </c>
      <c r="T3990" s="16">
        <f t="shared" si="270"/>
        <v>42245.08116898148</v>
      </c>
      <c r="U3990">
        <f t="shared" si="266"/>
        <v>2016</v>
      </c>
    </row>
    <row r="3991" spans="1:21" ht="60">
      <c r="A3991">
        <v>3989</v>
      </c>
      <c r="B3991" s="3" t="s">
        <v>8115</v>
      </c>
      <c r="C3991" s="3" t="s">
        <v>8116</v>
      </c>
      <c r="D3991" s="6">
        <v>3000</v>
      </c>
      <c r="E3991" s="11">
        <v>0</v>
      </c>
      <c r="F3991" t="s">
        <v>366</v>
      </c>
      <c r="G3991" t="s">
        <v>22</v>
      </c>
      <c r="H3991" t="s">
        <v>23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1098</v>
      </c>
      <c r="O3991" s="9">
        <f t="shared" si="267"/>
        <v>0</v>
      </c>
      <c r="P3991" s="9">
        <f t="shared" si="268"/>
        <v>0</v>
      </c>
      <c r="Q3991" t="s">
        <v>1099</v>
      </c>
      <c r="R3991" t="s">
        <v>1100</v>
      </c>
      <c r="S3991" s="15">
        <f t="shared" si="269"/>
        <v>42286.749780092592</v>
      </c>
      <c r="T3991" s="16">
        <f t="shared" si="270"/>
        <v>42316.791446759264</v>
      </c>
      <c r="U3991">
        <f t="shared" si="266"/>
        <v>2014</v>
      </c>
    </row>
    <row r="3992" spans="1:21" ht="45">
      <c r="A3992">
        <v>3990</v>
      </c>
      <c r="B3992" s="3" t="s">
        <v>8117</v>
      </c>
      <c r="C3992" s="3" t="s">
        <v>8118</v>
      </c>
      <c r="D3992" s="6">
        <v>1650</v>
      </c>
      <c r="E3992" s="11">
        <v>69</v>
      </c>
      <c r="F3992" t="s">
        <v>366</v>
      </c>
      <c r="G3992" t="s">
        <v>31</v>
      </c>
      <c r="H3992" t="s">
        <v>32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1098</v>
      </c>
      <c r="O3992" s="9">
        <f t="shared" si="267"/>
        <v>4</v>
      </c>
      <c r="P3992" s="9">
        <f t="shared" si="268"/>
        <v>23</v>
      </c>
      <c r="Q3992" t="s">
        <v>1099</v>
      </c>
      <c r="R3992" t="s">
        <v>1100</v>
      </c>
      <c r="S3992" s="15">
        <f t="shared" si="269"/>
        <v>42401.672372685185</v>
      </c>
      <c r="T3992" s="16">
        <f t="shared" si="270"/>
        <v>42431.672372685185</v>
      </c>
      <c r="U3992">
        <f t="shared" si="266"/>
        <v>2014</v>
      </c>
    </row>
    <row r="3993" spans="1:21" ht="30">
      <c r="A3993">
        <v>3991</v>
      </c>
      <c r="B3993" s="3" t="s">
        <v>8119</v>
      </c>
      <c r="C3993" s="3" t="s">
        <v>8120</v>
      </c>
      <c r="D3993" s="6">
        <v>500</v>
      </c>
      <c r="E3993" s="11">
        <v>100</v>
      </c>
      <c r="F3993" t="s">
        <v>366</v>
      </c>
      <c r="G3993" t="s">
        <v>22</v>
      </c>
      <c r="H3993" t="s">
        <v>23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1098</v>
      </c>
      <c r="O3993" s="9">
        <f t="shared" si="267"/>
        <v>20</v>
      </c>
      <c r="P3993" s="9">
        <f t="shared" si="268"/>
        <v>100</v>
      </c>
      <c r="Q3993" t="s">
        <v>1099</v>
      </c>
      <c r="R3993" t="s">
        <v>1100</v>
      </c>
      <c r="S3993" s="15">
        <f t="shared" si="269"/>
        <v>42125.644467592589</v>
      </c>
      <c r="T3993" s="16">
        <f t="shared" si="270"/>
        <v>42155.644467592589</v>
      </c>
      <c r="U3993">
        <f t="shared" si="266"/>
        <v>2015</v>
      </c>
    </row>
    <row r="3994" spans="1:21" ht="45">
      <c r="A3994">
        <v>3992</v>
      </c>
      <c r="B3994" s="3" t="s">
        <v>8121</v>
      </c>
      <c r="C3994" s="3" t="s">
        <v>8122</v>
      </c>
      <c r="D3994" s="6">
        <v>10000</v>
      </c>
      <c r="E3994" s="11">
        <v>541</v>
      </c>
      <c r="F3994" t="s">
        <v>366</v>
      </c>
      <c r="G3994" t="s">
        <v>22</v>
      </c>
      <c r="H3994" t="s">
        <v>23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1098</v>
      </c>
      <c r="O3994" s="9">
        <f t="shared" si="267"/>
        <v>5</v>
      </c>
      <c r="P3994" s="9">
        <f t="shared" si="268"/>
        <v>60.11</v>
      </c>
      <c r="Q3994" t="s">
        <v>1099</v>
      </c>
      <c r="R3994" t="s">
        <v>1100</v>
      </c>
      <c r="S3994" s="15">
        <f t="shared" si="269"/>
        <v>42289.94049768518</v>
      </c>
      <c r="T3994" s="16">
        <f t="shared" si="270"/>
        <v>42349.982164351852</v>
      </c>
      <c r="U3994">
        <f t="shared" si="266"/>
        <v>2016</v>
      </c>
    </row>
    <row r="3995" spans="1:21" ht="45">
      <c r="A3995">
        <v>3993</v>
      </c>
      <c r="B3995" s="3" t="s">
        <v>8123</v>
      </c>
      <c r="C3995" s="3" t="s">
        <v>8124</v>
      </c>
      <c r="D3995" s="6">
        <v>50000</v>
      </c>
      <c r="E3995" s="11">
        <v>3</v>
      </c>
      <c r="F3995" t="s">
        <v>366</v>
      </c>
      <c r="G3995" t="s">
        <v>22</v>
      </c>
      <c r="H3995" t="s">
        <v>23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1098</v>
      </c>
      <c r="O3995" s="9">
        <f t="shared" si="267"/>
        <v>0</v>
      </c>
      <c r="P3995" s="9">
        <f t="shared" si="268"/>
        <v>3</v>
      </c>
      <c r="Q3995" t="s">
        <v>1099</v>
      </c>
      <c r="R3995" t="s">
        <v>1100</v>
      </c>
      <c r="S3995" s="15">
        <f t="shared" si="269"/>
        <v>42107.864722222221</v>
      </c>
      <c r="T3995" s="16">
        <f t="shared" si="270"/>
        <v>42137.864722222221</v>
      </c>
      <c r="U3995">
        <f t="shared" si="266"/>
        <v>2014</v>
      </c>
    </row>
    <row r="3996" spans="1:21" ht="45">
      <c r="A3996">
        <v>3994</v>
      </c>
      <c r="B3996" s="3" t="s">
        <v>8125</v>
      </c>
      <c r="C3996" s="3" t="s">
        <v>8126</v>
      </c>
      <c r="D3996" s="6">
        <v>2000</v>
      </c>
      <c r="E3996" s="11">
        <v>5</v>
      </c>
      <c r="F3996" t="s">
        <v>366</v>
      </c>
      <c r="G3996" t="s">
        <v>22</v>
      </c>
      <c r="H3996" t="s">
        <v>23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1098</v>
      </c>
      <c r="O3996" s="9">
        <f t="shared" si="267"/>
        <v>0</v>
      </c>
      <c r="P3996" s="9">
        <f t="shared" si="268"/>
        <v>5</v>
      </c>
      <c r="Q3996" t="s">
        <v>1099</v>
      </c>
      <c r="R3996" t="s">
        <v>1100</v>
      </c>
      <c r="S3996" s="15">
        <f t="shared" si="269"/>
        <v>41809.389930555553</v>
      </c>
      <c r="T3996" s="16">
        <f t="shared" si="270"/>
        <v>41839.389930555553</v>
      </c>
      <c r="U3996">
        <f t="shared" si="266"/>
        <v>2014</v>
      </c>
    </row>
    <row r="3997" spans="1:21" ht="60">
      <c r="A3997">
        <v>3995</v>
      </c>
      <c r="B3997" s="3" t="s">
        <v>8127</v>
      </c>
      <c r="C3997" s="3" t="s">
        <v>8128</v>
      </c>
      <c r="D3997" s="6">
        <v>200</v>
      </c>
      <c r="E3997" s="11">
        <v>70</v>
      </c>
      <c r="F3997" t="s">
        <v>366</v>
      </c>
      <c r="G3997" t="s">
        <v>31</v>
      </c>
      <c r="H3997" t="s">
        <v>32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1098</v>
      </c>
      <c r="O3997" s="9">
        <f t="shared" si="267"/>
        <v>35</v>
      </c>
      <c r="P3997" s="9">
        <f t="shared" si="268"/>
        <v>17.5</v>
      </c>
      <c r="Q3997" t="s">
        <v>1099</v>
      </c>
      <c r="R3997" t="s">
        <v>1100</v>
      </c>
      <c r="S3997" s="15">
        <f t="shared" si="269"/>
        <v>42019.683761574073</v>
      </c>
      <c r="T3997" s="16">
        <f t="shared" si="270"/>
        <v>42049.477083333331</v>
      </c>
      <c r="U3997">
        <f t="shared" si="266"/>
        <v>2015</v>
      </c>
    </row>
    <row r="3998" spans="1:21" ht="45">
      <c r="A3998">
        <v>3996</v>
      </c>
      <c r="B3998" s="3" t="s">
        <v>8129</v>
      </c>
      <c r="C3998" s="3" t="s">
        <v>8130</v>
      </c>
      <c r="D3998" s="6">
        <v>3000</v>
      </c>
      <c r="E3998" s="11">
        <v>497</v>
      </c>
      <c r="F3998" t="s">
        <v>366</v>
      </c>
      <c r="G3998" t="s">
        <v>22</v>
      </c>
      <c r="H3998" t="s">
        <v>23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1098</v>
      </c>
      <c r="O3998" s="9">
        <f t="shared" si="267"/>
        <v>17</v>
      </c>
      <c r="P3998" s="9">
        <f t="shared" si="268"/>
        <v>29.24</v>
      </c>
      <c r="Q3998" t="s">
        <v>1099</v>
      </c>
      <c r="R3998" t="s">
        <v>1100</v>
      </c>
      <c r="S3998" s="15">
        <f t="shared" si="269"/>
        <v>41950.26694444444</v>
      </c>
      <c r="T3998" s="16">
        <f t="shared" si="270"/>
        <v>41963.669444444444</v>
      </c>
      <c r="U3998">
        <f t="shared" si="266"/>
        <v>2015</v>
      </c>
    </row>
    <row r="3999" spans="1:21" ht="60">
      <c r="A3999">
        <v>3997</v>
      </c>
      <c r="B3999" s="3" t="s">
        <v>8131</v>
      </c>
      <c r="C3999" s="3" t="s">
        <v>8132</v>
      </c>
      <c r="D3999" s="6">
        <v>3000</v>
      </c>
      <c r="E3999" s="11">
        <v>0</v>
      </c>
      <c r="F3999" t="s">
        <v>366</v>
      </c>
      <c r="G3999" t="s">
        <v>31</v>
      </c>
      <c r="H3999" t="s">
        <v>32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1098</v>
      </c>
      <c r="O3999" s="9">
        <f t="shared" si="267"/>
        <v>0</v>
      </c>
      <c r="P3999" s="9">
        <f t="shared" si="268"/>
        <v>0</v>
      </c>
      <c r="Q3999" t="s">
        <v>1099</v>
      </c>
      <c r="R3999" t="s">
        <v>1100</v>
      </c>
      <c r="S3999" s="15">
        <f t="shared" si="269"/>
        <v>42069.391446759255</v>
      </c>
      <c r="T3999" s="16">
        <f t="shared" si="270"/>
        <v>42099.349780092598</v>
      </c>
      <c r="U3999">
        <f t="shared" si="266"/>
        <v>2014</v>
      </c>
    </row>
    <row r="4000" spans="1:21" ht="45">
      <c r="A4000">
        <v>3998</v>
      </c>
      <c r="B4000" s="3" t="s">
        <v>8133</v>
      </c>
      <c r="C4000" s="3" t="s">
        <v>8134</v>
      </c>
      <c r="D4000" s="6">
        <v>1250</v>
      </c>
      <c r="E4000" s="11">
        <v>715</v>
      </c>
      <c r="F4000" t="s">
        <v>366</v>
      </c>
      <c r="G4000" t="s">
        <v>22</v>
      </c>
      <c r="H4000" t="s">
        <v>23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1098</v>
      </c>
      <c r="O4000" s="9">
        <f t="shared" si="267"/>
        <v>57</v>
      </c>
      <c r="P4000" s="9">
        <f t="shared" si="268"/>
        <v>59.58</v>
      </c>
      <c r="Q4000" t="s">
        <v>1099</v>
      </c>
      <c r="R4000" t="s">
        <v>1100</v>
      </c>
      <c r="S4000" s="15">
        <f t="shared" si="269"/>
        <v>42061.963263888887</v>
      </c>
      <c r="T4000" s="16">
        <f t="shared" si="270"/>
        <v>42091.921597222223</v>
      </c>
      <c r="U4000">
        <f t="shared" si="266"/>
        <v>2015</v>
      </c>
    </row>
    <row r="4001" spans="1:21" ht="45">
      <c r="A4001">
        <v>3999</v>
      </c>
      <c r="B4001" s="3" t="s">
        <v>8135</v>
      </c>
      <c r="C4001" s="3" t="s">
        <v>8136</v>
      </c>
      <c r="D4001" s="6">
        <v>7000</v>
      </c>
      <c r="E4001" s="11">
        <v>1156</v>
      </c>
      <c r="F4001" t="s">
        <v>366</v>
      </c>
      <c r="G4001" t="s">
        <v>22</v>
      </c>
      <c r="H4001" t="s">
        <v>23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1098</v>
      </c>
      <c r="O4001" s="9">
        <f t="shared" si="267"/>
        <v>17</v>
      </c>
      <c r="P4001" s="9">
        <f t="shared" si="268"/>
        <v>82.57</v>
      </c>
      <c r="Q4001" t="s">
        <v>1099</v>
      </c>
      <c r="R4001" t="s">
        <v>1100</v>
      </c>
      <c r="S4001" s="15">
        <f t="shared" si="269"/>
        <v>41842.828680555554</v>
      </c>
      <c r="T4001" s="16">
        <f t="shared" si="270"/>
        <v>41882.827650462961</v>
      </c>
      <c r="U4001">
        <f t="shared" si="266"/>
        <v>2014</v>
      </c>
    </row>
    <row r="4002" spans="1:21" ht="30">
      <c r="A4002">
        <v>4000</v>
      </c>
      <c r="B4002" s="3" t="s">
        <v>8137</v>
      </c>
      <c r="C4002" s="3" t="s">
        <v>8138</v>
      </c>
      <c r="D4002" s="6">
        <v>8000</v>
      </c>
      <c r="E4002" s="11">
        <v>10</v>
      </c>
      <c r="F4002" t="s">
        <v>366</v>
      </c>
      <c r="G4002" t="s">
        <v>22</v>
      </c>
      <c r="H4002" t="s">
        <v>23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1098</v>
      </c>
      <c r="O4002" s="9">
        <f t="shared" si="267"/>
        <v>0</v>
      </c>
      <c r="P4002" s="9">
        <f t="shared" si="268"/>
        <v>10</v>
      </c>
      <c r="Q4002" t="s">
        <v>1099</v>
      </c>
      <c r="R4002" t="s">
        <v>1100</v>
      </c>
      <c r="S4002" s="15">
        <f t="shared" si="269"/>
        <v>42437.64534722222</v>
      </c>
      <c r="T4002" s="16">
        <f t="shared" si="270"/>
        <v>42497.603680555556</v>
      </c>
      <c r="U4002">
        <f t="shared" si="266"/>
        <v>2014</v>
      </c>
    </row>
    <row r="4003" spans="1:21" ht="60">
      <c r="A4003">
        <v>4001</v>
      </c>
      <c r="B4003" s="3" t="s">
        <v>8139</v>
      </c>
      <c r="C4003" s="3" t="s">
        <v>8140</v>
      </c>
      <c r="D4003" s="6">
        <v>1200</v>
      </c>
      <c r="E4003" s="11">
        <v>453</v>
      </c>
      <c r="F4003" t="s">
        <v>366</v>
      </c>
      <c r="G4003" t="s">
        <v>31</v>
      </c>
      <c r="H4003" t="s">
        <v>32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1098</v>
      </c>
      <c r="O4003" s="9">
        <f t="shared" si="267"/>
        <v>38</v>
      </c>
      <c r="P4003" s="9">
        <f t="shared" si="268"/>
        <v>32.36</v>
      </c>
      <c r="Q4003" t="s">
        <v>1099</v>
      </c>
      <c r="R4003" t="s">
        <v>1100</v>
      </c>
      <c r="S4003" s="15">
        <f t="shared" si="269"/>
        <v>42775.964212962965</v>
      </c>
      <c r="T4003" s="16">
        <f t="shared" si="270"/>
        <v>42795.791666666672</v>
      </c>
      <c r="U4003">
        <f t="shared" si="266"/>
        <v>2014</v>
      </c>
    </row>
    <row r="4004" spans="1:21" ht="60">
      <c r="A4004">
        <v>4002</v>
      </c>
      <c r="B4004" s="3" t="s">
        <v>8141</v>
      </c>
      <c r="C4004" s="3" t="s">
        <v>8142</v>
      </c>
      <c r="D4004" s="6">
        <v>1250</v>
      </c>
      <c r="E4004" s="11">
        <v>23</v>
      </c>
      <c r="F4004" t="s">
        <v>366</v>
      </c>
      <c r="G4004" t="s">
        <v>22</v>
      </c>
      <c r="H4004" t="s">
        <v>23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1098</v>
      </c>
      <c r="O4004" s="9">
        <f t="shared" si="267"/>
        <v>2</v>
      </c>
      <c r="P4004" s="9">
        <f t="shared" si="268"/>
        <v>5.75</v>
      </c>
      <c r="Q4004" t="s">
        <v>1099</v>
      </c>
      <c r="R4004" t="s">
        <v>1100</v>
      </c>
      <c r="S4004" s="15">
        <f t="shared" si="269"/>
        <v>41879.043530092589</v>
      </c>
      <c r="T4004" s="16">
        <f t="shared" si="270"/>
        <v>41909.043530092589</v>
      </c>
      <c r="U4004">
        <f t="shared" si="266"/>
        <v>2016</v>
      </c>
    </row>
    <row r="4005" spans="1:21" ht="45">
      <c r="A4005">
        <v>4003</v>
      </c>
      <c r="B4005" s="3" t="s">
        <v>8143</v>
      </c>
      <c r="C4005" s="3" t="s">
        <v>8068</v>
      </c>
      <c r="D4005" s="6">
        <v>2000</v>
      </c>
      <c r="E4005" s="11">
        <v>201</v>
      </c>
      <c r="F4005" t="s">
        <v>366</v>
      </c>
      <c r="G4005" t="s">
        <v>22</v>
      </c>
      <c r="H4005" t="s">
        <v>23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1098</v>
      </c>
      <c r="O4005" s="9">
        <f t="shared" si="267"/>
        <v>10</v>
      </c>
      <c r="P4005" s="9">
        <f t="shared" si="268"/>
        <v>100.5</v>
      </c>
      <c r="Q4005" t="s">
        <v>1099</v>
      </c>
      <c r="R4005" t="s">
        <v>1100</v>
      </c>
      <c r="S4005" s="15">
        <f t="shared" si="269"/>
        <v>42020.587349537032</v>
      </c>
      <c r="T4005" s="16">
        <f t="shared" si="270"/>
        <v>42050.587349537032</v>
      </c>
      <c r="U4005">
        <f t="shared" si="266"/>
        <v>2016</v>
      </c>
    </row>
    <row r="4006" spans="1:21" ht="18.75">
      <c r="A4006">
        <v>4004</v>
      </c>
      <c r="B4006" s="3" t="s">
        <v>8144</v>
      </c>
      <c r="C4006" s="3" t="s">
        <v>8145</v>
      </c>
      <c r="D4006" s="6">
        <v>500</v>
      </c>
      <c r="E4006" s="11">
        <v>1</v>
      </c>
      <c r="F4006" t="s">
        <v>366</v>
      </c>
      <c r="G4006" t="s">
        <v>22</v>
      </c>
      <c r="H4006" t="s">
        <v>23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1098</v>
      </c>
      <c r="O4006" s="9">
        <f t="shared" si="267"/>
        <v>0</v>
      </c>
      <c r="P4006" s="9">
        <f t="shared" si="268"/>
        <v>1</v>
      </c>
      <c r="Q4006" t="s">
        <v>1099</v>
      </c>
      <c r="R4006" t="s">
        <v>1100</v>
      </c>
      <c r="S4006" s="15">
        <f t="shared" si="269"/>
        <v>41890.16269675926</v>
      </c>
      <c r="T4006" s="16">
        <f t="shared" si="270"/>
        <v>41920.16269675926</v>
      </c>
      <c r="U4006">
        <f t="shared" si="266"/>
        <v>2015</v>
      </c>
    </row>
    <row r="4007" spans="1:21" ht="45">
      <c r="A4007">
        <v>4005</v>
      </c>
      <c r="B4007" s="3" t="s">
        <v>8146</v>
      </c>
      <c r="C4007" s="3" t="s">
        <v>8147</v>
      </c>
      <c r="D4007" s="6">
        <v>3000</v>
      </c>
      <c r="E4007" s="11">
        <v>40</v>
      </c>
      <c r="F4007" t="s">
        <v>366</v>
      </c>
      <c r="G4007" t="s">
        <v>22</v>
      </c>
      <c r="H4007" t="s">
        <v>23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1098</v>
      </c>
      <c r="O4007" s="9">
        <f t="shared" si="267"/>
        <v>1</v>
      </c>
      <c r="P4007" s="9">
        <f t="shared" si="268"/>
        <v>20</v>
      </c>
      <c r="Q4007" t="s">
        <v>1099</v>
      </c>
      <c r="R4007" t="s">
        <v>1100</v>
      </c>
      <c r="S4007" s="15">
        <f t="shared" si="269"/>
        <v>41872.807696759257</v>
      </c>
      <c r="T4007" s="16">
        <f t="shared" si="270"/>
        <v>41932.807696759257</v>
      </c>
      <c r="U4007">
        <f t="shared" si="266"/>
        <v>2015</v>
      </c>
    </row>
    <row r="4008" spans="1:21" ht="60">
      <c r="A4008">
        <v>4006</v>
      </c>
      <c r="B4008" s="3" t="s">
        <v>8148</v>
      </c>
      <c r="C4008" s="3" t="s">
        <v>8149</v>
      </c>
      <c r="D4008" s="6">
        <v>30000</v>
      </c>
      <c r="E4008" s="11">
        <v>2</v>
      </c>
      <c r="F4008" t="s">
        <v>366</v>
      </c>
      <c r="G4008" t="s">
        <v>22</v>
      </c>
      <c r="H4008" t="s">
        <v>23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1098</v>
      </c>
      <c r="O4008" s="9">
        <f t="shared" si="267"/>
        <v>0</v>
      </c>
      <c r="P4008" s="9">
        <f t="shared" si="268"/>
        <v>2</v>
      </c>
      <c r="Q4008" t="s">
        <v>1099</v>
      </c>
      <c r="R4008" t="s">
        <v>1100</v>
      </c>
      <c r="S4008" s="15">
        <f t="shared" si="269"/>
        <v>42391.772997685184</v>
      </c>
      <c r="T4008" s="16">
        <f t="shared" si="270"/>
        <v>42416.772997685184</v>
      </c>
      <c r="U4008">
        <f t="shared" si="266"/>
        <v>2015</v>
      </c>
    </row>
    <row r="4009" spans="1:21" ht="45">
      <c r="A4009">
        <v>4007</v>
      </c>
      <c r="B4009" s="3" t="s">
        <v>8150</v>
      </c>
      <c r="C4009" s="3" t="s">
        <v>8151</v>
      </c>
      <c r="D4009" s="6">
        <v>2000</v>
      </c>
      <c r="E4009" s="11">
        <v>5</v>
      </c>
      <c r="F4009" t="s">
        <v>366</v>
      </c>
      <c r="G4009" t="s">
        <v>22</v>
      </c>
      <c r="H4009" t="s">
        <v>23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1098</v>
      </c>
      <c r="O4009" s="9">
        <f t="shared" si="267"/>
        <v>0</v>
      </c>
      <c r="P4009" s="9">
        <f t="shared" si="268"/>
        <v>5</v>
      </c>
      <c r="Q4009" t="s">
        <v>1099</v>
      </c>
      <c r="R4009" t="s">
        <v>1100</v>
      </c>
      <c r="S4009" s="15">
        <f t="shared" si="269"/>
        <v>41848.772928240738</v>
      </c>
      <c r="T4009" s="16">
        <f t="shared" si="270"/>
        <v>41877.686111111114</v>
      </c>
      <c r="U4009">
        <f t="shared" si="266"/>
        <v>2014</v>
      </c>
    </row>
    <row r="4010" spans="1:21" ht="60">
      <c r="A4010">
        <v>4008</v>
      </c>
      <c r="B4010" s="3" t="s">
        <v>8152</v>
      </c>
      <c r="C4010" s="3" t="s">
        <v>8153</v>
      </c>
      <c r="D4010" s="6">
        <v>1000</v>
      </c>
      <c r="E4010" s="11">
        <v>60</v>
      </c>
      <c r="F4010" t="s">
        <v>366</v>
      </c>
      <c r="G4010" t="s">
        <v>31</v>
      </c>
      <c r="H4010" t="s">
        <v>32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1098</v>
      </c>
      <c r="O4010" s="9">
        <f t="shared" si="267"/>
        <v>6</v>
      </c>
      <c r="P4010" s="9">
        <f t="shared" si="268"/>
        <v>15</v>
      </c>
      <c r="Q4010" t="s">
        <v>1099</v>
      </c>
      <c r="R4010" t="s">
        <v>1100</v>
      </c>
      <c r="S4010" s="15">
        <f t="shared" si="269"/>
        <v>42177.964201388888</v>
      </c>
      <c r="T4010" s="16">
        <f t="shared" si="270"/>
        <v>42207.964201388888</v>
      </c>
      <c r="U4010">
        <f t="shared" si="266"/>
        <v>2016</v>
      </c>
    </row>
    <row r="4011" spans="1:21" ht="45">
      <c r="A4011">
        <v>4009</v>
      </c>
      <c r="B4011" s="3" t="s">
        <v>8154</v>
      </c>
      <c r="C4011" s="3" t="s">
        <v>8155</v>
      </c>
      <c r="D4011" s="6">
        <v>1930</v>
      </c>
      <c r="E4011" s="11">
        <v>75</v>
      </c>
      <c r="F4011" t="s">
        <v>366</v>
      </c>
      <c r="G4011" t="s">
        <v>31</v>
      </c>
      <c r="H4011" t="s">
        <v>32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1098</v>
      </c>
      <c r="O4011" s="9">
        <f t="shared" si="267"/>
        <v>4</v>
      </c>
      <c r="P4011" s="9">
        <f t="shared" si="268"/>
        <v>25</v>
      </c>
      <c r="Q4011" t="s">
        <v>1099</v>
      </c>
      <c r="R4011" t="s">
        <v>1100</v>
      </c>
      <c r="S4011" s="15">
        <f t="shared" si="269"/>
        <v>41851.700925925928</v>
      </c>
      <c r="T4011" s="16">
        <f t="shared" si="270"/>
        <v>41891.700925925928</v>
      </c>
      <c r="U4011">
        <f t="shared" si="266"/>
        <v>2015</v>
      </c>
    </row>
    <row r="4012" spans="1:21" ht="45">
      <c r="A4012">
        <v>4010</v>
      </c>
      <c r="B4012" s="3" t="s">
        <v>8156</v>
      </c>
      <c r="C4012" s="3" t="s">
        <v>8157</v>
      </c>
      <c r="D4012" s="6">
        <v>7200</v>
      </c>
      <c r="E4012" s="11">
        <v>1742</v>
      </c>
      <c r="F4012" t="s">
        <v>366</v>
      </c>
      <c r="G4012" t="s">
        <v>22</v>
      </c>
      <c r="H4012" t="s">
        <v>23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1098</v>
      </c>
      <c r="O4012" s="9">
        <f t="shared" si="267"/>
        <v>24</v>
      </c>
      <c r="P4012" s="9">
        <f t="shared" si="268"/>
        <v>45.84</v>
      </c>
      <c r="Q4012" t="s">
        <v>1099</v>
      </c>
      <c r="R4012" t="s">
        <v>1100</v>
      </c>
      <c r="S4012" s="15">
        <f t="shared" si="269"/>
        <v>41921.770439814813</v>
      </c>
      <c r="T4012" s="16">
        <f t="shared" si="270"/>
        <v>41938.770439814813</v>
      </c>
      <c r="U4012">
        <f t="shared" si="266"/>
        <v>2015</v>
      </c>
    </row>
    <row r="4013" spans="1:21" ht="60">
      <c r="A4013">
        <v>4011</v>
      </c>
      <c r="B4013" s="3" t="s">
        <v>8158</v>
      </c>
      <c r="C4013" s="3" t="s">
        <v>8159</v>
      </c>
      <c r="D4013" s="6">
        <v>250</v>
      </c>
      <c r="E4013" s="11">
        <v>19</v>
      </c>
      <c r="F4013" t="s">
        <v>366</v>
      </c>
      <c r="G4013" t="s">
        <v>31</v>
      </c>
      <c r="H4013" t="s">
        <v>32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1098</v>
      </c>
      <c r="O4013" s="9">
        <f t="shared" si="267"/>
        <v>8</v>
      </c>
      <c r="P4013" s="9">
        <f t="shared" si="268"/>
        <v>4.75</v>
      </c>
      <c r="Q4013" t="s">
        <v>1099</v>
      </c>
      <c r="R4013" t="s">
        <v>1100</v>
      </c>
      <c r="S4013" s="15">
        <f t="shared" si="269"/>
        <v>42002.54488425926</v>
      </c>
      <c r="T4013" s="16">
        <f t="shared" si="270"/>
        <v>42032.54488425926</v>
      </c>
      <c r="U4013">
        <f t="shared" si="266"/>
        <v>2014</v>
      </c>
    </row>
    <row r="4014" spans="1:21" ht="60">
      <c r="A4014">
        <v>4012</v>
      </c>
      <c r="B4014" s="3" t="s">
        <v>8160</v>
      </c>
      <c r="C4014" s="3" t="s">
        <v>8161</v>
      </c>
      <c r="D4014" s="6">
        <v>575</v>
      </c>
      <c r="E4014" s="11">
        <v>0</v>
      </c>
      <c r="F4014" t="s">
        <v>366</v>
      </c>
      <c r="G4014" t="s">
        <v>31</v>
      </c>
      <c r="H4014" t="s">
        <v>32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1098</v>
      </c>
      <c r="O4014" s="9">
        <f t="shared" si="267"/>
        <v>0</v>
      </c>
      <c r="P4014" s="9">
        <f t="shared" si="268"/>
        <v>0</v>
      </c>
      <c r="Q4014" t="s">
        <v>1099</v>
      </c>
      <c r="R4014" t="s">
        <v>1100</v>
      </c>
      <c r="S4014" s="15">
        <f t="shared" si="269"/>
        <v>42096.544548611113</v>
      </c>
      <c r="T4014" s="16">
        <f t="shared" si="270"/>
        <v>42126.544548611113</v>
      </c>
      <c r="U4014">
        <f t="shared" si="266"/>
        <v>2016</v>
      </c>
    </row>
    <row r="4015" spans="1:21" ht="60">
      <c r="A4015">
        <v>4013</v>
      </c>
      <c r="B4015" s="3" t="s">
        <v>8162</v>
      </c>
      <c r="C4015" s="3" t="s">
        <v>8163</v>
      </c>
      <c r="D4015" s="6">
        <v>2000</v>
      </c>
      <c r="E4015" s="11">
        <v>26</v>
      </c>
      <c r="F4015" t="s">
        <v>366</v>
      </c>
      <c r="G4015" t="s">
        <v>22</v>
      </c>
      <c r="H4015" t="s">
        <v>23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1098</v>
      </c>
      <c r="O4015" s="9">
        <f t="shared" si="267"/>
        <v>1</v>
      </c>
      <c r="P4015" s="9">
        <f t="shared" si="268"/>
        <v>13</v>
      </c>
      <c r="Q4015" t="s">
        <v>1099</v>
      </c>
      <c r="R4015" t="s">
        <v>1100</v>
      </c>
      <c r="S4015" s="15">
        <f t="shared" si="269"/>
        <v>42021.301192129627</v>
      </c>
      <c r="T4015" s="16">
        <f t="shared" si="270"/>
        <v>42051.301192129627</v>
      </c>
      <c r="U4015">
        <f t="shared" si="266"/>
        <v>2014</v>
      </c>
    </row>
    <row r="4016" spans="1:21" ht="60">
      <c r="A4016">
        <v>4014</v>
      </c>
      <c r="B4016" s="3" t="s">
        <v>8164</v>
      </c>
      <c r="C4016" s="3" t="s">
        <v>8165</v>
      </c>
      <c r="D4016" s="6">
        <v>9000</v>
      </c>
      <c r="E4016" s="11">
        <v>0</v>
      </c>
      <c r="F4016" t="s">
        <v>366</v>
      </c>
      <c r="G4016" t="s">
        <v>22</v>
      </c>
      <c r="H4016" t="s">
        <v>23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1098</v>
      </c>
      <c r="O4016" s="9">
        <f t="shared" si="267"/>
        <v>0</v>
      </c>
      <c r="P4016" s="9">
        <f t="shared" si="268"/>
        <v>0</v>
      </c>
      <c r="Q4016" t="s">
        <v>1099</v>
      </c>
      <c r="R4016" t="s">
        <v>1100</v>
      </c>
      <c r="S4016" s="15">
        <f t="shared" si="269"/>
        <v>42419.246168981481</v>
      </c>
      <c r="T4016" s="16">
        <f t="shared" si="270"/>
        <v>42434.246168981481</v>
      </c>
      <c r="U4016">
        <f t="shared" si="266"/>
        <v>2016</v>
      </c>
    </row>
    <row r="4017" spans="1:21" ht="60">
      <c r="A4017">
        <v>4015</v>
      </c>
      <c r="B4017" s="3" t="s">
        <v>8166</v>
      </c>
      <c r="C4017" s="3" t="s">
        <v>8167</v>
      </c>
      <c r="D4017" s="6">
        <v>7000</v>
      </c>
      <c r="E4017" s="11">
        <v>1</v>
      </c>
      <c r="F4017" t="s">
        <v>366</v>
      </c>
      <c r="G4017" t="s">
        <v>22</v>
      </c>
      <c r="H4017" t="s">
        <v>23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1098</v>
      </c>
      <c r="O4017" s="9">
        <f t="shared" si="267"/>
        <v>0</v>
      </c>
      <c r="P4017" s="9">
        <f t="shared" si="268"/>
        <v>1</v>
      </c>
      <c r="Q4017" t="s">
        <v>1099</v>
      </c>
      <c r="R4017" t="s">
        <v>1100</v>
      </c>
      <c r="S4017" s="15">
        <f t="shared" si="269"/>
        <v>42174.780821759254</v>
      </c>
      <c r="T4017" s="16">
        <f t="shared" si="270"/>
        <v>42204.780821759254</v>
      </c>
      <c r="U4017">
        <f t="shared" si="266"/>
        <v>2016</v>
      </c>
    </row>
    <row r="4018" spans="1:21" ht="60">
      <c r="A4018">
        <v>4016</v>
      </c>
      <c r="B4018" s="3" t="s">
        <v>8168</v>
      </c>
      <c r="C4018" s="3" t="s">
        <v>8169</v>
      </c>
      <c r="D4018" s="6">
        <v>500</v>
      </c>
      <c r="E4018" s="11">
        <v>70</v>
      </c>
      <c r="F4018" t="s">
        <v>366</v>
      </c>
      <c r="G4018" t="s">
        <v>31</v>
      </c>
      <c r="H4018" t="s">
        <v>32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1098</v>
      </c>
      <c r="O4018" s="9">
        <f t="shared" si="267"/>
        <v>14</v>
      </c>
      <c r="P4018" s="9">
        <f t="shared" si="268"/>
        <v>10</v>
      </c>
      <c r="Q4018" t="s">
        <v>1099</v>
      </c>
      <c r="R4018" t="s">
        <v>1100</v>
      </c>
      <c r="S4018" s="15">
        <f t="shared" si="269"/>
        <v>41869.872685185182</v>
      </c>
      <c r="T4018" s="16">
        <f t="shared" si="270"/>
        <v>41899.872685185182</v>
      </c>
      <c r="U4018">
        <f t="shared" ref="U4018:U4081" si="271">YEAR(S3500)</f>
        <v>2016</v>
      </c>
    </row>
    <row r="4019" spans="1:21" ht="60">
      <c r="A4019">
        <v>4017</v>
      </c>
      <c r="B4019" s="3" t="s">
        <v>8170</v>
      </c>
      <c r="C4019" s="3" t="s">
        <v>8171</v>
      </c>
      <c r="D4019" s="6">
        <v>10000</v>
      </c>
      <c r="E4019" s="11">
        <v>105</v>
      </c>
      <c r="F4019" t="s">
        <v>366</v>
      </c>
      <c r="G4019" t="s">
        <v>22</v>
      </c>
      <c r="H4019" t="s">
        <v>23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1098</v>
      </c>
      <c r="O4019" s="9">
        <f t="shared" si="267"/>
        <v>1</v>
      </c>
      <c r="P4019" s="9">
        <f t="shared" si="268"/>
        <v>52.5</v>
      </c>
      <c r="Q4019" t="s">
        <v>1099</v>
      </c>
      <c r="R4019" t="s">
        <v>1100</v>
      </c>
      <c r="S4019" s="15">
        <f t="shared" si="269"/>
        <v>41856.672152777777</v>
      </c>
      <c r="T4019" s="16">
        <f t="shared" si="270"/>
        <v>41886.672152777777</v>
      </c>
      <c r="U4019">
        <f t="shared" si="271"/>
        <v>2015</v>
      </c>
    </row>
    <row r="4020" spans="1:21" ht="30">
      <c r="A4020">
        <v>4018</v>
      </c>
      <c r="B4020" s="3" t="s">
        <v>8172</v>
      </c>
      <c r="C4020" s="3" t="s">
        <v>8173</v>
      </c>
      <c r="D4020" s="6">
        <v>1500</v>
      </c>
      <c r="E4020" s="11">
        <v>130</v>
      </c>
      <c r="F4020" t="s">
        <v>366</v>
      </c>
      <c r="G4020" t="s">
        <v>31</v>
      </c>
      <c r="H4020" t="s">
        <v>32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1098</v>
      </c>
      <c r="O4020" s="9">
        <f t="shared" si="267"/>
        <v>9</v>
      </c>
      <c r="P4020" s="9">
        <f t="shared" si="268"/>
        <v>32.5</v>
      </c>
      <c r="Q4020" t="s">
        <v>1099</v>
      </c>
      <c r="R4020" t="s">
        <v>1100</v>
      </c>
      <c r="S4020" s="15">
        <f t="shared" si="269"/>
        <v>42620.91097222222</v>
      </c>
      <c r="T4020" s="16">
        <f t="shared" si="270"/>
        <v>42650.91097222222</v>
      </c>
      <c r="U4020">
        <f t="shared" si="271"/>
        <v>2016</v>
      </c>
    </row>
    <row r="4021" spans="1:21" ht="60">
      <c r="A4021">
        <v>4019</v>
      </c>
      <c r="B4021" s="3" t="s">
        <v>8174</v>
      </c>
      <c r="C4021" s="3" t="s">
        <v>8175</v>
      </c>
      <c r="D4021" s="6">
        <v>3500</v>
      </c>
      <c r="E4021" s="11">
        <v>29</v>
      </c>
      <c r="F4021" t="s">
        <v>366</v>
      </c>
      <c r="G4021" t="s">
        <v>22</v>
      </c>
      <c r="H4021" t="s">
        <v>23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1098</v>
      </c>
      <c r="O4021" s="9">
        <f t="shared" si="267"/>
        <v>1</v>
      </c>
      <c r="P4021" s="9">
        <f t="shared" si="268"/>
        <v>7.25</v>
      </c>
      <c r="Q4021" t="s">
        <v>1099</v>
      </c>
      <c r="R4021" t="s">
        <v>1100</v>
      </c>
      <c r="S4021" s="15">
        <f t="shared" si="269"/>
        <v>42417.675879629634</v>
      </c>
      <c r="T4021" s="16">
        <f t="shared" si="270"/>
        <v>42475.686111111107</v>
      </c>
      <c r="U4021">
        <f t="shared" si="271"/>
        <v>2015</v>
      </c>
    </row>
    <row r="4022" spans="1:21" ht="60">
      <c r="A4022">
        <v>4020</v>
      </c>
      <c r="B4022" s="3" t="s">
        <v>8176</v>
      </c>
      <c r="C4022" s="3" t="s">
        <v>8177</v>
      </c>
      <c r="D4022" s="6">
        <v>600</v>
      </c>
      <c r="E4022" s="11">
        <v>100</v>
      </c>
      <c r="F4022" t="s">
        <v>366</v>
      </c>
      <c r="G4022" t="s">
        <v>22</v>
      </c>
      <c r="H4022" t="s">
        <v>23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1098</v>
      </c>
      <c r="O4022" s="9">
        <f t="shared" si="267"/>
        <v>17</v>
      </c>
      <c r="P4022" s="9">
        <f t="shared" si="268"/>
        <v>33.33</v>
      </c>
      <c r="Q4022" t="s">
        <v>1099</v>
      </c>
      <c r="R4022" t="s">
        <v>1100</v>
      </c>
      <c r="S4022" s="15">
        <f t="shared" si="269"/>
        <v>42057.190960648149</v>
      </c>
      <c r="T4022" s="16">
        <f t="shared" si="270"/>
        <v>42087.149293981478</v>
      </c>
      <c r="U4022">
        <f t="shared" si="271"/>
        <v>2016</v>
      </c>
    </row>
    <row r="4023" spans="1:21" ht="45">
      <c r="A4023">
        <v>4021</v>
      </c>
      <c r="B4023" s="3" t="s">
        <v>8178</v>
      </c>
      <c r="C4023" s="3" t="s">
        <v>8179</v>
      </c>
      <c r="D4023" s="6">
        <v>15000</v>
      </c>
      <c r="E4023" s="11">
        <v>125</v>
      </c>
      <c r="F4023" t="s">
        <v>366</v>
      </c>
      <c r="G4023" t="s">
        <v>22</v>
      </c>
      <c r="H4023" t="s">
        <v>23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1098</v>
      </c>
      <c r="O4023" s="9">
        <f t="shared" si="267"/>
        <v>1</v>
      </c>
      <c r="P4023" s="9">
        <f t="shared" si="268"/>
        <v>62.5</v>
      </c>
      <c r="Q4023" t="s">
        <v>1099</v>
      </c>
      <c r="R4023" t="s">
        <v>1100</v>
      </c>
      <c r="S4023" s="15">
        <f t="shared" si="269"/>
        <v>41878.911550925928</v>
      </c>
      <c r="T4023" s="16">
        <f t="shared" si="270"/>
        <v>41938.911550925928</v>
      </c>
      <c r="U4023">
        <f t="shared" si="271"/>
        <v>2016</v>
      </c>
    </row>
    <row r="4024" spans="1:21" ht="30">
      <c r="A4024">
        <v>4022</v>
      </c>
      <c r="B4024" s="3" t="s">
        <v>8180</v>
      </c>
      <c r="C4024" s="3" t="s">
        <v>8181</v>
      </c>
      <c r="D4024" s="6">
        <v>18000</v>
      </c>
      <c r="E4024" s="11">
        <v>12521</v>
      </c>
      <c r="F4024" t="s">
        <v>366</v>
      </c>
      <c r="G4024" t="s">
        <v>22</v>
      </c>
      <c r="H4024" t="s">
        <v>23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1098</v>
      </c>
      <c r="O4024" s="9">
        <f t="shared" si="267"/>
        <v>70</v>
      </c>
      <c r="P4024" s="9">
        <f t="shared" si="268"/>
        <v>63.56</v>
      </c>
      <c r="Q4024" t="s">
        <v>1099</v>
      </c>
      <c r="R4024" t="s">
        <v>1100</v>
      </c>
      <c r="S4024" s="15">
        <f t="shared" si="269"/>
        <v>41990.584108796291</v>
      </c>
      <c r="T4024" s="16">
        <f t="shared" si="270"/>
        <v>42036.120833333334</v>
      </c>
      <c r="U4024">
        <f t="shared" si="271"/>
        <v>2015</v>
      </c>
    </row>
    <row r="4025" spans="1:21" ht="45">
      <c r="A4025">
        <v>4023</v>
      </c>
      <c r="B4025" s="3" t="s">
        <v>8182</v>
      </c>
      <c r="C4025" s="3" t="s">
        <v>8183</v>
      </c>
      <c r="D4025" s="6">
        <v>7000</v>
      </c>
      <c r="E4025" s="11">
        <v>0</v>
      </c>
      <c r="F4025" t="s">
        <v>366</v>
      </c>
      <c r="G4025" t="s">
        <v>22</v>
      </c>
      <c r="H4025" t="s">
        <v>23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1098</v>
      </c>
      <c r="O4025" s="9">
        <f t="shared" si="267"/>
        <v>0</v>
      </c>
      <c r="P4025" s="9">
        <f t="shared" si="268"/>
        <v>0</v>
      </c>
      <c r="Q4025" t="s">
        <v>1099</v>
      </c>
      <c r="R4025" t="s">
        <v>1100</v>
      </c>
      <c r="S4025" s="15">
        <f t="shared" si="269"/>
        <v>42408.999571759254</v>
      </c>
      <c r="T4025" s="16">
        <f t="shared" si="270"/>
        <v>42453.957905092597</v>
      </c>
      <c r="U4025">
        <f t="shared" si="271"/>
        <v>2014</v>
      </c>
    </row>
    <row r="4026" spans="1:21" ht="60">
      <c r="A4026">
        <v>4024</v>
      </c>
      <c r="B4026" s="3" t="s">
        <v>8184</v>
      </c>
      <c r="C4026" s="3" t="s">
        <v>8185</v>
      </c>
      <c r="D4026" s="6">
        <v>800</v>
      </c>
      <c r="E4026" s="11">
        <v>10</v>
      </c>
      <c r="F4026" t="s">
        <v>366</v>
      </c>
      <c r="G4026" t="s">
        <v>22</v>
      </c>
      <c r="H4026" t="s">
        <v>23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1098</v>
      </c>
      <c r="O4026" s="9">
        <f t="shared" si="267"/>
        <v>1</v>
      </c>
      <c r="P4026" s="9">
        <f t="shared" si="268"/>
        <v>10</v>
      </c>
      <c r="Q4026" t="s">
        <v>1099</v>
      </c>
      <c r="R4026" t="s">
        <v>1100</v>
      </c>
      <c r="S4026" s="15">
        <f t="shared" si="269"/>
        <v>42217.670104166667</v>
      </c>
      <c r="T4026" s="16">
        <f t="shared" si="270"/>
        <v>42247.670104166667</v>
      </c>
      <c r="U4026">
        <f t="shared" si="271"/>
        <v>2014</v>
      </c>
    </row>
    <row r="4027" spans="1:21" ht="60">
      <c r="A4027">
        <v>4025</v>
      </c>
      <c r="B4027" s="3" t="s">
        <v>8186</v>
      </c>
      <c r="C4027" s="3" t="s">
        <v>8187</v>
      </c>
      <c r="D4027" s="6">
        <v>5000</v>
      </c>
      <c r="E4027" s="11">
        <v>250</v>
      </c>
      <c r="F4027" t="s">
        <v>366</v>
      </c>
      <c r="G4027" t="s">
        <v>187</v>
      </c>
      <c r="H4027" t="s">
        <v>62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1098</v>
      </c>
      <c r="O4027" s="9">
        <f t="shared" si="267"/>
        <v>5</v>
      </c>
      <c r="P4027" s="9">
        <f t="shared" si="268"/>
        <v>62.5</v>
      </c>
      <c r="Q4027" t="s">
        <v>1099</v>
      </c>
      <c r="R4027" t="s">
        <v>1100</v>
      </c>
      <c r="S4027" s="15">
        <f t="shared" si="269"/>
        <v>42151.237685185188</v>
      </c>
      <c r="T4027" s="16">
        <f t="shared" si="270"/>
        <v>42211.237685185188</v>
      </c>
      <c r="U4027">
        <f t="shared" si="271"/>
        <v>2016</v>
      </c>
    </row>
    <row r="4028" spans="1:21" ht="45">
      <c r="A4028">
        <v>4026</v>
      </c>
      <c r="B4028" s="3" t="s">
        <v>8188</v>
      </c>
      <c r="C4028" s="3" t="s">
        <v>8189</v>
      </c>
      <c r="D4028" s="6">
        <v>4000</v>
      </c>
      <c r="E4028" s="11">
        <v>0</v>
      </c>
      <c r="F4028" t="s">
        <v>366</v>
      </c>
      <c r="G4028" t="s">
        <v>22</v>
      </c>
      <c r="H4028" t="s">
        <v>23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1098</v>
      </c>
      <c r="O4028" s="9">
        <f t="shared" si="267"/>
        <v>0</v>
      </c>
      <c r="P4028" s="9">
        <f t="shared" si="268"/>
        <v>0</v>
      </c>
      <c r="Q4028" t="s">
        <v>1099</v>
      </c>
      <c r="R4028" t="s">
        <v>1100</v>
      </c>
      <c r="S4028" s="15">
        <f t="shared" si="269"/>
        <v>42282.655543981484</v>
      </c>
      <c r="T4028" s="16">
        <f t="shared" si="270"/>
        <v>42342.697210648148</v>
      </c>
      <c r="U4028">
        <f t="shared" si="271"/>
        <v>2016</v>
      </c>
    </row>
    <row r="4029" spans="1:21" ht="60">
      <c r="A4029">
        <v>4027</v>
      </c>
      <c r="B4029" s="3" t="s">
        <v>8190</v>
      </c>
      <c r="C4029" s="3" t="s">
        <v>8191</v>
      </c>
      <c r="D4029" s="6">
        <v>3000</v>
      </c>
      <c r="E4029" s="11">
        <v>215</v>
      </c>
      <c r="F4029" t="s">
        <v>366</v>
      </c>
      <c r="G4029" t="s">
        <v>22</v>
      </c>
      <c r="H4029" t="s">
        <v>23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1098</v>
      </c>
      <c r="O4029" s="9">
        <f t="shared" si="267"/>
        <v>7</v>
      </c>
      <c r="P4029" s="9">
        <f t="shared" si="268"/>
        <v>30.71</v>
      </c>
      <c r="Q4029" t="s">
        <v>1099</v>
      </c>
      <c r="R4029" t="s">
        <v>1100</v>
      </c>
      <c r="S4029" s="15">
        <f t="shared" si="269"/>
        <v>42768.97084490741</v>
      </c>
      <c r="T4029" s="16">
        <f t="shared" si="270"/>
        <v>42789.041666666672</v>
      </c>
      <c r="U4029">
        <f t="shared" si="271"/>
        <v>2014</v>
      </c>
    </row>
    <row r="4030" spans="1:21" ht="45">
      <c r="A4030">
        <v>4028</v>
      </c>
      <c r="B4030" s="3" t="s">
        <v>8192</v>
      </c>
      <c r="C4030" s="3" t="s">
        <v>8193</v>
      </c>
      <c r="D4030" s="6">
        <v>2000</v>
      </c>
      <c r="E4030" s="11">
        <v>561</v>
      </c>
      <c r="F4030" t="s">
        <v>366</v>
      </c>
      <c r="G4030" t="s">
        <v>22</v>
      </c>
      <c r="H4030" t="s">
        <v>23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1098</v>
      </c>
      <c r="O4030" s="9">
        <f t="shared" si="267"/>
        <v>28</v>
      </c>
      <c r="P4030" s="9">
        <f t="shared" si="268"/>
        <v>51</v>
      </c>
      <c r="Q4030" t="s">
        <v>1099</v>
      </c>
      <c r="R4030" t="s">
        <v>1100</v>
      </c>
      <c r="S4030" s="15">
        <f t="shared" si="269"/>
        <v>41765.938657407409</v>
      </c>
      <c r="T4030" s="16">
        <f t="shared" si="270"/>
        <v>41795.938657407409</v>
      </c>
      <c r="U4030">
        <f t="shared" si="271"/>
        <v>2014</v>
      </c>
    </row>
    <row r="4031" spans="1:21" ht="45">
      <c r="A4031">
        <v>4029</v>
      </c>
      <c r="B4031" s="3" t="s">
        <v>8194</v>
      </c>
      <c r="C4031" s="3" t="s">
        <v>8195</v>
      </c>
      <c r="D4031" s="6">
        <v>20000</v>
      </c>
      <c r="E4031" s="11">
        <v>0</v>
      </c>
      <c r="F4031" t="s">
        <v>366</v>
      </c>
      <c r="G4031" t="s">
        <v>22</v>
      </c>
      <c r="H4031" t="s">
        <v>23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1098</v>
      </c>
      <c r="O4031" s="9">
        <f t="shared" si="267"/>
        <v>0</v>
      </c>
      <c r="P4031" s="9">
        <f t="shared" si="268"/>
        <v>0</v>
      </c>
      <c r="Q4031" t="s">
        <v>1099</v>
      </c>
      <c r="R4031" t="s">
        <v>1100</v>
      </c>
      <c r="S4031" s="15">
        <f t="shared" si="269"/>
        <v>42322.025115740747</v>
      </c>
      <c r="T4031" s="16">
        <f t="shared" si="270"/>
        <v>42352.025115740747</v>
      </c>
      <c r="U4031">
        <f t="shared" si="271"/>
        <v>2014</v>
      </c>
    </row>
    <row r="4032" spans="1:21" ht="60">
      <c r="A4032">
        <v>4030</v>
      </c>
      <c r="B4032" s="3" t="s">
        <v>8196</v>
      </c>
      <c r="C4032" s="3" t="s">
        <v>8197</v>
      </c>
      <c r="D4032" s="6">
        <v>2500</v>
      </c>
      <c r="E4032" s="11">
        <v>400</v>
      </c>
      <c r="F4032" t="s">
        <v>366</v>
      </c>
      <c r="G4032" t="s">
        <v>22</v>
      </c>
      <c r="H4032" t="s">
        <v>23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1098</v>
      </c>
      <c r="O4032" s="9">
        <f t="shared" si="267"/>
        <v>16</v>
      </c>
      <c r="P4032" s="9">
        <f t="shared" si="268"/>
        <v>66.67</v>
      </c>
      <c r="Q4032" t="s">
        <v>1099</v>
      </c>
      <c r="R4032" t="s">
        <v>1100</v>
      </c>
      <c r="S4032" s="15">
        <f t="shared" si="269"/>
        <v>42374.655081018514</v>
      </c>
      <c r="T4032" s="16">
        <f t="shared" si="270"/>
        <v>42403.784027777772</v>
      </c>
      <c r="U4032">
        <f t="shared" si="271"/>
        <v>2015</v>
      </c>
    </row>
    <row r="4033" spans="1:21" ht="60">
      <c r="A4033">
        <v>4031</v>
      </c>
      <c r="B4033" s="3" t="s">
        <v>8198</v>
      </c>
      <c r="C4033" s="3" t="s">
        <v>8199</v>
      </c>
      <c r="D4033" s="6">
        <v>5000</v>
      </c>
      <c r="E4033" s="11">
        <v>0</v>
      </c>
      <c r="F4033" t="s">
        <v>366</v>
      </c>
      <c r="G4033" t="s">
        <v>22</v>
      </c>
      <c r="H4033" t="s">
        <v>23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1098</v>
      </c>
      <c r="O4033" s="9">
        <f t="shared" si="267"/>
        <v>0</v>
      </c>
      <c r="P4033" s="9">
        <f t="shared" si="268"/>
        <v>0</v>
      </c>
      <c r="Q4033" t="s">
        <v>1099</v>
      </c>
      <c r="R4033" t="s">
        <v>1100</v>
      </c>
      <c r="S4033" s="15">
        <f t="shared" si="269"/>
        <v>41941.585231481484</v>
      </c>
      <c r="T4033" s="16">
        <f t="shared" si="270"/>
        <v>41991.626898148148</v>
      </c>
      <c r="U4033">
        <f t="shared" si="271"/>
        <v>2014</v>
      </c>
    </row>
    <row r="4034" spans="1:21" ht="60">
      <c r="A4034">
        <v>4032</v>
      </c>
      <c r="B4034" s="3" t="s">
        <v>8200</v>
      </c>
      <c r="C4034" s="3" t="s">
        <v>8201</v>
      </c>
      <c r="D4034" s="6">
        <v>6048</v>
      </c>
      <c r="E4034" s="11">
        <v>413</v>
      </c>
      <c r="F4034" t="s">
        <v>366</v>
      </c>
      <c r="G4034" t="s">
        <v>22</v>
      </c>
      <c r="H4034" t="s">
        <v>23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1098</v>
      </c>
      <c r="O4034" s="9">
        <f t="shared" si="267"/>
        <v>7</v>
      </c>
      <c r="P4034" s="9">
        <f t="shared" si="268"/>
        <v>59</v>
      </c>
      <c r="Q4034" t="s">
        <v>1099</v>
      </c>
      <c r="R4034" t="s">
        <v>1100</v>
      </c>
      <c r="S4034" s="15">
        <f t="shared" si="269"/>
        <v>42293.809212962966</v>
      </c>
      <c r="T4034" s="16">
        <f t="shared" si="270"/>
        <v>42353.85087962963</v>
      </c>
      <c r="U4034">
        <f t="shared" si="271"/>
        <v>2015</v>
      </c>
    </row>
    <row r="4035" spans="1:21" ht="45">
      <c r="A4035">
        <v>4033</v>
      </c>
      <c r="B4035" s="3" t="s">
        <v>8202</v>
      </c>
      <c r="C4035" s="3" t="s">
        <v>8203</v>
      </c>
      <c r="D4035" s="6">
        <v>23900</v>
      </c>
      <c r="E4035" s="11">
        <v>6141.99</v>
      </c>
      <c r="F4035" t="s">
        <v>366</v>
      </c>
      <c r="G4035" t="s">
        <v>31</v>
      </c>
      <c r="H4035" t="s">
        <v>32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1098</v>
      </c>
      <c r="O4035" s="9">
        <f t="shared" ref="O4035:O4098" si="272">ROUND(E4035/D4035*100,0)</f>
        <v>26</v>
      </c>
      <c r="P4035" s="9">
        <f t="shared" ref="P4035:P4098" si="273">IFERROR(ROUND(E4035/L4035,2),0)</f>
        <v>65.34</v>
      </c>
      <c r="Q4035" t="s">
        <v>1099</v>
      </c>
      <c r="R4035" t="s">
        <v>1100</v>
      </c>
      <c r="S4035" s="15">
        <f t="shared" ref="S4035:S4098" si="274">(((J4035/60)/60)/24)+DATE(1970,1,1)</f>
        <v>42614.268796296295</v>
      </c>
      <c r="T4035" s="16">
        <f t="shared" ref="T4035:T4098" si="275">(((I4035/60)/60)/24)+DATE(1970,1,1)</f>
        <v>42645.375</v>
      </c>
      <c r="U4035">
        <f t="shared" si="271"/>
        <v>2015</v>
      </c>
    </row>
    <row r="4036" spans="1:21" ht="60">
      <c r="A4036">
        <v>4034</v>
      </c>
      <c r="B4036" s="3" t="s">
        <v>8204</v>
      </c>
      <c r="C4036" s="3" t="s">
        <v>8205</v>
      </c>
      <c r="D4036" s="6">
        <v>13500</v>
      </c>
      <c r="E4036" s="11">
        <v>200</v>
      </c>
      <c r="F4036" t="s">
        <v>366</v>
      </c>
      <c r="G4036" t="s">
        <v>22</v>
      </c>
      <c r="H4036" t="s">
        <v>23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1098</v>
      </c>
      <c r="O4036" s="9">
        <f t="shared" si="272"/>
        <v>1</v>
      </c>
      <c r="P4036" s="9">
        <f t="shared" si="273"/>
        <v>100</v>
      </c>
      <c r="Q4036" t="s">
        <v>1099</v>
      </c>
      <c r="R4036" t="s">
        <v>1100</v>
      </c>
      <c r="S4036" s="15">
        <f t="shared" si="274"/>
        <v>42067.947337962964</v>
      </c>
      <c r="T4036" s="16">
        <f t="shared" si="275"/>
        <v>42097.905671296292</v>
      </c>
      <c r="U4036">
        <f t="shared" si="271"/>
        <v>2014</v>
      </c>
    </row>
    <row r="4037" spans="1:21" ht="30">
      <c r="A4037">
        <v>4035</v>
      </c>
      <c r="B4037" s="3" t="s">
        <v>8206</v>
      </c>
      <c r="C4037" s="3" t="s">
        <v>8207</v>
      </c>
      <c r="D4037" s="6">
        <v>10000</v>
      </c>
      <c r="E4037" s="11">
        <v>3685</v>
      </c>
      <c r="F4037" t="s">
        <v>366</v>
      </c>
      <c r="G4037" t="s">
        <v>22</v>
      </c>
      <c r="H4037" t="s">
        <v>23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1098</v>
      </c>
      <c r="O4037" s="9">
        <f t="shared" si="272"/>
        <v>37</v>
      </c>
      <c r="P4037" s="9">
        <f t="shared" si="273"/>
        <v>147.4</v>
      </c>
      <c r="Q4037" t="s">
        <v>1099</v>
      </c>
      <c r="R4037" t="s">
        <v>1100</v>
      </c>
      <c r="S4037" s="15">
        <f t="shared" si="274"/>
        <v>41903.882951388885</v>
      </c>
      <c r="T4037" s="16">
        <f t="shared" si="275"/>
        <v>41933.882951388885</v>
      </c>
      <c r="U4037">
        <f t="shared" si="271"/>
        <v>2014</v>
      </c>
    </row>
    <row r="4038" spans="1:21" ht="45">
      <c r="A4038">
        <v>4036</v>
      </c>
      <c r="B4038" s="3" t="s">
        <v>8208</v>
      </c>
      <c r="C4038" s="3" t="s">
        <v>6800</v>
      </c>
      <c r="D4038" s="6">
        <v>6000</v>
      </c>
      <c r="E4038" s="11">
        <v>2823</v>
      </c>
      <c r="F4038" t="s">
        <v>366</v>
      </c>
      <c r="G4038" t="s">
        <v>22</v>
      </c>
      <c r="H4038" t="s">
        <v>23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1098</v>
      </c>
      <c r="O4038" s="9">
        <f t="shared" si="272"/>
        <v>47</v>
      </c>
      <c r="P4038" s="9">
        <f t="shared" si="273"/>
        <v>166.06</v>
      </c>
      <c r="Q4038" t="s">
        <v>1099</v>
      </c>
      <c r="R4038" t="s">
        <v>1100</v>
      </c>
      <c r="S4038" s="15">
        <f t="shared" si="274"/>
        <v>41804.937083333331</v>
      </c>
      <c r="T4038" s="16">
        <f t="shared" si="275"/>
        <v>41821.9375</v>
      </c>
      <c r="U4038">
        <f t="shared" si="271"/>
        <v>2014</v>
      </c>
    </row>
    <row r="4039" spans="1:21" ht="60">
      <c r="A4039">
        <v>4037</v>
      </c>
      <c r="B4039" s="3" t="s">
        <v>8209</v>
      </c>
      <c r="C4039" s="3" t="s">
        <v>8210</v>
      </c>
      <c r="D4039" s="6">
        <v>700</v>
      </c>
      <c r="E4039" s="11">
        <v>80</v>
      </c>
      <c r="F4039" t="s">
        <v>366</v>
      </c>
      <c r="G4039" t="s">
        <v>22</v>
      </c>
      <c r="H4039" t="s">
        <v>23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1098</v>
      </c>
      <c r="O4039" s="9">
        <f t="shared" si="272"/>
        <v>11</v>
      </c>
      <c r="P4039" s="9">
        <f t="shared" si="273"/>
        <v>40</v>
      </c>
      <c r="Q4039" t="s">
        <v>1099</v>
      </c>
      <c r="R4039" t="s">
        <v>1100</v>
      </c>
      <c r="S4039" s="15">
        <f t="shared" si="274"/>
        <v>42497.070775462969</v>
      </c>
      <c r="T4039" s="16">
        <f t="shared" si="275"/>
        <v>42514.600694444445</v>
      </c>
      <c r="U4039">
        <f t="shared" si="271"/>
        <v>2015</v>
      </c>
    </row>
    <row r="4040" spans="1:21" ht="45">
      <c r="A4040">
        <v>4038</v>
      </c>
      <c r="B4040" s="3" t="s">
        <v>8211</v>
      </c>
      <c r="C4040" s="3" t="s">
        <v>8212</v>
      </c>
      <c r="D4040" s="6">
        <v>2500</v>
      </c>
      <c r="E4040" s="11">
        <v>301</v>
      </c>
      <c r="F4040" t="s">
        <v>366</v>
      </c>
      <c r="G4040" t="s">
        <v>22</v>
      </c>
      <c r="H4040" t="s">
        <v>23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1098</v>
      </c>
      <c r="O4040" s="9">
        <f t="shared" si="272"/>
        <v>12</v>
      </c>
      <c r="P4040" s="9">
        <f t="shared" si="273"/>
        <v>75.25</v>
      </c>
      <c r="Q4040" t="s">
        <v>1099</v>
      </c>
      <c r="R4040" t="s">
        <v>1100</v>
      </c>
      <c r="S4040" s="15">
        <f t="shared" si="274"/>
        <v>41869.798726851855</v>
      </c>
      <c r="T4040" s="16">
        <f t="shared" si="275"/>
        <v>41929.798726851855</v>
      </c>
      <c r="U4040">
        <f t="shared" si="271"/>
        <v>2015</v>
      </c>
    </row>
    <row r="4041" spans="1:21" ht="45">
      <c r="A4041">
        <v>4039</v>
      </c>
      <c r="B4041" s="3" t="s">
        <v>8213</v>
      </c>
      <c r="C4041" s="3" t="s">
        <v>8214</v>
      </c>
      <c r="D4041" s="6">
        <v>500</v>
      </c>
      <c r="E4041" s="11">
        <v>300</v>
      </c>
      <c r="F4041" t="s">
        <v>366</v>
      </c>
      <c r="G4041" t="s">
        <v>22</v>
      </c>
      <c r="H4041" t="s">
        <v>23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1098</v>
      </c>
      <c r="O4041" s="9">
        <f t="shared" si="272"/>
        <v>60</v>
      </c>
      <c r="P4041" s="9">
        <f t="shared" si="273"/>
        <v>60</v>
      </c>
      <c r="Q4041" t="s">
        <v>1099</v>
      </c>
      <c r="R4041" t="s">
        <v>1100</v>
      </c>
      <c r="S4041" s="15">
        <f t="shared" si="274"/>
        <v>42305.670914351853</v>
      </c>
      <c r="T4041" s="16">
        <f t="shared" si="275"/>
        <v>42339.249305555553</v>
      </c>
      <c r="U4041">
        <f t="shared" si="271"/>
        <v>2014</v>
      </c>
    </row>
    <row r="4042" spans="1:21" ht="45">
      <c r="A4042">
        <v>4040</v>
      </c>
      <c r="B4042" s="3" t="s">
        <v>8215</v>
      </c>
      <c r="C4042" s="3" t="s">
        <v>8216</v>
      </c>
      <c r="D4042" s="6">
        <v>8000</v>
      </c>
      <c r="E4042" s="11">
        <v>2500</v>
      </c>
      <c r="F4042" t="s">
        <v>366</v>
      </c>
      <c r="G4042" t="s">
        <v>22</v>
      </c>
      <c r="H4042" t="s">
        <v>23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1098</v>
      </c>
      <c r="O4042" s="9">
        <f t="shared" si="272"/>
        <v>31</v>
      </c>
      <c r="P4042" s="9">
        <f t="shared" si="273"/>
        <v>1250</v>
      </c>
      <c r="Q4042" t="s">
        <v>1099</v>
      </c>
      <c r="R4042" t="s">
        <v>1100</v>
      </c>
      <c r="S4042" s="15">
        <f t="shared" si="274"/>
        <v>42144.231527777782</v>
      </c>
      <c r="T4042" s="16">
        <f t="shared" si="275"/>
        <v>42203.125</v>
      </c>
      <c r="U4042">
        <f t="shared" si="271"/>
        <v>2015</v>
      </c>
    </row>
    <row r="4043" spans="1:21" ht="45">
      <c r="A4043">
        <v>4041</v>
      </c>
      <c r="B4043" s="3" t="s">
        <v>8217</v>
      </c>
      <c r="C4043" s="3" t="s">
        <v>8218</v>
      </c>
      <c r="D4043" s="6">
        <v>5000</v>
      </c>
      <c r="E4043" s="11">
        <v>21</v>
      </c>
      <c r="F4043" t="s">
        <v>366</v>
      </c>
      <c r="G4043" t="s">
        <v>31</v>
      </c>
      <c r="H4043" t="s">
        <v>32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1098</v>
      </c>
      <c r="O4043" s="9">
        <f t="shared" si="272"/>
        <v>0</v>
      </c>
      <c r="P4043" s="9">
        <f t="shared" si="273"/>
        <v>10.5</v>
      </c>
      <c r="Q4043" t="s">
        <v>1099</v>
      </c>
      <c r="R4043" t="s">
        <v>1100</v>
      </c>
      <c r="S4043" s="15">
        <f t="shared" si="274"/>
        <v>42559.474004629628</v>
      </c>
      <c r="T4043" s="16">
        <f t="shared" si="275"/>
        <v>42619.474004629628</v>
      </c>
      <c r="U4043">
        <f t="shared" si="271"/>
        <v>2016</v>
      </c>
    </row>
    <row r="4044" spans="1:21" ht="60">
      <c r="A4044">
        <v>4042</v>
      </c>
      <c r="B4044" s="3" t="s">
        <v>8219</v>
      </c>
      <c r="C4044" s="3" t="s">
        <v>8220</v>
      </c>
      <c r="D4044" s="6">
        <v>10000</v>
      </c>
      <c r="E4044" s="11">
        <v>21</v>
      </c>
      <c r="F4044" t="s">
        <v>366</v>
      </c>
      <c r="G4044" t="s">
        <v>22</v>
      </c>
      <c r="H4044" t="s">
        <v>23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1098</v>
      </c>
      <c r="O4044" s="9">
        <f t="shared" si="272"/>
        <v>0</v>
      </c>
      <c r="P4044" s="9">
        <f t="shared" si="273"/>
        <v>7</v>
      </c>
      <c r="Q4044" t="s">
        <v>1099</v>
      </c>
      <c r="R4044" t="s">
        <v>1100</v>
      </c>
      <c r="S4044" s="15">
        <f t="shared" si="274"/>
        <v>41995.084074074075</v>
      </c>
      <c r="T4044" s="16">
        <f t="shared" si="275"/>
        <v>42024.802777777775</v>
      </c>
      <c r="U4044">
        <f t="shared" si="271"/>
        <v>2014</v>
      </c>
    </row>
    <row r="4045" spans="1:21" ht="45">
      <c r="A4045">
        <v>4043</v>
      </c>
      <c r="B4045" s="3" t="s">
        <v>8221</v>
      </c>
      <c r="C4045" s="3" t="s">
        <v>8222</v>
      </c>
      <c r="D4045" s="6">
        <v>300</v>
      </c>
      <c r="E4045" s="11">
        <v>0</v>
      </c>
      <c r="F4045" t="s">
        <v>366</v>
      </c>
      <c r="G4045" t="s">
        <v>167</v>
      </c>
      <c r="H4045" t="s">
        <v>168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1098</v>
      </c>
      <c r="O4045" s="9">
        <f t="shared" si="272"/>
        <v>0</v>
      </c>
      <c r="P4045" s="9">
        <f t="shared" si="273"/>
        <v>0</v>
      </c>
      <c r="Q4045" t="s">
        <v>1099</v>
      </c>
      <c r="R4045" t="s">
        <v>1100</v>
      </c>
      <c r="S4045" s="15">
        <f t="shared" si="274"/>
        <v>41948.957465277781</v>
      </c>
      <c r="T4045" s="16">
        <f t="shared" si="275"/>
        <v>41963.957465277781</v>
      </c>
      <c r="U4045">
        <f t="shared" si="271"/>
        <v>2015</v>
      </c>
    </row>
    <row r="4046" spans="1:21" ht="60">
      <c r="A4046">
        <v>4044</v>
      </c>
      <c r="B4046" s="3" t="s">
        <v>8223</v>
      </c>
      <c r="C4046" s="3" t="s">
        <v>8224</v>
      </c>
      <c r="D4046" s="6">
        <v>600</v>
      </c>
      <c r="E4046" s="11">
        <v>225</v>
      </c>
      <c r="F4046" t="s">
        <v>366</v>
      </c>
      <c r="G4046" t="s">
        <v>22</v>
      </c>
      <c r="H4046" t="s">
        <v>23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1098</v>
      </c>
      <c r="O4046" s="9">
        <f t="shared" si="272"/>
        <v>38</v>
      </c>
      <c r="P4046" s="9">
        <f t="shared" si="273"/>
        <v>56.25</v>
      </c>
      <c r="Q4046" t="s">
        <v>1099</v>
      </c>
      <c r="R4046" t="s">
        <v>1100</v>
      </c>
      <c r="S4046" s="15">
        <f t="shared" si="274"/>
        <v>42074.219699074078</v>
      </c>
      <c r="T4046" s="16">
        <f t="shared" si="275"/>
        <v>42104.208333333328</v>
      </c>
      <c r="U4046">
        <f t="shared" si="271"/>
        <v>2016</v>
      </c>
    </row>
    <row r="4047" spans="1:21" ht="60">
      <c r="A4047">
        <v>4045</v>
      </c>
      <c r="B4047" s="3" t="s">
        <v>8225</v>
      </c>
      <c r="C4047" s="3" t="s">
        <v>8226</v>
      </c>
      <c r="D4047" s="6">
        <v>5000</v>
      </c>
      <c r="E4047" s="11">
        <v>1</v>
      </c>
      <c r="F4047" t="s">
        <v>366</v>
      </c>
      <c r="G4047" t="s">
        <v>57</v>
      </c>
      <c r="H4047" t="s">
        <v>58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1098</v>
      </c>
      <c r="O4047" s="9">
        <f t="shared" si="272"/>
        <v>0</v>
      </c>
      <c r="P4047" s="9">
        <f t="shared" si="273"/>
        <v>1</v>
      </c>
      <c r="Q4047" t="s">
        <v>1099</v>
      </c>
      <c r="R4047" t="s">
        <v>1100</v>
      </c>
      <c r="S4047" s="15">
        <f t="shared" si="274"/>
        <v>41842.201261574075</v>
      </c>
      <c r="T4047" s="16">
        <f t="shared" si="275"/>
        <v>41872.201261574075</v>
      </c>
      <c r="U4047">
        <f t="shared" si="271"/>
        <v>2015</v>
      </c>
    </row>
    <row r="4048" spans="1:21" ht="60">
      <c r="A4048">
        <v>4046</v>
      </c>
      <c r="B4048" s="3" t="s">
        <v>8227</v>
      </c>
      <c r="C4048" s="3" t="s">
        <v>8228</v>
      </c>
      <c r="D4048" s="6">
        <v>5600</v>
      </c>
      <c r="E4048" s="11">
        <v>460</v>
      </c>
      <c r="F4048" t="s">
        <v>366</v>
      </c>
      <c r="G4048" t="s">
        <v>22</v>
      </c>
      <c r="H4048" t="s">
        <v>23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1098</v>
      </c>
      <c r="O4048" s="9">
        <f t="shared" si="272"/>
        <v>8</v>
      </c>
      <c r="P4048" s="9">
        <f t="shared" si="273"/>
        <v>38.33</v>
      </c>
      <c r="Q4048" t="s">
        <v>1099</v>
      </c>
      <c r="R4048" t="s">
        <v>1100</v>
      </c>
      <c r="S4048" s="15">
        <f t="shared" si="274"/>
        <v>41904.650578703702</v>
      </c>
      <c r="T4048" s="16">
        <f t="shared" si="275"/>
        <v>41934.650578703702</v>
      </c>
      <c r="U4048">
        <f t="shared" si="271"/>
        <v>2016</v>
      </c>
    </row>
    <row r="4049" spans="1:21" ht="45">
      <c r="A4049">
        <v>4047</v>
      </c>
      <c r="B4049" s="3" t="s">
        <v>8229</v>
      </c>
      <c r="C4049" s="3" t="s">
        <v>8230</v>
      </c>
      <c r="D4049" s="6">
        <v>5000</v>
      </c>
      <c r="E4049" s="11">
        <v>110</v>
      </c>
      <c r="F4049" t="s">
        <v>366</v>
      </c>
      <c r="G4049" t="s">
        <v>22</v>
      </c>
      <c r="H4049" t="s">
        <v>23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1098</v>
      </c>
      <c r="O4049" s="9">
        <f t="shared" si="272"/>
        <v>2</v>
      </c>
      <c r="P4049" s="9">
        <f t="shared" si="273"/>
        <v>27.5</v>
      </c>
      <c r="Q4049" t="s">
        <v>1099</v>
      </c>
      <c r="R4049" t="s">
        <v>1100</v>
      </c>
      <c r="S4049" s="15">
        <f t="shared" si="274"/>
        <v>41991.022488425922</v>
      </c>
      <c r="T4049" s="16">
        <f t="shared" si="275"/>
        <v>42015.041666666672</v>
      </c>
      <c r="U4049">
        <f t="shared" si="271"/>
        <v>2015</v>
      </c>
    </row>
    <row r="4050" spans="1:21" ht="60">
      <c r="A4050">
        <v>4048</v>
      </c>
      <c r="B4050" s="3" t="s">
        <v>8231</v>
      </c>
      <c r="C4050" s="3" t="s">
        <v>8232</v>
      </c>
      <c r="D4050" s="6">
        <v>17000</v>
      </c>
      <c r="E4050" s="11">
        <v>3001</v>
      </c>
      <c r="F4050" t="s">
        <v>366</v>
      </c>
      <c r="G4050" t="s">
        <v>31</v>
      </c>
      <c r="H4050" t="s">
        <v>32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1098</v>
      </c>
      <c r="O4050" s="9">
        <f t="shared" si="272"/>
        <v>18</v>
      </c>
      <c r="P4050" s="9">
        <f t="shared" si="273"/>
        <v>32.979999999999997</v>
      </c>
      <c r="Q4050" t="s">
        <v>1099</v>
      </c>
      <c r="R4050" t="s">
        <v>1100</v>
      </c>
      <c r="S4050" s="15">
        <f t="shared" si="274"/>
        <v>42436.509108796294</v>
      </c>
      <c r="T4050" s="16">
        <f t="shared" si="275"/>
        <v>42471.467442129629</v>
      </c>
      <c r="U4050">
        <f t="shared" si="271"/>
        <v>2016</v>
      </c>
    </row>
    <row r="4051" spans="1:21" ht="60">
      <c r="A4051">
        <v>4049</v>
      </c>
      <c r="B4051" s="3" t="s">
        <v>8233</v>
      </c>
      <c r="C4051" s="3" t="s">
        <v>8234</v>
      </c>
      <c r="D4051" s="6">
        <v>20000</v>
      </c>
      <c r="E4051" s="11">
        <v>16</v>
      </c>
      <c r="F4051" t="s">
        <v>366</v>
      </c>
      <c r="G4051" t="s">
        <v>22</v>
      </c>
      <c r="H4051" t="s">
        <v>23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1098</v>
      </c>
      <c r="O4051" s="9">
        <f t="shared" si="272"/>
        <v>0</v>
      </c>
      <c r="P4051" s="9">
        <f t="shared" si="273"/>
        <v>16</v>
      </c>
      <c r="Q4051" t="s">
        <v>1099</v>
      </c>
      <c r="R4051" t="s">
        <v>1100</v>
      </c>
      <c r="S4051" s="15">
        <f t="shared" si="274"/>
        <v>42169.958506944444</v>
      </c>
      <c r="T4051" s="16">
        <f t="shared" si="275"/>
        <v>42199.958506944444</v>
      </c>
      <c r="U4051">
        <f t="shared" si="271"/>
        <v>2016</v>
      </c>
    </row>
    <row r="4052" spans="1:21" ht="60">
      <c r="A4052">
        <v>4050</v>
      </c>
      <c r="B4052" s="3" t="s">
        <v>8235</v>
      </c>
      <c r="C4052" s="3" t="s">
        <v>8236</v>
      </c>
      <c r="D4052" s="6">
        <v>1500</v>
      </c>
      <c r="E4052" s="11">
        <v>1</v>
      </c>
      <c r="F4052" t="s">
        <v>366</v>
      </c>
      <c r="G4052" t="s">
        <v>22</v>
      </c>
      <c r="H4052" t="s">
        <v>23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1098</v>
      </c>
      <c r="O4052" s="9">
        <f t="shared" si="272"/>
        <v>0</v>
      </c>
      <c r="P4052" s="9">
        <f t="shared" si="273"/>
        <v>1</v>
      </c>
      <c r="Q4052" t="s">
        <v>1099</v>
      </c>
      <c r="R4052" t="s">
        <v>1100</v>
      </c>
      <c r="S4052" s="15">
        <f t="shared" si="274"/>
        <v>41905.636469907404</v>
      </c>
      <c r="T4052" s="16">
        <f t="shared" si="275"/>
        <v>41935.636469907404</v>
      </c>
      <c r="U4052">
        <f t="shared" si="271"/>
        <v>2014</v>
      </c>
    </row>
    <row r="4053" spans="1:21" ht="45">
      <c r="A4053">
        <v>4051</v>
      </c>
      <c r="B4053" s="3" t="s">
        <v>8237</v>
      </c>
      <c r="C4053" s="3" t="s">
        <v>8238</v>
      </c>
      <c r="D4053" s="6">
        <v>500</v>
      </c>
      <c r="E4053" s="11">
        <v>0</v>
      </c>
      <c r="F4053" t="s">
        <v>366</v>
      </c>
      <c r="G4053" t="s">
        <v>22</v>
      </c>
      <c r="H4053" t="s">
        <v>23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1098</v>
      </c>
      <c r="O4053" s="9">
        <f t="shared" si="272"/>
        <v>0</v>
      </c>
      <c r="P4053" s="9">
        <f t="shared" si="273"/>
        <v>0</v>
      </c>
      <c r="Q4053" t="s">
        <v>1099</v>
      </c>
      <c r="R4053" t="s">
        <v>1100</v>
      </c>
      <c r="S4053" s="15">
        <f t="shared" si="274"/>
        <v>41761.810150462967</v>
      </c>
      <c r="T4053" s="16">
        <f t="shared" si="275"/>
        <v>41768.286805555559</v>
      </c>
      <c r="U4053">
        <f t="shared" si="271"/>
        <v>2015</v>
      </c>
    </row>
    <row r="4054" spans="1:21" ht="60">
      <c r="A4054">
        <v>4052</v>
      </c>
      <c r="B4054" s="3" t="s">
        <v>8239</v>
      </c>
      <c r="C4054" s="3" t="s">
        <v>8240</v>
      </c>
      <c r="D4054" s="6">
        <v>3000</v>
      </c>
      <c r="E4054" s="11">
        <v>1126</v>
      </c>
      <c r="F4054" t="s">
        <v>366</v>
      </c>
      <c r="G4054" t="s">
        <v>22</v>
      </c>
      <c r="H4054" t="s">
        <v>23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1098</v>
      </c>
      <c r="O4054" s="9">
        <f t="shared" si="272"/>
        <v>38</v>
      </c>
      <c r="P4054" s="9">
        <f t="shared" si="273"/>
        <v>86.62</v>
      </c>
      <c r="Q4054" t="s">
        <v>1099</v>
      </c>
      <c r="R4054" t="s">
        <v>1100</v>
      </c>
      <c r="S4054" s="15">
        <f t="shared" si="274"/>
        <v>41865.878657407404</v>
      </c>
      <c r="T4054" s="16">
        <f t="shared" si="275"/>
        <v>41925.878657407404</v>
      </c>
      <c r="U4054">
        <f t="shared" si="271"/>
        <v>2015</v>
      </c>
    </row>
    <row r="4055" spans="1:21" ht="60">
      <c r="A4055">
        <v>4053</v>
      </c>
      <c r="B4055" s="3" t="s">
        <v>8241</v>
      </c>
      <c r="C4055" s="3" t="s">
        <v>8242</v>
      </c>
      <c r="D4055" s="6">
        <v>500</v>
      </c>
      <c r="E4055" s="11">
        <v>110</v>
      </c>
      <c r="F4055" t="s">
        <v>366</v>
      </c>
      <c r="G4055" t="s">
        <v>31</v>
      </c>
      <c r="H4055" t="s">
        <v>32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1098</v>
      </c>
      <c r="O4055" s="9">
        <f t="shared" si="272"/>
        <v>22</v>
      </c>
      <c r="P4055" s="9">
        <f t="shared" si="273"/>
        <v>55</v>
      </c>
      <c r="Q4055" t="s">
        <v>1099</v>
      </c>
      <c r="R4055" t="s">
        <v>1100</v>
      </c>
      <c r="S4055" s="15">
        <f t="shared" si="274"/>
        <v>41928.690138888887</v>
      </c>
      <c r="T4055" s="16">
        <f t="shared" si="275"/>
        <v>41958.833333333328</v>
      </c>
      <c r="U4055">
        <f t="shared" si="271"/>
        <v>2015</v>
      </c>
    </row>
    <row r="4056" spans="1:21" ht="45">
      <c r="A4056">
        <v>4054</v>
      </c>
      <c r="B4056" s="3" t="s">
        <v>8243</v>
      </c>
      <c r="C4056" s="3" t="s">
        <v>8244</v>
      </c>
      <c r="D4056" s="6">
        <v>8880</v>
      </c>
      <c r="E4056" s="11">
        <v>0</v>
      </c>
      <c r="F4056" t="s">
        <v>366</v>
      </c>
      <c r="G4056" t="s">
        <v>22</v>
      </c>
      <c r="H4056" t="s">
        <v>23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1098</v>
      </c>
      <c r="O4056" s="9">
        <f t="shared" si="272"/>
        <v>0</v>
      </c>
      <c r="P4056" s="9">
        <f t="shared" si="273"/>
        <v>0</v>
      </c>
      <c r="Q4056" t="s">
        <v>1099</v>
      </c>
      <c r="R4056" t="s">
        <v>1100</v>
      </c>
      <c r="S4056" s="15">
        <f t="shared" si="274"/>
        <v>42613.841261574074</v>
      </c>
      <c r="T4056" s="16">
        <f t="shared" si="275"/>
        <v>42644.166666666672</v>
      </c>
      <c r="U4056">
        <f t="shared" si="271"/>
        <v>2015</v>
      </c>
    </row>
    <row r="4057" spans="1:21" ht="60">
      <c r="A4057">
        <v>4055</v>
      </c>
      <c r="B4057" s="3" t="s">
        <v>8245</v>
      </c>
      <c r="C4057" s="3" t="s">
        <v>8246</v>
      </c>
      <c r="D4057" s="6">
        <v>5000</v>
      </c>
      <c r="E4057" s="11">
        <v>881</v>
      </c>
      <c r="F4057" t="s">
        <v>366</v>
      </c>
      <c r="G4057" t="s">
        <v>31</v>
      </c>
      <c r="H4057" t="s">
        <v>32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1098</v>
      </c>
      <c r="O4057" s="9">
        <f t="shared" si="272"/>
        <v>18</v>
      </c>
      <c r="P4057" s="9">
        <f t="shared" si="273"/>
        <v>41.95</v>
      </c>
      <c r="Q4057" t="s">
        <v>1099</v>
      </c>
      <c r="R4057" t="s">
        <v>1100</v>
      </c>
      <c r="S4057" s="15">
        <f t="shared" si="274"/>
        <v>41779.648506944446</v>
      </c>
      <c r="T4057" s="16">
        <f t="shared" si="275"/>
        <v>41809.648506944446</v>
      </c>
      <c r="U4057">
        <f t="shared" si="271"/>
        <v>2014</v>
      </c>
    </row>
    <row r="4058" spans="1:21" ht="60">
      <c r="A4058">
        <v>4056</v>
      </c>
      <c r="B4058" s="3" t="s">
        <v>8247</v>
      </c>
      <c r="C4058" s="3" t="s">
        <v>8248</v>
      </c>
      <c r="D4058" s="6">
        <v>1500</v>
      </c>
      <c r="E4058" s="11">
        <v>795</v>
      </c>
      <c r="F4058" t="s">
        <v>366</v>
      </c>
      <c r="G4058" t="s">
        <v>22</v>
      </c>
      <c r="H4058" t="s">
        <v>23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1098</v>
      </c>
      <c r="O4058" s="9">
        <f t="shared" si="272"/>
        <v>53</v>
      </c>
      <c r="P4058" s="9">
        <f t="shared" si="273"/>
        <v>88.33</v>
      </c>
      <c r="Q4058" t="s">
        <v>1099</v>
      </c>
      <c r="R4058" t="s">
        <v>1100</v>
      </c>
      <c r="S4058" s="15">
        <f t="shared" si="274"/>
        <v>42534.933321759265</v>
      </c>
      <c r="T4058" s="16">
        <f t="shared" si="275"/>
        <v>42554.832638888889</v>
      </c>
      <c r="U4058">
        <f t="shared" si="271"/>
        <v>2016</v>
      </c>
    </row>
    <row r="4059" spans="1:21" ht="60">
      <c r="A4059">
        <v>4057</v>
      </c>
      <c r="B4059" s="3" t="s">
        <v>8249</v>
      </c>
      <c r="C4059" s="3" t="s">
        <v>8250</v>
      </c>
      <c r="D4059" s="6">
        <v>3500</v>
      </c>
      <c r="E4059" s="11">
        <v>775</v>
      </c>
      <c r="F4059" t="s">
        <v>366</v>
      </c>
      <c r="G4059" t="s">
        <v>31</v>
      </c>
      <c r="H4059" t="s">
        <v>32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1098</v>
      </c>
      <c r="O4059" s="9">
        <f t="shared" si="272"/>
        <v>22</v>
      </c>
      <c r="P4059" s="9">
        <f t="shared" si="273"/>
        <v>129.16999999999999</v>
      </c>
      <c r="Q4059" t="s">
        <v>1099</v>
      </c>
      <c r="R4059" t="s">
        <v>1100</v>
      </c>
      <c r="S4059" s="15">
        <f t="shared" si="274"/>
        <v>42310.968518518523</v>
      </c>
      <c r="T4059" s="16">
        <f t="shared" si="275"/>
        <v>42333.958333333328</v>
      </c>
      <c r="U4059">
        <f t="shared" si="271"/>
        <v>2016</v>
      </c>
    </row>
    <row r="4060" spans="1:21" ht="45">
      <c r="A4060">
        <v>4058</v>
      </c>
      <c r="B4060" s="3" t="s">
        <v>8251</v>
      </c>
      <c r="C4060" s="3" t="s">
        <v>8252</v>
      </c>
      <c r="D4060" s="6">
        <v>3750</v>
      </c>
      <c r="E4060" s="11">
        <v>95</v>
      </c>
      <c r="F4060" t="s">
        <v>366</v>
      </c>
      <c r="G4060" t="s">
        <v>22</v>
      </c>
      <c r="H4060" t="s">
        <v>23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1098</v>
      </c>
      <c r="O4060" s="9">
        <f t="shared" si="272"/>
        <v>3</v>
      </c>
      <c r="P4060" s="9">
        <f t="shared" si="273"/>
        <v>23.75</v>
      </c>
      <c r="Q4060" t="s">
        <v>1099</v>
      </c>
      <c r="R4060" t="s">
        <v>1100</v>
      </c>
      <c r="S4060" s="15">
        <f t="shared" si="274"/>
        <v>42446.060694444444</v>
      </c>
      <c r="T4060" s="16">
        <f t="shared" si="275"/>
        <v>42461.165972222225</v>
      </c>
      <c r="U4060">
        <f t="shared" si="271"/>
        <v>2016</v>
      </c>
    </row>
    <row r="4061" spans="1:21" ht="45">
      <c r="A4061">
        <v>4059</v>
      </c>
      <c r="B4061" s="3" t="s">
        <v>8253</v>
      </c>
      <c r="C4061" s="3" t="s">
        <v>8254</v>
      </c>
      <c r="D4061" s="6">
        <v>10000</v>
      </c>
      <c r="E4061" s="11">
        <v>250</v>
      </c>
      <c r="F4061" t="s">
        <v>366</v>
      </c>
      <c r="G4061" t="s">
        <v>167</v>
      </c>
      <c r="H4061" t="s">
        <v>168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1098</v>
      </c>
      <c r="O4061" s="9">
        <f t="shared" si="272"/>
        <v>3</v>
      </c>
      <c r="P4061" s="9">
        <f t="shared" si="273"/>
        <v>35.71</v>
      </c>
      <c r="Q4061" t="s">
        <v>1099</v>
      </c>
      <c r="R4061" t="s">
        <v>1100</v>
      </c>
      <c r="S4061" s="15">
        <f t="shared" si="274"/>
        <v>41866.640648148146</v>
      </c>
      <c r="T4061" s="16">
        <f t="shared" si="275"/>
        <v>41898.125</v>
      </c>
      <c r="U4061">
        <f t="shared" si="271"/>
        <v>2015</v>
      </c>
    </row>
    <row r="4062" spans="1:21" ht="60">
      <c r="A4062">
        <v>4060</v>
      </c>
      <c r="B4062" s="3" t="s">
        <v>8255</v>
      </c>
      <c r="C4062" s="3" t="s">
        <v>8256</v>
      </c>
      <c r="D4062" s="6">
        <v>10000</v>
      </c>
      <c r="E4062" s="11">
        <v>285</v>
      </c>
      <c r="F4062" t="s">
        <v>366</v>
      </c>
      <c r="G4062" t="s">
        <v>167</v>
      </c>
      <c r="H4062" t="s">
        <v>168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1098</v>
      </c>
      <c r="O4062" s="9">
        <f t="shared" si="272"/>
        <v>3</v>
      </c>
      <c r="P4062" s="9">
        <f t="shared" si="273"/>
        <v>57</v>
      </c>
      <c r="Q4062" t="s">
        <v>1099</v>
      </c>
      <c r="R4062" t="s">
        <v>1100</v>
      </c>
      <c r="S4062" s="15">
        <f t="shared" si="274"/>
        <v>41779.695092592592</v>
      </c>
      <c r="T4062" s="16">
        <f t="shared" si="275"/>
        <v>41813.666666666664</v>
      </c>
      <c r="U4062">
        <f t="shared" si="271"/>
        <v>2014</v>
      </c>
    </row>
    <row r="4063" spans="1:21" ht="45">
      <c r="A4063">
        <v>4061</v>
      </c>
      <c r="B4063" s="3" t="s">
        <v>8257</v>
      </c>
      <c r="C4063" s="3" t="s">
        <v>8258</v>
      </c>
      <c r="D4063" s="6">
        <v>525</v>
      </c>
      <c r="E4063" s="11">
        <v>0</v>
      </c>
      <c r="F4063" t="s">
        <v>366</v>
      </c>
      <c r="G4063" t="s">
        <v>22</v>
      </c>
      <c r="H4063" t="s">
        <v>23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1098</v>
      </c>
      <c r="O4063" s="9">
        <f t="shared" si="272"/>
        <v>0</v>
      </c>
      <c r="P4063" s="9">
        <f t="shared" si="273"/>
        <v>0</v>
      </c>
      <c r="Q4063" t="s">
        <v>1099</v>
      </c>
      <c r="R4063" t="s">
        <v>1100</v>
      </c>
      <c r="S4063" s="15">
        <f t="shared" si="274"/>
        <v>42421.141469907408</v>
      </c>
      <c r="T4063" s="16">
        <f t="shared" si="275"/>
        <v>42481.099803240737</v>
      </c>
      <c r="U4063">
        <f t="shared" si="271"/>
        <v>2015</v>
      </c>
    </row>
    <row r="4064" spans="1:21" ht="60">
      <c r="A4064">
        <v>4062</v>
      </c>
      <c r="B4064" s="3" t="s">
        <v>8259</v>
      </c>
      <c r="C4064" s="3" t="s">
        <v>8260</v>
      </c>
      <c r="D4064" s="6">
        <v>20000</v>
      </c>
      <c r="E4064" s="11">
        <v>490</v>
      </c>
      <c r="F4064" t="s">
        <v>366</v>
      </c>
      <c r="G4064" t="s">
        <v>22</v>
      </c>
      <c r="H4064" t="s">
        <v>23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1098</v>
      </c>
      <c r="O4064" s="9">
        <f t="shared" si="272"/>
        <v>2</v>
      </c>
      <c r="P4064" s="9">
        <f t="shared" si="273"/>
        <v>163.33000000000001</v>
      </c>
      <c r="Q4064" t="s">
        <v>1099</v>
      </c>
      <c r="R4064" t="s">
        <v>1100</v>
      </c>
      <c r="S4064" s="15">
        <f t="shared" si="274"/>
        <v>42523.739212962959</v>
      </c>
      <c r="T4064" s="16">
        <f t="shared" si="275"/>
        <v>42553.739212962959</v>
      </c>
      <c r="U4064">
        <f t="shared" si="271"/>
        <v>2015</v>
      </c>
    </row>
    <row r="4065" spans="1:21" ht="60">
      <c r="A4065">
        <v>4063</v>
      </c>
      <c r="B4065" s="3" t="s">
        <v>8261</v>
      </c>
      <c r="C4065" s="3" t="s">
        <v>8262</v>
      </c>
      <c r="D4065" s="6">
        <v>9500</v>
      </c>
      <c r="E4065" s="11">
        <v>135</v>
      </c>
      <c r="F4065" t="s">
        <v>366</v>
      </c>
      <c r="G4065" t="s">
        <v>31</v>
      </c>
      <c r="H4065" t="s">
        <v>32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1098</v>
      </c>
      <c r="O4065" s="9">
        <f t="shared" si="272"/>
        <v>1</v>
      </c>
      <c r="P4065" s="9">
        <f t="shared" si="273"/>
        <v>15</v>
      </c>
      <c r="Q4065" t="s">
        <v>1099</v>
      </c>
      <c r="R4065" t="s">
        <v>1100</v>
      </c>
      <c r="S4065" s="15">
        <f t="shared" si="274"/>
        <v>41787.681527777779</v>
      </c>
      <c r="T4065" s="16">
        <f t="shared" si="275"/>
        <v>41817.681527777779</v>
      </c>
      <c r="U4065">
        <f t="shared" si="271"/>
        <v>2015</v>
      </c>
    </row>
    <row r="4066" spans="1:21" ht="60">
      <c r="A4066">
        <v>4064</v>
      </c>
      <c r="B4066" s="3" t="s">
        <v>8263</v>
      </c>
      <c r="C4066" s="3" t="s">
        <v>8264</v>
      </c>
      <c r="D4066" s="6">
        <v>2000</v>
      </c>
      <c r="E4066" s="11">
        <v>385</v>
      </c>
      <c r="F4066" t="s">
        <v>366</v>
      </c>
      <c r="G4066" t="s">
        <v>57</v>
      </c>
      <c r="H4066" t="s">
        <v>58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1098</v>
      </c>
      <c r="O4066" s="9">
        <f t="shared" si="272"/>
        <v>19</v>
      </c>
      <c r="P4066" s="9">
        <f t="shared" si="273"/>
        <v>64.17</v>
      </c>
      <c r="Q4066" t="s">
        <v>1099</v>
      </c>
      <c r="R4066" t="s">
        <v>1100</v>
      </c>
      <c r="S4066" s="15">
        <f t="shared" si="274"/>
        <v>42093.588263888887</v>
      </c>
      <c r="T4066" s="16">
        <f t="shared" si="275"/>
        <v>42123.588263888887</v>
      </c>
      <c r="U4066">
        <f t="shared" si="271"/>
        <v>2015</v>
      </c>
    </row>
    <row r="4067" spans="1:21" ht="45">
      <c r="A4067">
        <v>4065</v>
      </c>
      <c r="B4067" s="3" t="s">
        <v>8265</v>
      </c>
      <c r="C4067" s="3" t="s">
        <v>8266</v>
      </c>
      <c r="D4067" s="6">
        <v>4000</v>
      </c>
      <c r="E4067" s="11">
        <v>27</v>
      </c>
      <c r="F4067" t="s">
        <v>366</v>
      </c>
      <c r="G4067" t="s">
        <v>22</v>
      </c>
      <c r="H4067" t="s">
        <v>23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1098</v>
      </c>
      <c r="O4067" s="9">
        <f t="shared" si="272"/>
        <v>1</v>
      </c>
      <c r="P4067" s="9">
        <f t="shared" si="273"/>
        <v>6.75</v>
      </c>
      <c r="Q4067" t="s">
        <v>1099</v>
      </c>
      <c r="R4067" t="s">
        <v>1100</v>
      </c>
      <c r="S4067" s="15">
        <f t="shared" si="274"/>
        <v>41833.951516203706</v>
      </c>
      <c r="T4067" s="16">
        <f t="shared" si="275"/>
        <v>41863.951516203706</v>
      </c>
      <c r="U4067">
        <f t="shared" si="271"/>
        <v>2016</v>
      </c>
    </row>
    <row r="4068" spans="1:21" ht="60">
      <c r="A4068">
        <v>4066</v>
      </c>
      <c r="B4068" s="3" t="s">
        <v>8267</v>
      </c>
      <c r="C4068" s="3" t="s">
        <v>8268</v>
      </c>
      <c r="D4068" s="6">
        <v>15000</v>
      </c>
      <c r="E4068" s="11">
        <v>25</v>
      </c>
      <c r="F4068" t="s">
        <v>366</v>
      </c>
      <c r="G4068" t="s">
        <v>22</v>
      </c>
      <c r="H4068" t="s">
        <v>23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1098</v>
      </c>
      <c r="O4068" s="9">
        <f t="shared" si="272"/>
        <v>0</v>
      </c>
      <c r="P4068" s="9">
        <f t="shared" si="273"/>
        <v>25</v>
      </c>
      <c r="Q4068" t="s">
        <v>1099</v>
      </c>
      <c r="R4068" t="s">
        <v>1100</v>
      </c>
      <c r="S4068" s="15">
        <f t="shared" si="274"/>
        <v>42479.039212962962</v>
      </c>
      <c r="T4068" s="16">
        <f t="shared" si="275"/>
        <v>42509.039212962962</v>
      </c>
      <c r="U4068">
        <f t="shared" si="271"/>
        <v>2016</v>
      </c>
    </row>
    <row r="4069" spans="1:21" ht="60">
      <c r="A4069">
        <v>4067</v>
      </c>
      <c r="B4069" s="3" t="s">
        <v>8269</v>
      </c>
      <c r="C4069" s="3" t="s">
        <v>7921</v>
      </c>
      <c r="D4069" s="6">
        <v>5000</v>
      </c>
      <c r="E4069" s="11">
        <v>3045</v>
      </c>
      <c r="F4069" t="s">
        <v>366</v>
      </c>
      <c r="G4069" t="s">
        <v>22</v>
      </c>
      <c r="H4069" t="s">
        <v>23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1098</v>
      </c>
      <c r="O4069" s="9">
        <f t="shared" si="272"/>
        <v>61</v>
      </c>
      <c r="P4069" s="9">
        <f t="shared" si="273"/>
        <v>179.12</v>
      </c>
      <c r="Q4069" t="s">
        <v>1099</v>
      </c>
      <c r="R4069" t="s">
        <v>1100</v>
      </c>
      <c r="S4069" s="15">
        <f t="shared" si="274"/>
        <v>42235.117476851854</v>
      </c>
      <c r="T4069" s="16">
        <f t="shared" si="275"/>
        <v>42275.117476851854</v>
      </c>
      <c r="U4069">
        <f t="shared" si="271"/>
        <v>2015</v>
      </c>
    </row>
    <row r="4070" spans="1:21" ht="45">
      <c r="A4070">
        <v>4068</v>
      </c>
      <c r="B4070" s="3" t="s">
        <v>8270</v>
      </c>
      <c r="C4070" s="3" t="s">
        <v>8271</v>
      </c>
      <c r="D4070" s="6">
        <v>3495</v>
      </c>
      <c r="E4070" s="11">
        <v>34.950000000000003</v>
      </c>
      <c r="F4070" t="s">
        <v>366</v>
      </c>
      <c r="G4070" t="s">
        <v>22</v>
      </c>
      <c r="H4070" t="s">
        <v>23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1098</v>
      </c>
      <c r="O4070" s="9">
        <f t="shared" si="272"/>
        <v>1</v>
      </c>
      <c r="P4070" s="9">
        <f t="shared" si="273"/>
        <v>34.950000000000003</v>
      </c>
      <c r="Q4070" t="s">
        <v>1099</v>
      </c>
      <c r="R4070" t="s">
        <v>1100</v>
      </c>
      <c r="S4070" s="15">
        <f t="shared" si="274"/>
        <v>42718.963599537034</v>
      </c>
      <c r="T4070" s="16">
        <f t="shared" si="275"/>
        <v>42748.961805555555</v>
      </c>
      <c r="U4070">
        <f t="shared" si="271"/>
        <v>2016</v>
      </c>
    </row>
    <row r="4071" spans="1:21" ht="45">
      <c r="A4071">
        <v>4069</v>
      </c>
      <c r="B4071" s="3" t="s">
        <v>8272</v>
      </c>
      <c r="C4071" s="3" t="s">
        <v>8273</v>
      </c>
      <c r="D4071" s="6">
        <v>1250</v>
      </c>
      <c r="E4071" s="11">
        <v>430</v>
      </c>
      <c r="F4071" t="s">
        <v>366</v>
      </c>
      <c r="G4071" t="s">
        <v>31</v>
      </c>
      <c r="H4071" t="s">
        <v>32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1098</v>
      </c>
      <c r="O4071" s="9">
        <f t="shared" si="272"/>
        <v>34</v>
      </c>
      <c r="P4071" s="9">
        <f t="shared" si="273"/>
        <v>33.08</v>
      </c>
      <c r="Q4071" t="s">
        <v>1099</v>
      </c>
      <c r="R4071" t="s">
        <v>1100</v>
      </c>
      <c r="S4071" s="15">
        <f t="shared" si="274"/>
        <v>42022.661527777775</v>
      </c>
      <c r="T4071" s="16">
        <f t="shared" si="275"/>
        <v>42063.5</v>
      </c>
      <c r="U4071">
        <f t="shared" si="271"/>
        <v>2014</v>
      </c>
    </row>
    <row r="4072" spans="1:21" ht="45">
      <c r="A4072">
        <v>4070</v>
      </c>
      <c r="B4072" s="3" t="s">
        <v>8274</v>
      </c>
      <c r="C4072" s="3" t="s">
        <v>8275</v>
      </c>
      <c r="D4072" s="6">
        <v>1000</v>
      </c>
      <c r="E4072" s="11">
        <v>165</v>
      </c>
      <c r="F4072" t="s">
        <v>366</v>
      </c>
      <c r="G4072" t="s">
        <v>22</v>
      </c>
      <c r="H4072" t="s">
        <v>23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1098</v>
      </c>
      <c r="O4072" s="9">
        <f t="shared" si="272"/>
        <v>17</v>
      </c>
      <c r="P4072" s="9">
        <f t="shared" si="273"/>
        <v>27.5</v>
      </c>
      <c r="Q4072" t="s">
        <v>1099</v>
      </c>
      <c r="R4072" t="s">
        <v>1100</v>
      </c>
      <c r="S4072" s="15">
        <f t="shared" si="274"/>
        <v>42031.666898148149</v>
      </c>
      <c r="T4072" s="16">
        <f t="shared" si="275"/>
        <v>42064.125</v>
      </c>
      <c r="U4072">
        <f t="shared" si="271"/>
        <v>2014</v>
      </c>
    </row>
    <row r="4073" spans="1:21" ht="60">
      <c r="A4073">
        <v>4071</v>
      </c>
      <c r="B4073" s="3" t="s">
        <v>8276</v>
      </c>
      <c r="C4073" s="3" t="s">
        <v>8277</v>
      </c>
      <c r="D4073" s="6">
        <v>20000</v>
      </c>
      <c r="E4073" s="11">
        <v>0</v>
      </c>
      <c r="F4073" t="s">
        <v>366</v>
      </c>
      <c r="G4073" t="s">
        <v>1441</v>
      </c>
      <c r="H4073" t="s">
        <v>1442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1098</v>
      </c>
      <c r="O4073" s="9">
        <f t="shared" si="272"/>
        <v>0</v>
      </c>
      <c r="P4073" s="9">
        <f t="shared" si="273"/>
        <v>0</v>
      </c>
      <c r="Q4073" t="s">
        <v>1099</v>
      </c>
      <c r="R4073" t="s">
        <v>1100</v>
      </c>
      <c r="S4073" s="15">
        <f t="shared" si="274"/>
        <v>42700.804756944446</v>
      </c>
      <c r="T4073" s="16">
        <f t="shared" si="275"/>
        <v>42730.804756944446</v>
      </c>
      <c r="U4073">
        <f t="shared" si="271"/>
        <v>2015</v>
      </c>
    </row>
    <row r="4074" spans="1:21" ht="60">
      <c r="A4074">
        <v>4072</v>
      </c>
      <c r="B4074" s="3" t="s">
        <v>8278</v>
      </c>
      <c r="C4074" s="3" t="s">
        <v>8279</v>
      </c>
      <c r="D4074" s="6">
        <v>1000</v>
      </c>
      <c r="E4074" s="11">
        <v>4</v>
      </c>
      <c r="F4074" t="s">
        <v>366</v>
      </c>
      <c r="G4074" t="s">
        <v>31</v>
      </c>
      <c r="H4074" t="s">
        <v>32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1098</v>
      </c>
      <c r="O4074" s="9">
        <f t="shared" si="272"/>
        <v>0</v>
      </c>
      <c r="P4074" s="9">
        <f t="shared" si="273"/>
        <v>2</v>
      </c>
      <c r="Q4074" t="s">
        <v>1099</v>
      </c>
      <c r="R4074" t="s">
        <v>1100</v>
      </c>
      <c r="S4074" s="15">
        <f t="shared" si="274"/>
        <v>41812.77443287037</v>
      </c>
      <c r="T4074" s="16">
        <f t="shared" si="275"/>
        <v>41872.77443287037</v>
      </c>
      <c r="U4074">
        <f t="shared" si="271"/>
        <v>2015</v>
      </c>
    </row>
    <row r="4075" spans="1:21" ht="45">
      <c r="A4075">
        <v>4073</v>
      </c>
      <c r="B4075" s="3" t="s">
        <v>8280</v>
      </c>
      <c r="C4075" s="3" t="s">
        <v>8281</v>
      </c>
      <c r="D4075" s="6">
        <v>3500</v>
      </c>
      <c r="E4075" s="11">
        <v>37</v>
      </c>
      <c r="F4075" t="s">
        <v>366</v>
      </c>
      <c r="G4075" t="s">
        <v>22</v>
      </c>
      <c r="H4075" t="s">
        <v>23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1098</v>
      </c>
      <c r="O4075" s="9">
        <f t="shared" si="272"/>
        <v>1</v>
      </c>
      <c r="P4075" s="9">
        <f t="shared" si="273"/>
        <v>18.5</v>
      </c>
      <c r="Q4075" t="s">
        <v>1099</v>
      </c>
      <c r="R4075" t="s">
        <v>1100</v>
      </c>
      <c r="S4075" s="15">
        <f t="shared" si="274"/>
        <v>42078.34520833334</v>
      </c>
      <c r="T4075" s="16">
        <f t="shared" si="275"/>
        <v>42133.166666666672</v>
      </c>
      <c r="U4075">
        <f t="shared" si="271"/>
        <v>2016</v>
      </c>
    </row>
    <row r="4076" spans="1:21" ht="60">
      <c r="A4076">
        <v>4074</v>
      </c>
      <c r="B4076" s="3" t="s">
        <v>8282</v>
      </c>
      <c r="C4076" s="3" t="s">
        <v>8283</v>
      </c>
      <c r="D4076" s="6">
        <v>2750</v>
      </c>
      <c r="E4076" s="11">
        <v>735</v>
      </c>
      <c r="F4076" t="s">
        <v>366</v>
      </c>
      <c r="G4076" t="s">
        <v>31</v>
      </c>
      <c r="H4076" t="s">
        <v>32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1098</v>
      </c>
      <c r="O4076" s="9">
        <f t="shared" si="272"/>
        <v>27</v>
      </c>
      <c r="P4076" s="9">
        <f t="shared" si="273"/>
        <v>35</v>
      </c>
      <c r="Q4076" t="s">
        <v>1099</v>
      </c>
      <c r="R4076" t="s">
        <v>1100</v>
      </c>
      <c r="S4076" s="15">
        <f t="shared" si="274"/>
        <v>42283.552951388891</v>
      </c>
      <c r="T4076" s="16">
        <f t="shared" si="275"/>
        <v>42313.594618055555</v>
      </c>
      <c r="U4076">
        <f t="shared" si="271"/>
        <v>2014</v>
      </c>
    </row>
    <row r="4077" spans="1:21" ht="60">
      <c r="A4077">
        <v>4075</v>
      </c>
      <c r="B4077" s="3" t="s">
        <v>8284</v>
      </c>
      <c r="C4077" s="3" t="s">
        <v>8285</v>
      </c>
      <c r="D4077" s="6">
        <v>2000</v>
      </c>
      <c r="E4077" s="11">
        <v>576</v>
      </c>
      <c r="F4077" t="s">
        <v>366</v>
      </c>
      <c r="G4077" t="s">
        <v>31</v>
      </c>
      <c r="H4077" t="s">
        <v>32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1098</v>
      </c>
      <c r="O4077" s="9">
        <f t="shared" si="272"/>
        <v>29</v>
      </c>
      <c r="P4077" s="9">
        <f t="shared" si="273"/>
        <v>44.31</v>
      </c>
      <c r="Q4077" t="s">
        <v>1099</v>
      </c>
      <c r="R4077" t="s">
        <v>1100</v>
      </c>
      <c r="S4077" s="15">
        <f t="shared" si="274"/>
        <v>41779.045937499999</v>
      </c>
      <c r="T4077" s="16">
        <f t="shared" si="275"/>
        <v>41820.727777777778</v>
      </c>
      <c r="U4077">
        <f t="shared" si="271"/>
        <v>2014</v>
      </c>
    </row>
    <row r="4078" spans="1:21" ht="45">
      <c r="A4078">
        <v>4076</v>
      </c>
      <c r="B4078" s="3" t="s">
        <v>8286</v>
      </c>
      <c r="C4078" s="3" t="s">
        <v>8287</v>
      </c>
      <c r="D4078" s="6">
        <v>700</v>
      </c>
      <c r="E4078" s="11">
        <v>0</v>
      </c>
      <c r="F4078" t="s">
        <v>366</v>
      </c>
      <c r="G4078" t="s">
        <v>22</v>
      </c>
      <c r="H4078" t="s">
        <v>23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1098</v>
      </c>
      <c r="O4078" s="9">
        <f t="shared" si="272"/>
        <v>0</v>
      </c>
      <c r="P4078" s="9">
        <f t="shared" si="273"/>
        <v>0</v>
      </c>
      <c r="Q4078" t="s">
        <v>1099</v>
      </c>
      <c r="R4078" t="s">
        <v>1100</v>
      </c>
      <c r="S4078" s="15">
        <f t="shared" si="274"/>
        <v>41905.795706018522</v>
      </c>
      <c r="T4078" s="16">
        <f t="shared" si="275"/>
        <v>41933.82708333333</v>
      </c>
      <c r="U4078">
        <f t="shared" si="271"/>
        <v>2015</v>
      </c>
    </row>
    <row r="4079" spans="1:21" ht="60">
      <c r="A4079">
        <v>4077</v>
      </c>
      <c r="B4079" s="3" t="s">
        <v>8288</v>
      </c>
      <c r="C4079" s="3" t="s">
        <v>8289</v>
      </c>
      <c r="D4079" s="6">
        <v>15000</v>
      </c>
      <c r="E4079" s="11">
        <v>1335</v>
      </c>
      <c r="F4079" t="s">
        <v>366</v>
      </c>
      <c r="G4079" t="s">
        <v>22</v>
      </c>
      <c r="H4079" t="s">
        <v>23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1098</v>
      </c>
      <c r="O4079" s="9">
        <f t="shared" si="272"/>
        <v>9</v>
      </c>
      <c r="P4079" s="9">
        <f t="shared" si="273"/>
        <v>222.5</v>
      </c>
      <c r="Q4079" t="s">
        <v>1099</v>
      </c>
      <c r="R4079" t="s">
        <v>1100</v>
      </c>
      <c r="S4079" s="15">
        <f t="shared" si="274"/>
        <v>42695.7105787037</v>
      </c>
      <c r="T4079" s="16">
        <f t="shared" si="275"/>
        <v>42725.7105787037</v>
      </c>
      <c r="U4079">
        <f t="shared" si="271"/>
        <v>2015</v>
      </c>
    </row>
    <row r="4080" spans="1:21" ht="60">
      <c r="A4080">
        <v>4078</v>
      </c>
      <c r="B4080" s="3" t="s">
        <v>8290</v>
      </c>
      <c r="C4080" s="3" t="s">
        <v>8291</v>
      </c>
      <c r="D4080" s="6">
        <v>250</v>
      </c>
      <c r="E4080" s="11">
        <v>0</v>
      </c>
      <c r="F4080" t="s">
        <v>366</v>
      </c>
      <c r="G4080" t="s">
        <v>31</v>
      </c>
      <c r="H4080" t="s">
        <v>32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1098</v>
      </c>
      <c r="O4080" s="9">
        <f t="shared" si="272"/>
        <v>0</v>
      </c>
      <c r="P4080" s="9">
        <f t="shared" si="273"/>
        <v>0</v>
      </c>
      <c r="Q4080" t="s">
        <v>1099</v>
      </c>
      <c r="R4080" t="s">
        <v>1100</v>
      </c>
      <c r="S4080" s="15">
        <f t="shared" si="274"/>
        <v>42732.787523148145</v>
      </c>
      <c r="T4080" s="16">
        <f t="shared" si="275"/>
        <v>42762.787523148145</v>
      </c>
      <c r="U4080">
        <f t="shared" si="271"/>
        <v>2015</v>
      </c>
    </row>
    <row r="4081" spans="1:21" ht="60">
      <c r="A4081">
        <v>4079</v>
      </c>
      <c r="B4081" s="3" t="s">
        <v>8292</v>
      </c>
      <c r="C4081" s="3" t="s">
        <v>8293</v>
      </c>
      <c r="D4081" s="6">
        <v>3000</v>
      </c>
      <c r="E4081" s="11">
        <v>5</v>
      </c>
      <c r="F4081" t="s">
        <v>366</v>
      </c>
      <c r="G4081" t="s">
        <v>22</v>
      </c>
      <c r="H4081" t="s">
        <v>23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1098</v>
      </c>
      <c r="O4081" s="9">
        <f t="shared" si="272"/>
        <v>0</v>
      </c>
      <c r="P4081" s="9">
        <f t="shared" si="273"/>
        <v>5</v>
      </c>
      <c r="Q4081" t="s">
        <v>1099</v>
      </c>
      <c r="R4081" t="s">
        <v>1100</v>
      </c>
      <c r="S4081" s="15">
        <f t="shared" si="274"/>
        <v>42510.938900462963</v>
      </c>
      <c r="T4081" s="16">
        <f t="shared" si="275"/>
        <v>42540.938900462963</v>
      </c>
      <c r="U4081">
        <f t="shared" si="271"/>
        <v>2015</v>
      </c>
    </row>
    <row r="4082" spans="1:21" ht="60">
      <c r="A4082">
        <v>4080</v>
      </c>
      <c r="B4082" s="3" t="s">
        <v>8294</v>
      </c>
      <c r="C4082" s="3" t="s">
        <v>8295</v>
      </c>
      <c r="D4082" s="6">
        <v>3000</v>
      </c>
      <c r="E4082" s="11">
        <v>0</v>
      </c>
      <c r="F4082" t="s">
        <v>366</v>
      </c>
      <c r="G4082" t="s">
        <v>22</v>
      </c>
      <c r="H4082" t="s">
        <v>23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1098</v>
      </c>
      <c r="O4082" s="9">
        <f t="shared" si="272"/>
        <v>0</v>
      </c>
      <c r="P4082" s="9">
        <f t="shared" si="273"/>
        <v>0</v>
      </c>
      <c r="Q4082" t="s">
        <v>1099</v>
      </c>
      <c r="R4082" t="s">
        <v>1100</v>
      </c>
      <c r="S4082" s="15">
        <f t="shared" si="274"/>
        <v>42511.698101851856</v>
      </c>
      <c r="T4082" s="16">
        <f t="shared" si="275"/>
        <v>42535.787500000006</v>
      </c>
      <c r="U4082">
        <f t="shared" ref="U4082:U4115" si="276">YEAR(S3564)</f>
        <v>2016</v>
      </c>
    </row>
    <row r="4083" spans="1:21" ht="45">
      <c r="A4083">
        <v>4081</v>
      </c>
      <c r="B4083" s="3" t="s">
        <v>8296</v>
      </c>
      <c r="C4083" s="3" t="s">
        <v>8297</v>
      </c>
      <c r="D4083" s="6">
        <v>2224</v>
      </c>
      <c r="E4083" s="11">
        <v>350</v>
      </c>
      <c r="F4083" t="s">
        <v>366</v>
      </c>
      <c r="G4083" t="s">
        <v>22</v>
      </c>
      <c r="H4083" t="s">
        <v>23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1098</v>
      </c>
      <c r="O4083" s="9">
        <f t="shared" si="272"/>
        <v>16</v>
      </c>
      <c r="P4083" s="9">
        <f t="shared" si="273"/>
        <v>29.17</v>
      </c>
      <c r="Q4083" t="s">
        <v>1099</v>
      </c>
      <c r="R4083" t="s">
        <v>1100</v>
      </c>
      <c r="S4083" s="15">
        <f t="shared" si="274"/>
        <v>42041.581307870365</v>
      </c>
      <c r="T4083" s="16">
        <f t="shared" si="275"/>
        <v>42071.539641203708</v>
      </c>
      <c r="U4083">
        <f t="shared" si="276"/>
        <v>2016</v>
      </c>
    </row>
    <row r="4084" spans="1:21" ht="60">
      <c r="A4084">
        <v>4082</v>
      </c>
      <c r="B4084" s="3" t="s">
        <v>8298</v>
      </c>
      <c r="C4084" s="3" t="s">
        <v>8299</v>
      </c>
      <c r="D4084" s="6">
        <v>150</v>
      </c>
      <c r="E4084" s="11">
        <v>3</v>
      </c>
      <c r="F4084" t="s">
        <v>366</v>
      </c>
      <c r="G4084" t="s">
        <v>22</v>
      </c>
      <c r="H4084" t="s">
        <v>23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1098</v>
      </c>
      <c r="O4084" s="9">
        <f t="shared" si="272"/>
        <v>2</v>
      </c>
      <c r="P4084" s="9">
        <f t="shared" si="273"/>
        <v>1.5</v>
      </c>
      <c r="Q4084" t="s">
        <v>1099</v>
      </c>
      <c r="R4084" t="s">
        <v>1100</v>
      </c>
      <c r="S4084" s="15">
        <f t="shared" si="274"/>
        <v>42307.189270833333</v>
      </c>
      <c r="T4084" s="16">
        <f t="shared" si="275"/>
        <v>42322.958333333328</v>
      </c>
      <c r="U4084">
        <f t="shared" si="276"/>
        <v>2015</v>
      </c>
    </row>
    <row r="4085" spans="1:21" ht="60">
      <c r="A4085">
        <v>4083</v>
      </c>
      <c r="B4085" s="3" t="s">
        <v>8300</v>
      </c>
      <c r="C4085" s="3" t="s">
        <v>8301</v>
      </c>
      <c r="D4085" s="6">
        <v>3500</v>
      </c>
      <c r="E4085" s="11">
        <v>759</v>
      </c>
      <c r="F4085" t="s">
        <v>366</v>
      </c>
      <c r="G4085" t="s">
        <v>22</v>
      </c>
      <c r="H4085" t="s">
        <v>23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1098</v>
      </c>
      <c r="O4085" s="9">
        <f t="shared" si="272"/>
        <v>22</v>
      </c>
      <c r="P4085" s="9">
        <f t="shared" si="273"/>
        <v>126.5</v>
      </c>
      <c r="Q4085" t="s">
        <v>1099</v>
      </c>
      <c r="R4085" t="s">
        <v>1100</v>
      </c>
      <c r="S4085" s="15">
        <f t="shared" si="274"/>
        <v>42353.761759259258</v>
      </c>
      <c r="T4085" s="16">
        <f t="shared" si="275"/>
        <v>42383.761759259258</v>
      </c>
      <c r="U4085">
        <f t="shared" si="276"/>
        <v>2014</v>
      </c>
    </row>
    <row r="4086" spans="1:21" ht="60">
      <c r="A4086">
        <v>4084</v>
      </c>
      <c r="B4086" s="3" t="s">
        <v>8302</v>
      </c>
      <c r="C4086" s="3" t="s">
        <v>8303</v>
      </c>
      <c r="D4086" s="6">
        <v>3000</v>
      </c>
      <c r="E4086" s="11">
        <v>10</v>
      </c>
      <c r="F4086" t="s">
        <v>366</v>
      </c>
      <c r="G4086" t="s">
        <v>1240</v>
      </c>
      <c r="H4086" t="s">
        <v>62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1098</v>
      </c>
      <c r="O4086" s="9">
        <f t="shared" si="272"/>
        <v>0</v>
      </c>
      <c r="P4086" s="9">
        <f t="shared" si="273"/>
        <v>10</v>
      </c>
      <c r="Q4086" t="s">
        <v>1099</v>
      </c>
      <c r="R4086" t="s">
        <v>1100</v>
      </c>
      <c r="S4086" s="15">
        <f t="shared" si="274"/>
        <v>42622.436412037037</v>
      </c>
      <c r="T4086" s="16">
        <f t="shared" si="275"/>
        <v>42652.436412037037</v>
      </c>
      <c r="U4086">
        <f t="shared" si="276"/>
        <v>2014</v>
      </c>
    </row>
    <row r="4087" spans="1:21" ht="60">
      <c r="A4087">
        <v>4085</v>
      </c>
      <c r="B4087" s="3" t="s">
        <v>8304</v>
      </c>
      <c r="C4087" s="3" t="s">
        <v>8305</v>
      </c>
      <c r="D4087" s="6">
        <v>3500</v>
      </c>
      <c r="E4087" s="11">
        <v>10</v>
      </c>
      <c r="F4087" t="s">
        <v>366</v>
      </c>
      <c r="G4087" t="s">
        <v>22</v>
      </c>
      <c r="H4087" t="s">
        <v>23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1098</v>
      </c>
      <c r="O4087" s="9">
        <f t="shared" si="272"/>
        <v>0</v>
      </c>
      <c r="P4087" s="9">
        <f t="shared" si="273"/>
        <v>10</v>
      </c>
      <c r="Q4087" t="s">
        <v>1099</v>
      </c>
      <c r="R4087" t="s">
        <v>1100</v>
      </c>
      <c r="S4087" s="15">
        <f t="shared" si="274"/>
        <v>42058.603877314818</v>
      </c>
      <c r="T4087" s="16">
        <f t="shared" si="275"/>
        <v>42087.165972222225</v>
      </c>
      <c r="U4087">
        <f t="shared" si="276"/>
        <v>2015</v>
      </c>
    </row>
    <row r="4088" spans="1:21" ht="60">
      <c r="A4088">
        <v>4086</v>
      </c>
      <c r="B4088" s="3" t="s">
        <v>8306</v>
      </c>
      <c r="C4088" s="3" t="s">
        <v>8307</v>
      </c>
      <c r="D4088" s="6">
        <v>1000</v>
      </c>
      <c r="E4088" s="11">
        <v>47</v>
      </c>
      <c r="F4088" t="s">
        <v>366</v>
      </c>
      <c r="G4088" t="s">
        <v>22</v>
      </c>
      <c r="H4088" t="s">
        <v>23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1098</v>
      </c>
      <c r="O4088" s="9">
        <f t="shared" si="272"/>
        <v>5</v>
      </c>
      <c r="P4088" s="9">
        <f t="shared" si="273"/>
        <v>9.4</v>
      </c>
      <c r="Q4088" t="s">
        <v>1099</v>
      </c>
      <c r="R4088" t="s">
        <v>1100</v>
      </c>
      <c r="S4088" s="15">
        <f t="shared" si="274"/>
        <v>42304.940960648149</v>
      </c>
      <c r="T4088" s="16">
        <f t="shared" si="275"/>
        <v>42329.166666666672</v>
      </c>
      <c r="U4088">
        <f t="shared" si="276"/>
        <v>2014</v>
      </c>
    </row>
    <row r="4089" spans="1:21" ht="18.75">
      <c r="A4089">
        <v>4087</v>
      </c>
      <c r="B4089" s="3" t="s">
        <v>8308</v>
      </c>
      <c r="C4089" s="3" t="s">
        <v>8309</v>
      </c>
      <c r="D4089" s="6">
        <v>9600</v>
      </c>
      <c r="E4089" s="11">
        <v>0</v>
      </c>
      <c r="F4089" t="s">
        <v>366</v>
      </c>
      <c r="G4089" t="s">
        <v>22</v>
      </c>
      <c r="H4089" t="s">
        <v>23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1098</v>
      </c>
      <c r="O4089" s="9">
        <f t="shared" si="272"/>
        <v>0</v>
      </c>
      <c r="P4089" s="9">
        <f t="shared" si="273"/>
        <v>0</v>
      </c>
      <c r="Q4089" t="s">
        <v>1099</v>
      </c>
      <c r="R4089" t="s">
        <v>1100</v>
      </c>
      <c r="S4089" s="15">
        <f t="shared" si="274"/>
        <v>42538.742893518516</v>
      </c>
      <c r="T4089" s="16">
        <f t="shared" si="275"/>
        <v>42568.742893518516</v>
      </c>
      <c r="U4089">
        <f t="shared" si="276"/>
        <v>2014</v>
      </c>
    </row>
    <row r="4090" spans="1:21" ht="45">
      <c r="A4090">
        <v>4088</v>
      </c>
      <c r="B4090" s="3" t="s">
        <v>8310</v>
      </c>
      <c r="C4090" s="3" t="s">
        <v>8311</v>
      </c>
      <c r="D4090" s="6">
        <v>2000</v>
      </c>
      <c r="E4090" s="11">
        <v>216</v>
      </c>
      <c r="F4090" t="s">
        <v>366</v>
      </c>
      <c r="G4090" t="s">
        <v>31</v>
      </c>
      <c r="H4090" t="s">
        <v>32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1098</v>
      </c>
      <c r="O4090" s="9">
        <f t="shared" si="272"/>
        <v>11</v>
      </c>
      <c r="P4090" s="9">
        <f t="shared" si="273"/>
        <v>72</v>
      </c>
      <c r="Q4090" t="s">
        <v>1099</v>
      </c>
      <c r="R4090" t="s">
        <v>1100</v>
      </c>
      <c r="S4090" s="15">
        <f t="shared" si="274"/>
        <v>41990.612546296295</v>
      </c>
      <c r="T4090" s="16">
        <f t="shared" si="275"/>
        <v>42020.434722222228</v>
      </c>
      <c r="U4090">
        <f t="shared" si="276"/>
        <v>2014</v>
      </c>
    </row>
    <row r="4091" spans="1:21" ht="60">
      <c r="A4091">
        <v>4089</v>
      </c>
      <c r="B4091" s="3" t="s">
        <v>8312</v>
      </c>
      <c r="C4091" s="3" t="s">
        <v>8313</v>
      </c>
      <c r="D4091" s="6">
        <v>5000</v>
      </c>
      <c r="E4091" s="11">
        <v>240</v>
      </c>
      <c r="F4091" t="s">
        <v>366</v>
      </c>
      <c r="G4091" t="s">
        <v>22</v>
      </c>
      <c r="H4091" t="s">
        <v>23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1098</v>
      </c>
      <c r="O4091" s="9">
        <f t="shared" si="272"/>
        <v>5</v>
      </c>
      <c r="P4091" s="9">
        <f t="shared" si="273"/>
        <v>30</v>
      </c>
      <c r="Q4091" t="s">
        <v>1099</v>
      </c>
      <c r="R4091" t="s">
        <v>1100</v>
      </c>
      <c r="S4091" s="15">
        <f t="shared" si="274"/>
        <v>42122.732499999998</v>
      </c>
      <c r="T4091" s="16">
        <f t="shared" si="275"/>
        <v>42155.732638888891</v>
      </c>
      <c r="U4091">
        <f t="shared" si="276"/>
        <v>2014</v>
      </c>
    </row>
    <row r="4092" spans="1:21" ht="45">
      <c r="A4092">
        <v>4090</v>
      </c>
      <c r="B4092" s="3" t="s">
        <v>8314</v>
      </c>
      <c r="C4092" s="3" t="s">
        <v>8315</v>
      </c>
      <c r="D4092" s="6">
        <v>1000</v>
      </c>
      <c r="E4092" s="11">
        <v>32</v>
      </c>
      <c r="F4092" t="s">
        <v>366</v>
      </c>
      <c r="G4092" t="s">
        <v>22</v>
      </c>
      <c r="H4092" t="s">
        <v>23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1098</v>
      </c>
      <c r="O4092" s="9">
        <f t="shared" si="272"/>
        <v>3</v>
      </c>
      <c r="P4092" s="9">
        <f t="shared" si="273"/>
        <v>10.67</v>
      </c>
      <c r="Q4092" t="s">
        <v>1099</v>
      </c>
      <c r="R4092" t="s">
        <v>1100</v>
      </c>
      <c r="S4092" s="15">
        <f t="shared" si="274"/>
        <v>42209.67288194444</v>
      </c>
      <c r="T4092" s="16">
        <f t="shared" si="275"/>
        <v>42223.625</v>
      </c>
      <c r="U4092">
        <f t="shared" si="276"/>
        <v>2015</v>
      </c>
    </row>
    <row r="4093" spans="1:21" ht="60">
      <c r="A4093">
        <v>4091</v>
      </c>
      <c r="B4093" s="3" t="s">
        <v>8316</v>
      </c>
      <c r="C4093" s="3" t="s">
        <v>8317</v>
      </c>
      <c r="D4093" s="6">
        <v>1600</v>
      </c>
      <c r="E4093" s="11">
        <v>204</v>
      </c>
      <c r="F4093" t="s">
        <v>366</v>
      </c>
      <c r="G4093" t="s">
        <v>22</v>
      </c>
      <c r="H4093" t="s">
        <v>23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1098</v>
      </c>
      <c r="O4093" s="9">
        <f t="shared" si="272"/>
        <v>13</v>
      </c>
      <c r="P4093" s="9">
        <f t="shared" si="273"/>
        <v>25.5</v>
      </c>
      <c r="Q4093" t="s">
        <v>1099</v>
      </c>
      <c r="R4093" t="s">
        <v>1100</v>
      </c>
      <c r="S4093" s="15">
        <f t="shared" si="274"/>
        <v>41990.506377314814</v>
      </c>
      <c r="T4093" s="16">
        <f t="shared" si="275"/>
        <v>42020.506377314814</v>
      </c>
      <c r="U4093">
        <f t="shared" si="276"/>
        <v>2014</v>
      </c>
    </row>
    <row r="4094" spans="1:21" ht="45">
      <c r="A4094">
        <v>4092</v>
      </c>
      <c r="B4094" s="3" t="s">
        <v>8318</v>
      </c>
      <c r="C4094" s="3" t="s">
        <v>8319</v>
      </c>
      <c r="D4094" s="6">
        <v>110000</v>
      </c>
      <c r="E4094" s="11">
        <v>20</v>
      </c>
      <c r="F4094" t="s">
        <v>366</v>
      </c>
      <c r="G4094" t="s">
        <v>22</v>
      </c>
      <c r="H4094" t="s">
        <v>23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1098</v>
      </c>
      <c r="O4094" s="9">
        <f t="shared" si="272"/>
        <v>0</v>
      </c>
      <c r="P4094" s="9">
        <f t="shared" si="273"/>
        <v>20</v>
      </c>
      <c r="Q4094" t="s">
        <v>1099</v>
      </c>
      <c r="R4094" t="s">
        <v>1100</v>
      </c>
      <c r="S4094" s="15">
        <f t="shared" si="274"/>
        <v>42039.194988425923</v>
      </c>
      <c r="T4094" s="16">
        <f t="shared" si="275"/>
        <v>42099.153321759266</v>
      </c>
      <c r="U4094">
        <f t="shared" si="276"/>
        <v>2014</v>
      </c>
    </row>
    <row r="4095" spans="1:21" ht="60">
      <c r="A4095">
        <v>4093</v>
      </c>
      <c r="B4095" s="3" t="s">
        <v>8320</v>
      </c>
      <c r="C4095" s="3" t="s">
        <v>8321</v>
      </c>
      <c r="D4095" s="6">
        <v>2500</v>
      </c>
      <c r="E4095" s="11">
        <v>60</v>
      </c>
      <c r="F4095" t="s">
        <v>366</v>
      </c>
      <c r="G4095" t="s">
        <v>31</v>
      </c>
      <c r="H4095" t="s">
        <v>32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1098</v>
      </c>
      <c r="O4095" s="9">
        <f t="shared" si="272"/>
        <v>2</v>
      </c>
      <c r="P4095" s="9">
        <f t="shared" si="273"/>
        <v>15</v>
      </c>
      <c r="Q4095" t="s">
        <v>1099</v>
      </c>
      <c r="R4095" t="s">
        <v>1100</v>
      </c>
      <c r="S4095" s="15">
        <f t="shared" si="274"/>
        <v>42178.815891203703</v>
      </c>
      <c r="T4095" s="16">
        <f t="shared" si="275"/>
        <v>42238.815891203703</v>
      </c>
      <c r="U4095">
        <f t="shared" si="276"/>
        <v>2016</v>
      </c>
    </row>
    <row r="4096" spans="1:21" ht="45">
      <c r="A4096">
        <v>4094</v>
      </c>
      <c r="B4096" s="3" t="s">
        <v>8322</v>
      </c>
      <c r="C4096" s="3" t="s">
        <v>8323</v>
      </c>
      <c r="D4096" s="6">
        <v>2000</v>
      </c>
      <c r="E4096" s="11">
        <v>730</v>
      </c>
      <c r="F4096" t="s">
        <v>366</v>
      </c>
      <c r="G4096" t="s">
        <v>22</v>
      </c>
      <c r="H4096" t="s">
        <v>23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1098</v>
      </c>
      <c r="O4096" s="9">
        <f t="shared" si="272"/>
        <v>37</v>
      </c>
      <c r="P4096" s="9">
        <f t="shared" si="273"/>
        <v>91.25</v>
      </c>
      <c r="Q4096" t="s">
        <v>1099</v>
      </c>
      <c r="R4096" t="s">
        <v>1100</v>
      </c>
      <c r="S4096" s="15">
        <f t="shared" si="274"/>
        <v>41890.086805555555</v>
      </c>
      <c r="T4096" s="16">
        <f t="shared" si="275"/>
        <v>41934.207638888889</v>
      </c>
      <c r="U4096">
        <f t="shared" si="276"/>
        <v>2016</v>
      </c>
    </row>
    <row r="4097" spans="1:21" ht="45">
      <c r="A4097">
        <v>4095</v>
      </c>
      <c r="B4097" s="3" t="s">
        <v>8324</v>
      </c>
      <c r="C4097" s="3" t="s">
        <v>8325</v>
      </c>
      <c r="D4097" s="6">
        <v>30000</v>
      </c>
      <c r="E4097" s="11">
        <v>800</v>
      </c>
      <c r="F4097" t="s">
        <v>366</v>
      </c>
      <c r="G4097" t="s">
        <v>1441</v>
      </c>
      <c r="H4097" t="s">
        <v>1442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1098</v>
      </c>
      <c r="O4097" s="9">
        <f t="shared" si="272"/>
        <v>3</v>
      </c>
      <c r="P4097" s="9">
        <f t="shared" si="273"/>
        <v>800</v>
      </c>
      <c r="Q4097" t="s">
        <v>1099</v>
      </c>
      <c r="R4097" t="s">
        <v>1100</v>
      </c>
      <c r="S4097" s="15">
        <f t="shared" si="274"/>
        <v>42693.031828703708</v>
      </c>
      <c r="T4097" s="16">
        <f t="shared" si="275"/>
        <v>42723.031828703708</v>
      </c>
      <c r="U4097">
        <f t="shared" si="276"/>
        <v>2015</v>
      </c>
    </row>
    <row r="4098" spans="1:21" ht="45">
      <c r="A4098">
        <v>4096</v>
      </c>
      <c r="B4098" s="3" t="s">
        <v>8326</v>
      </c>
      <c r="C4098" s="3" t="s">
        <v>8327</v>
      </c>
      <c r="D4098" s="6">
        <v>3500</v>
      </c>
      <c r="E4098" s="11">
        <v>400</v>
      </c>
      <c r="F4098" t="s">
        <v>366</v>
      </c>
      <c r="G4098" t="s">
        <v>31</v>
      </c>
      <c r="H4098" t="s">
        <v>32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1098</v>
      </c>
      <c r="O4098" s="9">
        <f t="shared" si="272"/>
        <v>11</v>
      </c>
      <c r="P4098" s="9">
        <f t="shared" si="273"/>
        <v>80</v>
      </c>
      <c r="Q4098" t="s">
        <v>1099</v>
      </c>
      <c r="R4098" t="s">
        <v>1100</v>
      </c>
      <c r="S4098" s="15">
        <f t="shared" si="274"/>
        <v>42750.530312499999</v>
      </c>
      <c r="T4098" s="16">
        <f t="shared" si="275"/>
        <v>42794.368749999994</v>
      </c>
      <c r="U4098">
        <f t="shared" si="276"/>
        <v>2016</v>
      </c>
    </row>
    <row r="4099" spans="1:21" ht="60">
      <c r="A4099">
        <v>4097</v>
      </c>
      <c r="B4099" s="3" t="s">
        <v>8328</v>
      </c>
      <c r="C4099" s="3" t="s">
        <v>8329</v>
      </c>
      <c r="D4099" s="6">
        <v>10000</v>
      </c>
      <c r="E4099" s="11">
        <v>0</v>
      </c>
      <c r="F4099" t="s">
        <v>366</v>
      </c>
      <c r="G4099" t="s">
        <v>31</v>
      </c>
      <c r="H4099" t="s">
        <v>32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1098</v>
      </c>
      <c r="O4099" s="9">
        <f t="shared" ref="O4099:O4115" si="277">ROUND(E4099/D4099*100,0)</f>
        <v>0</v>
      </c>
      <c r="P4099" s="9">
        <f t="shared" ref="P4099:P4115" si="278">IFERROR(ROUND(E4099/L4099,2),0)</f>
        <v>0</v>
      </c>
      <c r="Q4099" t="s">
        <v>1099</v>
      </c>
      <c r="R4099" t="s">
        <v>1100</v>
      </c>
      <c r="S4099" s="15">
        <f t="shared" ref="S4099:S4115" si="279">(((J4099/60)/60)/24)+DATE(1970,1,1)</f>
        <v>42344.824502314819</v>
      </c>
      <c r="T4099" s="16">
        <f t="shared" ref="T4099:T4115" si="280">(((I4099/60)/60)/24)+DATE(1970,1,1)</f>
        <v>42400.996527777781</v>
      </c>
      <c r="U4099">
        <f t="shared" si="276"/>
        <v>2016</v>
      </c>
    </row>
    <row r="4100" spans="1:21" ht="45">
      <c r="A4100">
        <v>4098</v>
      </c>
      <c r="B4100" s="3" t="s">
        <v>8330</v>
      </c>
      <c r="C4100" s="3" t="s">
        <v>8331</v>
      </c>
      <c r="D4100" s="6">
        <v>75000</v>
      </c>
      <c r="E4100" s="11">
        <v>0</v>
      </c>
      <c r="F4100" t="s">
        <v>366</v>
      </c>
      <c r="G4100" t="s">
        <v>22</v>
      </c>
      <c r="H4100" t="s">
        <v>23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1098</v>
      </c>
      <c r="O4100" s="9">
        <f t="shared" si="277"/>
        <v>0</v>
      </c>
      <c r="P4100" s="9">
        <f t="shared" si="278"/>
        <v>0</v>
      </c>
      <c r="Q4100" t="s">
        <v>1099</v>
      </c>
      <c r="R4100" t="s">
        <v>1100</v>
      </c>
      <c r="S4100" s="15">
        <f t="shared" si="279"/>
        <v>42495.722187499996</v>
      </c>
      <c r="T4100" s="16">
        <f t="shared" si="280"/>
        <v>42525.722187499996</v>
      </c>
      <c r="U4100">
        <f t="shared" si="276"/>
        <v>2015</v>
      </c>
    </row>
    <row r="4101" spans="1:21" ht="60">
      <c r="A4101">
        <v>4099</v>
      </c>
      <c r="B4101" s="3" t="s">
        <v>8332</v>
      </c>
      <c r="C4101" s="3" t="s">
        <v>8333</v>
      </c>
      <c r="D4101" s="6">
        <v>4500</v>
      </c>
      <c r="E4101" s="11">
        <v>50</v>
      </c>
      <c r="F4101" t="s">
        <v>366</v>
      </c>
      <c r="G4101" t="s">
        <v>22</v>
      </c>
      <c r="H4101" t="s">
        <v>23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1098</v>
      </c>
      <c r="O4101" s="9">
        <f t="shared" si="277"/>
        <v>1</v>
      </c>
      <c r="P4101" s="9">
        <f t="shared" si="278"/>
        <v>50</v>
      </c>
      <c r="Q4101" t="s">
        <v>1099</v>
      </c>
      <c r="R4101" t="s">
        <v>1100</v>
      </c>
      <c r="S4101" s="15">
        <f t="shared" si="279"/>
        <v>42570.850381944445</v>
      </c>
      <c r="T4101" s="16">
        <f t="shared" si="280"/>
        <v>42615.850381944445</v>
      </c>
      <c r="U4101">
        <f t="shared" si="276"/>
        <v>2014</v>
      </c>
    </row>
    <row r="4102" spans="1:21" ht="45">
      <c r="A4102">
        <v>4100</v>
      </c>
      <c r="B4102" s="3" t="s">
        <v>8334</v>
      </c>
      <c r="C4102" s="3" t="s">
        <v>8335</v>
      </c>
      <c r="D4102" s="6">
        <v>270</v>
      </c>
      <c r="E4102" s="11">
        <v>0</v>
      </c>
      <c r="F4102" t="s">
        <v>366</v>
      </c>
      <c r="G4102" t="s">
        <v>22</v>
      </c>
      <c r="H4102" t="s">
        <v>23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1098</v>
      </c>
      <c r="O4102" s="9">
        <f t="shared" si="277"/>
        <v>0</v>
      </c>
      <c r="P4102" s="9">
        <f t="shared" si="278"/>
        <v>0</v>
      </c>
      <c r="Q4102" t="s">
        <v>1099</v>
      </c>
      <c r="R4102" t="s">
        <v>1100</v>
      </c>
      <c r="S4102" s="15">
        <f t="shared" si="279"/>
        <v>41927.124884259261</v>
      </c>
      <c r="T4102" s="16">
        <f t="shared" si="280"/>
        <v>41937.124884259261</v>
      </c>
      <c r="U4102">
        <f t="shared" si="276"/>
        <v>2016</v>
      </c>
    </row>
    <row r="4103" spans="1:21" ht="60">
      <c r="A4103">
        <v>4101</v>
      </c>
      <c r="B4103" s="3" t="s">
        <v>8336</v>
      </c>
      <c r="C4103" s="3" t="s">
        <v>8337</v>
      </c>
      <c r="D4103" s="6">
        <v>600</v>
      </c>
      <c r="E4103" s="11">
        <v>0</v>
      </c>
      <c r="F4103" t="s">
        <v>366</v>
      </c>
      <c r="G4103" t="s">
        <v>22</v>
      </c>
      <c r="H4103" t="s">
        <v>23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1098</v>
      </c>
      <c r="O4103" s="9">
        <f t="shared" si="277"/>
        <v>0</v>
      </c>
      <c r="P4103" s="9">
        <f t="shared" si="278"/>
        <v>0</v>
      </c>
      <c r="Q4103" t="s">
        <v>1099</v>
      </c>
      <c r="R4103" t="s">
        <v>1100</v>
      </c>
      <c r="S4103" s="15">
        <f t="shared" si="279"/>
        <v>42730.903726851851</v>
      </c>
      <c r="T4103" s="16">
        <f t="shared" si="280"/>
        <v>42760.903726851851</v>
      </c>
      <c r="U4103">
        <f t="shared" si="276"/>
        <v>2016</v>
      </c>
    </row>
    <row r="4104" spans="1:21" ht="45">
      <c r="A4104">
        <v>4102</v>
      </c>
      <c r="B4104" s="3" t="s">
        <v>8338</v>
      </c>
      <c r="C4104" s="3" t="s">
        <v>8339</v>
      </c>
      <c r="D4104" s="6">
        <v>500</v>
      </c>
      <c r="E4104" s="11">
        <v>137</v>
      </c>
      <c r="F4104" t="s">
        <v>366</v>
      </c>
      <c r="G4104" t="s">
        <v>22</v>
      </c>
      <c r="H4104" t="s">
        <v>23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1098</v>
      </c>
      <c r="O4104" s="9">
        <f t="shared" si="277"/>
        <v>27</v>
      </c>
      <c r="P4104" s="9">
        <f t="shared" si="278"/>
        <v>22.83</v>
      </c>
      <c r="Q4104" t="s">
        <v>1099</v>
      </c>
      <c r="R4104" t="s">
        <v>1100</v>
      </c>
      <c r="S4104" s="15">
        <f t="shared" si="279"/>
        <v>42475.848067129627</v>
      </c>
      <c r="T4104" s="16">
        <f t="shared" si="280"/>
        <v>42505.848067129627</v>
      </c>
      <c r="U4104">
        <f t="shared" si="276"/>
        <v>2015</v>
      </c>
    </row>
    <row r="4105" spans="1:21" ht="45">
      <c r="A4105">
        <v>4103</v>
      </c>
      <c r="B4105" s="3" t="s">
        <v>8340</v>
      </c>
      <c r="C4105" s="3" t="s">
        <v>8341</v>
      </c>
      <c r="D4105" s="6">
        <v>1000</v>
      </c>
      <c r="E4105" s="11">
        <v>100</v>
      </c>
      <c r="F4105" t="s">
        <v>366</v>
      </c>
      <c r="G4105" t="s">
        <v>22</v>
      </c>
      <c r="H4105" t="s">
        <v>23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1098</v>
      </c>
      <c r="O4105" s="9">
        <f t="shared" si="277"/>
        <v>10</v>
      </c>
      <c r="P4105" s="9">
        <f t="shared" si="278"/>
        <v>16.670000000000002</v>
      </c>
      <c r="Q4105" t="s">
        <v>1099</v>
      </c>
      <c r="R4105" t="s">
        <v>1100</v>
      </c>
      <c r="S4105" s="15">
        <f t="shared" si="279"/>
        <v>42188.83293981482</v>
      </c>
      <c r="T4105" s="16">
        <f t="shared" si="280"/>
        <v>42242.772222222222</v>
      </c>
      <c r="U4105">
        <f t="shared" si="276"/>
        <v>2014</v>
      </c>
    </row>
    <row r="4106" spans="1:21" ht="45">
      <c r="A4106">
        <v>4104</v>
      </c>
      <c r="B4106" s="3" t="s">
        <v>8342</v>
      </c>
      <c r="C4106" s="3" t="s">
        <v>8343</v>
      </c>
      <c r="D4106" s="6">
        <v>3000</v>
      </c>
      <c r="E4106" s="11">
        <v>641</v>
      </c>
      <c r="F4106" t="s">
        <v>366</v>
      </c>
      <c r="G4106" t="s">
        <v>57</v>
      </c>
      <c r="H4106" t="s">
        <v>58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1098</v>
      </c>
      <c r="O4106" s="9">
        <f t="shared" si="277"/>
        <v>21</v>
      </c>
      <c r="P4106" s="9">
        <f t="shared" si="278"/>
        <v>45.79</v>
      </c>
      <c r="Q4106" t="s">
        <v>1099</v>
      </c>
      <c r="R4106" t="s">
        <v>1100</v>
      </c>
      <c r="S4106" s="15">
        <f t="shared" si="279"/>
        <v>42640.278171296297</v>
      </c>
      <c r="T4106" s="16">
        <f t="shared" si="280"/>
        <v>42670.278171296297</v>
      </c>
      <c r="U4106">
        <f t="shared" si="276"/>
        <v>2016</v>
      </c>
    </row>
    <row r="4107" spans="1:21" ht="60">
      <c r="A4107">
        <v>4105</v>
      </c>
      <c r="B4107" s="3" t="s">
        <v>8344</v>
      </c>
      <c r="C4107" s="3" t="s">
        <v>8345</v>
      </c>
      <c r="D4107" s="6">
        <v>33000</v>
      </c>
      <c r="E4107" s="11">
        <v>2300</v>
      </c>
      <c r="F4107" t="s">
        <v>366</v>
      </c>
      <c r="G4107" t="s">
        <v>1441</v>
      </c>
      <c r="H4107" t="s">
        <v>1442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1098</v>
      </c>
      <c r="O4107" s="9">
        <f t="shared" si="277"/>
        <v>7</v>
      </c>
      <c r="P4107" s="9">
        <f t="shared" si="278"/>
        <v>383.33</v>
      </c>
      <c r="Q4107" t="s">
        <v>1099</v>
      </c>
      <c r="R4107" t="s">
        <v>1100</v>
      </c>
      <c r="S4107" s="15">
        <f t="shared" si="279"/>
        <v>42697.010520833333</v>
      </c>
      <c r="T4107" s="16">
        <f t="shared" si="280"/>
        <v>42730.010520833333</v>
      </c>
      <c r="U4107">
        <f t="shared" si="276"/>
        <v>2016</v>
      </c>
    </row>
    <row r="4108" spans="1:21" ht="60">
      <c r="A4108">
        <v>4106</v>
      </c>
      <c r="B4108" s="3" t="s">
        <v>8346</v>
      </c>
      <c r="C4108" s="3" t="s">
        <v>8347</v>
      </c>
      <c r="D4108" s="6">
        <v>5000</v>
      </c>
      <c r="E4108" s="11">
        <v>3530</v>
      </c>
      <c r="F4108" t="s">
        <v>366</v>
      </c>
      <c r="G4108" t="s">
        <v>22</v>
      </c>
      <c r="H4108" t="s">
        <v>23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1098</v>
      </c>
      <c r="O4108" s="9">
        <f t="shared" si="277"/>
        <v>71</v>
      </c>
      <c r="P4108" s="9">
        <f t="shared" si="278"/>
        <v>106.97</v>
      </c>
      <c r="Q4108" t="s">
        <v>1099</v>
      </c>
      <c r="R4108" t="s">
        <v>1100</v>
      </c>
      <c r="S4108" s="15">
        <f t="shared" si="279"/>
        <v>42053.049375000002</v>
      </c>
      <c r="T4108" s="16">
        <f t="shared" si="280"/>
        <v>42096.041666666672</v>
      </c>
      <c r="U4108">
        <f t="shared" si="276"/>
        <v>2015</v>
      </c>
    </row>
    <row r="4109" spans="1:21" ht="60">
      <c r="A4109">
        <v>4107</v>
      </c>
      <c r="B4109" s="3" t="s">
        <v>8348</v>
      </c>
      <c r="C4109" s="3" t="s">
        <v>8349</v>
      </c>
      <c r="D4109" s="6">
        <v>2000</v>
      </c>
      <c r="E4109" s="11">
        <v>41</v>
      </c>
      <c r="F4109" t="s">
        <v>366</v>
      </c>
      <c r="G4109" t="s">
        <v>22</v>
      </c>
      <c r="H4109" t="s">
        <v>23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1098</v>
      </c>
      <c r="O4109" s="9">
        <f t="shared" si="277"/>
        <v>2</v>
      </c>
      <c r="P4109" s="9">
        <f t="shared" si="278"/>
        <v>10.25</v>
      </c>
      <c r="Q4109" t="s">
        <v>1099</v>
      </c>
      <c r="R4109" t="s">
        <v>1100</v>
      </c>
      <c r="S4109" s="15">
        <f t="shared" si="279"/>
        <v>41883.916678240741</v>
      </c>
      <c r="T4109" s="16">
        <f t="shared" si="280"/>
        <v>41906.916678240741</v>
      </c>
      <c r="U4109">
        <f t="shared" si="276"/>
        <v>2015</v>
      </c>
    </row>
    <row r="4110" spans="1:21" ht="45">
      <c r="A4110">
        <v>4108</v>
      </c>
      <c r="B4110" s="3" t="s">
        <v>8350</v>
      </c>
      <c r="C4110" s="3" t="s">
        <v>8351</v>
      </c>
      <c r="D4110" s="6">
        <v>3000</v>
      </c>
      <c r="E4110" s="11">
        <v>59</v>
      </c>
      <c r="F4110" t="s">
        <v>366</v>
      </c>
      <c r="G4110" t="s">
        <v>22</v>
      </c>
      <c r="H4110" t="s">
        <v>23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1098</v>
      </c>
      <c r="O4110" s="9">
        <f t="shared" si="277"/>
        <v>2</v>
      </c>
      <c r="P4110" s="9">
        <f t="shared" si="278"/>
        <v>59</v>
      </c>
      <c r="Q4110" t="s">
        <v>1099</v>
      </c>
      <c r="R4110" t="s">
        <v>1100</v>
      </c>
      <c r="S4110" s="15">
        <f t="shared" si="279"/>
        <v>42767.031678240746</v>
      </c>
      <c r="T4110" s="16">
        <f t="shared" si="280"/>
        <v>42797.208333333328</v>
      </c>
      <c r="U4110">
        <f t="shared" si="276"/>
        <v>2014</v>
      </c>
    </row>
    <row r="4111" spans="1:21" ht="45">
      <c r="A4111">
        <v>4109</v>
      </c>
      <c r="B4111" s="3" t="s">
        <v>8352</v>
      </c>
      <c r="C4111" s="3" t="s">
        <v>8353</v>
      </c>
      <c r="D4111" s="6">
        <v>500</v>
      </c>
      <c r="E4111" s="11">
        <v>0</v>
      </c>
      <c r="F4111" t="s">
        <v>366</v>
      </c>
      <c r="G4111" t="s">
        <v>31</v>
      </c>
      <c r="H4111" t="s">
        <v>32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1098</v>
      </c>
      <c r="O4111" s="9">
        <f t="shared" si="277"/>
        <v>0</v>
      </c>
      <c r="P4111" s="9">
        <f t="shared" si="278"/>
        <v>0</v>
      </c>
      <c r="Q4111" t="s">
        <v>1099</v>
      </c>
      <c r="R4111" t="s">
        <v>1100</v>
      </c>
      <c r="S4111" s="15">
        <f t="shared" si="279"/>
        <v>42307.539398148147</v>
      </c>
      <c r="T4111" s="16">
        <f t="shared" si="280"/>
        <v>42337.581064814818</v>
      </c>
      <c r="U4111">
        <f t="shared" si="276"/>
        <v>2014</v>
      </c>
    </row>
    <row r="4112" spans="1:21" ht="60">
      <c r="A4112">
        <v>4110</v>
      </c>
      <c r="B4112" s="3" t="s">
        <v>8354</v>
      </c>
      <c r="C4112" s="3" t="s">
        <v>8355</v>
      </c>
      <c r="D4112" s="6">
        <v>300</v>
      </c>
      <c r="E4112" s="11">
        <v>86</v>
      </c>
      <c r="F4112" t="s">
        <v>366</v>
      </c>
      <c r="G4112" t="s">
        <v>31</v>
      </c>
      <c r="H4112" t="s">
        <v>32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1098</v>
      </c>
      <c r="O4112" s="9">
        <f t="shared" si="277"/>
        <v>29</v>
      </c>
      <c r="P4112" s="9">
        <f t="shared" si="278"/>
        <v>14.33</v>
      </c>
      <c r="Q4112" t="s">
        <v>1099</v>
      </c>
      <c r="R4112" t="s">
        <v>1100</v>
      </c>
      <c r="S4112" s="15">
        <f t="shared" si="279"/>
        <v>42512.626747685179</v>
      </c>
      <c r="T4112" s="16">
        <f t="shared" si="280"/>
        <v>42572.626747685179</v>
      </c>
      <c r="U4112">
        <f t="shared" si="276"/>
        <v>2014</v>
      </c>
    </row>
    <row r="4113" spans="1:21" ht="45">
      <c r="A4113">
        <v>4111</v>
      </c>
      <c r="B4113" s="3" t="s">
        <v>8356</v>
      </c>
      <c r="C4113" s="3" t="s">
        <v>8357</v>
      </c>
      <c r="D4113" s="6">
        <v>3000</v>
      </c>
      <c r="E4113" s="11">
        <v>94</v>
      </c>
      <c r="F4113" t="s">
        <v>366</v>
      </c>
      <c r="G4113" t="s">
        <v>22</v>
      </c>
      <c r="H4113" t="s">
        <v>23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1098</v>
      </c>
      <c r="O4113" s="9">
        <f t="shared" si="277"/>
        <v>3</v>
      </c>
      <c r="P4113" s="9">
        <f t="shared" si="278"/>
        <v>15.67</v>
      </c>
      <c r="Q4113" t="s">
        <v>1099</v>
      </c>
      <c r="R4113" t="s">
        <v>1100</v>
      </c>
      <c r="S4113" s="15">
        <f t="shared" si="279"/>
        <v>42029.135879629626</v>
      </c>
      <c r="T4113" s="16">
        <f t="shared" si="280"/>
        <v>42059.135879629626</v>
      </c>
      <c r="U4113">
        <f t="shared" si="276"/>
        <v>2014</v>
      </c>
    </row>
    <row r="4114" spans="1:21" ht="60">
      <c r="A4114">
        <v>4112</v>
      </c>
      <c r="B4114" s="3" t="s">
        <v>8358</v>
      </c>
      <c r="C4114" s="3" t="s">
        <v>5844</v>
      </c>
      <c r="D4114" s="6">
        <v>2500</v>
      </c>
      <c r="E4114" s="11">
        <v>1</v>
      </c>
      <c r="F4114" t="s">
        <v>366</v>
      </c>
      <c r="G4114" t="s">
        <v>2490</v>
      </c>
      <c r="H4114" t="s">
        <v>62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1098</v>
      </c>
      <c r="O4114" s="9">
        <f t="shared" si="277"/>
        <v>0</v>
      </c>
      <c r="P4114" s="9">
        <f t="shared" si="278"/>
        <v>1</v>
      </c>
      <c r="Q4114" t="s">
        <v>1099</v>
      </c>
      <c r="R4114" t="s">
        <v>1100</v>
      </c>
      <c r="S4114" s="15">
        <f t="shared" si="279"/>
        <v>42400.946597222224</v>
      </c>
      <c r="T4114" s="16">
        <f t="shared" si="280"/>
        <v>42428</v>
      </c>
      <c r="U4114">
        <f t="shared" si="276"/>
        <v>2016</v>
      </c>
    </row>
    <row r="4115" spans="1:21" ht="60">
      <c r="A4115">
        <v>4113</v>
      </c>
      <c r="B4115" s="3" t="s">
        <v>8359</v>
      </c>
      <c r="C4115" s="3" t="s">
        <v>8360</v>
      </c>
      <c r="D4115" s="6">
        <v>1500</v>
      </c>
      <c r="E4115" s="11">
        <v>3</v>
      </c>
      <c r="F4115" t="s">
        <v>366</v>
      </c>
      <c r="G4115" t="s">
        <v>22</v>
      </c>
      <c r="H4115" t="s">
        <v>23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1098</v>
      </c>
      <c r="O4115" s="9">
        <f t="shared" si="277"/>
        <v>0</v>
      </c>
      <c r="P4115" s="9">
        <f t="shared" si="278"/>
        <v>1</v>
      </c>
      <c r="Q4115" t="s">
        <v>1099</v>
      </c>
      <c r="R4115" t="s">
        <v>1100</v>
      </c>
      <c r="S4115" s="15">
        <f t="shared" si="279"/>
        <v>42358.573182870372</v>
      </c>
      <c r="T4115" s="16">
        <f t="shared" si="280"/>
        <v>42377.273611111115</v>
      </c>
      <c r="U4115">
        <f t="shared" si="276"/>
        <v>2015</v>
      </c>
    </row>
  </sheetData>
  <autoFilter ref="R1:R4115" xr:uid="{00000000-0001-0000-0000-000000000000}">
    <filterColumn colId="0">
      <filters>
        <filter val="plays"/>
      </filters>
    </filterColumn>
  </autoFilter>
  <conditionalFormatting sqref="F1:F1048576">
    <cfRule type="containsText" dxfId="2" priority="4" operator="containsText" text="successful">
      <formula>NOT(ISERROR(SEARCH("successful",F1)))</formula>
    </cfRule>
  </conditionalFormatting>
  <conditionalFormatting sqref="F1:F1048576">
    <cfRule type="containsText" dxfId="1" priority="3" operator="containsText" text="failed">
      <formula>NOT(ISERROR(SEARCH("failed",F1)))</formula>
    </cfRule>
  </conditionalFormatting>
  <conditionalFormatting sqref="F1:F1048576">
    <cfRule type="containsText" dxfId="0" priority="2" operator="containsText" text="canceled">
      <formula>NOT(ISERROR(SEARCH("canceled",F1)))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B6DE-ACD2-41D0-9A31-AA344029C141}">
  <sheetPr codeName="Sheet6"/>
  <dimension ref="A1:H13"/>
  <sheetViews>
    <sheetView zoomScale="120" zoomScaleNormal="120" workbookViewId="0">
      <selection activeCell="B11" sqref="B11"/>
    </sheetView>
  </sheetViews>
  <sheetFormatPr defaultRowHeight="1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5703125" bestFit="1" customWidth="1"/>
    <col min="6" max="6" width="23.85546875" bestFit="1" customWidth="1"/>
    <col min="7" max="7" width="17" bestFit="1" customWidth="1"/>
    <col min="8" max="8" width="19.85546875" bestFit="1" customWidth="1"/>
  </cols>
  <sheetData>
    <row r="1" spans="1:8">
      <c r="A1" s="20" t="s">
        <v>8361</v>
      </c>
      <c r="B1" s="20" t="s">
        <v>8378</v>
      </c>
      <c r="C1" s="20" t="s">
        <v>8379</v>
      </c>
      <c r="D1" s="20" t="s">
        <v>8380</v>
      </c>
      <c r="E1" s="20" t="s">
        <v>8381</v>
      </c>
      <c r="F1" s="20" t="s">
        <v>8395</v>
      </c>
      <c r="G1" s="20" t="s">
        <v>8382</v>
      </c>
      <c r="H1" s="20" t="s">
        <v>8383</v>
      </c>
    </row>
    <row r="2" spans="1:8">
      <c r="A2" t="s">
        <v>8384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SUM(B2,C2,D2)</f>
        <v>186</v>
      </c>
      <c r="F2" s="19">
        <f>B2/E2</f>
        <v>0.75806451612903225</v>
      </c>
      <c r="G2" s="19">
        <f>C2/E2</f>
        <v>0.24193548387096775</v>
      </c>
      <c r="H2" s="18">
        <f>D2/E2</f>
        <v>0</v>
      </c>
    </row>
    <row r="3" spans="1:8">
      <c r="A3" t="s">
        <v>8385</v>
      </c>
      <c r="B3">
        <f>COUNTIFS(Kickstarter!$D:$D,"&lt;=4999",Kickstarter!$F:$F,"successful",Kickstarter!$D:$D,"&gt;=1000",Kickstarter!$R:$R,"plays")</f>
        <v>388</v>
      </c>
      <c r="C3">
        <f>COUNTIFS(Kickstarter!$D:$D,"&lt;=4999",Kickstarter!$F:$F,"failed",Kickstarter!$D:$D,"&gt;=1000",Kickstarter!$R:$R,"plays")</f>
        <v>146</v>
      </c>
      <c r="D3">
        <f>COUNTIFS(Kickstarter!$D:$D,"&lt;=4999",Kickstarter!$F:$F,"canceled",Kickstarter!$D:$D,"&gt;=1000",Kickstarter!$R:$R,"plays")</f>
        <v>0</v>
      </c>
      <c r="E3">
        <f t="shared" ref="E3:E13" si="0">SUM(B3,C3,D3)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8">
        <f t="shared" ref="H3:H13" si="3">D3/E3</f>
        <v>0</v>
      </c>
    </row>
    <row r="4" spans="1:8">
      <c r="A4" t="s">
        <v>8386</v>
      </c>
      <c r="B4">
        <f>COUNTIFS(Kickstarter!$D:$D,"&lt;=9999",Kickstarter!$F:$F,"successful",Kickstarter!$D:$D,"&gt;=5000",Kickstarter!$R:$R,"plays")</f>
        <v>93</v>
      </c>
      <c r="C4">
        <f>COUNTIFS(Kickstarter!$D:$D,"&lt;=9999",Kickstarter!$F:$F,"failed",Kickstarter!$D:$D,"&gt;=5000",Kickstarter!$R:$R,"plays")</f>
        <v>76</v>
      </c>
      <c r="D4">
        <f>COUNTIFS(Kickstarter!$D:$D,"&lt;=9999",Kickstarter!$F:$F,"canceled",Kickstarter!$D:$D,"&gt;=5000",Kickstarter!$R:$R,"plays")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8">
        <f t="shared" si="3"/>
        <v>0</v>
      </c>
    </row>
    <row r="5" spans="1:8">
      <c r="A5" t="s">
        <v>8387</v>
      </c>
      <c r="B5">
        <f>COUNTIFS(Kickstarter!$D:$D,"&lt;=14999",Kickstarter!$F:$F,"successful",Kickstarter!$D:$D,"&gt;=10000",Kickstarter!$R:$R,"plays")</f>
        <v>39</v>
      </c>
      <c r="C5">
        <f>COUNTIFS(Kickstarter!$D:$D,"&lt;=14999",Kickstarter!$F:$F,"failed",Kickstarter!$D:$D,"&gt;=10000",Kickstarter!$R:$R,"plays")</f>
        <v>33</v>
      </c>
      <c r="D5">
        <f>COUNTIFS(Kickstarter!$D:$D,"&lt;=14999",Kickstarter!$F:$F,"canceled",Kickstarter!$D:$D,"&gt;=10000",Kickstarter!$R:$R,"plays")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8">
        <f t="shared" si="3"/>
        <v>0</v>
      </c>
    </row>
    <row r="6" spans="1:8">
      <c r="A6" t="s">
        <v>8388</v>
      </c>
      <c r="B6">
        <f>COUNTIFS(Kickstarter!$D:$D,"&lt;=19999",Kickstarter!$F:$F,"successful",Kickstarter!$D:$D,"&gt;=15000",Kickstarter!$R:$R,"plays")</f>
        <v>12</v>
      </c>
      <c r="C6">
        <f>COUNTIFS(Kickstarter!$D:$D,"&lt;=19999",Kickstarter!$F:$F,"failed",Kickstarter!$D:$D,"&gt;=15000",Kickstarter!$R:$R,"plays")</f>
        <v>12</v>
      </c>
      <c r="D6">
        <f>COUNTIFS(Kickstarter!$D:$D,"&lt;=19999",Kickstarter!$F:$F,"canceled",Kickstarter!$D:$D,"&gt;=15000",Kickstarter!$R:$R,"plays")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8">
        <f t="shared" si="3"/>
        <v>0</v>
      </c>
    </row>
    <row r="7" spans="1:8">
      <c r="A7" t="s">
        <v>8389</v>
      </c>
      <c r="B7">
        <f>COUNTIFS(Kickstarter!$D:$D,"&lt;=24999",Kickstarter!$F:$F,"successful",Kickstarter!$D:$D,"&gt;=15000",Kickstarter!$R:$R,"plays")</f>
        <v>21</v>
      </c>
      <c r="C7">
        <f>COUNTIFS(Kickstarter!$D:$D,"&lt;=24999",Kickstarter!$F:$F,"failed",Kickstarter!$D:$D,"&gt;=15000",Kickstarter!$R:$R,"plays")</f>
        <v>23</v>
      </c>
      <c r="D7">
        <f>COUNTIFS(Kickstarter!$D:$D,"&lt;=24999",Kickstarter!$F:$F,"canceled",Kickstarter!$D:$D,"&gt;=15000",Kickstarter!$R:$R,"plays")</f>
        <v>0</v>
      </c>
      <c r="E7">
        <f t="shared" si="0"/>
        <v>44</v>
      </c>
      <c r="F7" s="19">
        <f t="shared" si="1"/>
        <v>0.47727272727272729</v>
      </c>
      <c r="G7" s="19">
        <f t="shared" si="2"/>
        <v>0.52272727272727271</v>
      </c>
      <c r="H7" s="18">
        <f t="shared" si="3"/>
        <v>0</v>
      </c>
    </row>
    <row r="8" spans="1:8">
      <c r="A8" t="s">
        <v>8390</v>
      </c>
      <c r="B8">
        <f>COUNTIFS(Kickstarter!$D:$D,"&lt;=29999",Kickstarter!$F:$F,"successful",Kickstarter!$D:$D,"&gt;=25000",Kickstarter!$R:$R,"plays")</f>
        <v>1</v>
      </c>
      <c r="C8">
        <f>COUNTIFS(Kickstarter!$D:$D,"&lt;=29999",Kickstarter!$F:$F,"failed",Kickstarter!$D:$D,"&gt;=25000",Kickstarter!$R:$R,"plays")</f>
        <v>4</v>
      </c>
      <c r="D8">
        <f>COUNTIFS(Kickstarter!$D:$D,"&lt;=29999",Kickstarter!$F:$F,"canceled",Kickstarter!$D:$D,"&gt;=25000",Kickstarter!$R:$R,"plays")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8">
        <f t="shared" si="3"/>
        <v>0</v>
      </c>
    </row>
    <row r="9" spans="1:8">
      <c r="A9" t="s">
        <v>8391</v>
      </c>
      <c r="B9">
        <f>COUNTIFS(Kickstarter!$D:$D,"&lt;=34999",Kickstarter!$F:$F,"successful",Kickstarter!$D:$D,"&gt;=30000",Kickstarter!$R:$R,"plays")</f>
        <v>3</v>
      </c>
      <c r="C9">
        <f>COUNTIFS(Kickstarter!$D:$D,"&lt;=34999",Kickstarter!$F:$F,"failed",Kickstarter!$D:$D,"&gt;=30000",Kickstarter!$R:$R,"plays")</f>
        <v>8</v>
      </c>
      <c r="D9">
        <f>COUNTIFS(Kickstarter!$D:$D,"&lt;=34999",Kickstarter!$F:$F,"canceled",Kickstarter!$D:$D,"&gt;=30000",Kickstarter!$R:$R,"plays")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8">
        <f t="shared" si="3"/>
        <v>0</v>
      </c>
    </row>
    <row r="10" spans="1:8">
      <c r="A10" t="s">
        <v>8392</v>
      </c>
      <c r="B10">
        <f>COUNTIFS(Kickstarter!$D:$D,"&lt;=39999",Kickstarter!$F:$F,"successful",Kickstarter!$D:$D,"&gt;=35000",Kickstarter!$R:$R,"plays")</f>
        <v>4</v>
      </c>
      <c r="C10">
        <f>COUNTIFS(Kickstarter!$D:$D,"&lt;=39999",Kickstarter!$F:$F,"failed",Kickstarter!$D:$D,"&gt;=35000",Kickstarter!$R:$R,"plays")</f>
        <v>2</v>
      </c>
      <c r="D10">
        <f>COUNTIFS(Kickstarter!$D:$D,"&lt;=39999",Kickstarter!$F:$F,"canceled",Kickstarter!$D:$D,"&gt;=35000",Kickstarter!$R:$R,"plays")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8">
        <f t="shared" si="3"/>
        <v>0</v>
      </c>
    </row>
    <row r="11" spans="1:8">
      <c r="A11" t="s">
        <v>8393</v>
      </c>
      <c r="B11">
        <f>COUNTIFS(Kickstarter!$D:$D,"&lt;=44999",Kickstarter!$F:$F,"successful",Kickstarter!$D:$D,"&gt;=40000",Kickstarter!$R:$R,"plays")</f>
        <v>2</v>
      </c>
      <c r="C11">
        <f>COUNTIFS(Kickstarter!$D:$D,"&lt;=44999",Kickstarter!$F:$F,"failed",Kickstarter!$D:$D,"&gt;=40000",Kickstarter!$R:$R,"plays")</f>
        <v>1</v>
      </c>
      <c r="D11">
        <f>COUNTIFS(Kickstarter!$D:$D,"&lt;=44999",Kickstarter!$F:$F,"canceled",Kickstarter!$D:$D,"&gt;=40000",Kickstarter!$R:$R,"plays")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8">
        <f t="shared" si="3"/>
        <v>0</v>
      </c>
    </row>
    <row r="12" spans="1:8">
      <c r="A12" t="s">
        <v>8394</v>
      </c>
      <c r="B12">
        <f>COUNTIFS(Kickstarter!$D:$D,"&lt;=49999",Kickstarter!$F:$F,"successful",Kickstarter!$D:$D,"&gt;=45000",Kickstarter!$R:$R,"plays")</f>
        <v>0</v>
      </c>
      <c r="C12">
        <f>COUNTIFS(Kickstarter!$D:$D,"&lt;=49999",Kickstarter!$F:$F,"failed",Kickstarter!$D:$D,"&gt;=45000",Kickstarter!$R:$R,"plays")</f>
        <v>1</v>
      </c>
      <c r="D12">
        <f>COUNTIFS(Kickstarter!$D:$D,"&lt;=49999",Kickstarter!$F:$F,"canceled",Kickstarter!$D:$D,"&gt;=45000",Kickstarter!$R:$R,"plays")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8">
        <f t="shared" si="3"/>
        <v>0</v>
      </c>
    </row>
    <row r="13" spans="1:8">
      <c r="A13" t="s">
        <v>8396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COUNTIFS(Kickstarter!$D:$D,"&gt;50000",Kickstarter!$F:$F,"canceled",Kickstarter!$R:$R,"plays")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8">
        <f t="shared" si="3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3A05-69C4-4EDF-8F77-C3FB62B9B063}">
  <sheetPr codeName="Sheet7"/>
  <dimension ref="A1:E18"/>
  <sheetViews>
    <sheetView tabSelected="1" zoomScale="80" zoomScaleNormal="80" workbookViewId="0">
      <selection activeCell="A2" sqref="A2"/>
    </sheetView>
  </sheetViews>
  <sheetFormatPr defaultRowHeight="15"/>
  <cols>
    <col min="1" max="1" width="25.7109375" bestFit="1" customWidth="1"/>
    <col min="2" max="4" width="12" bestFit="1" customWidth="1"/>
    <col min="5" max="8" width="11.28515625" bestFit="1" customWidth="1"/>
  </cols>
  <sheetData>
    <row r="1" spans="1:5">
      <c r="A1" s="13" t="s">
        <v>8398</v>
      </c>
      <c r="B1" t="s">
        <v>1099</v>
      </c>
    </row>
    <row r="2" spans="1:5">
      <c r="A2" s="13" t="s">
        <v>8377</v>
      </c>
      <c r="B2" t="s">
        <v>8364</v>
      </c>
    </row>
    <row r="4" spans="1:5">
      <c r="A4" s="13" t="s">
        <v>8362</v>
      </c>
      <c r="B4" s="13" t="s">
        <v>5</v>
      </c>
    </row>
    <row r="5" spans="1:5">
      <c r="A5" s="13" t="s">
        <v>17</v>
      </c>
      <c r="B5" t="s">
        <v>21</v>
      </c>
      <c r="C5" t="s">
        <v>366</v>
      </c>
      <c r="D5" t="s">
        <v>280</v>
      </c>
      <c r="E5" t="s">
        <v>8363</v>
      </c>
    </row>
    <row r="6" spans="1:5">
      <c r="A6" s="12" t="s">
        <v>8371</v>
      </c>
      <c r="B6" s="17">
        <v>56</v>
      </c>
      <c r="C6" s="17">
        <v>33</v>
      </c>
      <c r="D6" s="17">
        <v>7</v>
      </c>
      <c r="E6" s="17">
        <v>96</v>
      </c>
    </row>
    <row r="7" spans="1:5">
      <c r="A7" s="12" t="s">
        <v>8372</v>
      </c>
      <c r="B7" s="17">
        <v>71</v>
      </c>
      <c r="C7" s="17">
        <v>39</v>
      </c>
      <c r="D7" s="17">
        <v>3</v>
      </c>
      <c r="E7" s="17">
        <v>113</v>
      </c>
    </row>
    <row r="8" spans="1:5">
      <c r="A8" s="12" t="s">
        <v>8373</v>
      </c>
      <c r="B8" s="17">
        <v>56</v>
      </c>
      <c r="C8" s="17">
        <v>33</v>
      </c>
      <c r="D8" s="17">
        <v>3</v>
      </c>
      <c r="E8" s="17">
        <v>92</v>
      </c>
    </row>
    <row r="9" spans="1:5">
      <c r="A9" s="12" t="s">
        <v>8374</v>
      </c>
      <c r="B9" s="17">
        <v>71</v>
      </c>
      <c r="C9" s="17">
        <v>40</v>
      </c>
      <c r="D9" s="17">
        <v>2</v>
      </c>
      <c r="E9" s="17">
        <v>113</v>
      </c>
    </row>
    <row r="10" spans="1:5">
      <c r="A10" s="12" t="s">
        <v>8365</v>
      </c>
      <c r="B10" s="17">
        <v>111</v>
      </c>
      <c r="C10" s="17">
        <v>52</v>
      </c>
      <c r="D10" s="17">
        <v>3</v>
      </c>
      <c r="E10" s="17">
        <v>166</v>
      </c>
    </row>
    <row r="11" spans="1:5">
      <c r="A11" s="12" t="s">
        <v>8375</v>
      </c>
      <c r="B11" s="17">
        <v>100</v>
      </c>
      <c r="C11" s="17">
        <v>49</v>
      </c>
      <c r="D11" s="17">
        <v>4</v>
      </c>
      <c r="E11" s="17">
        <v>153</v>
      </c>
    </row>
    <row r="12" spans="1:5">
      <c r="A12" s="12" t="s">
        <v>8366</v>
      </c>
      <c r="B12" s="17">
        <v>87</v>
      </c>
      <c r="C12" s="17">
        <v>50</v>
      </c>
      <c r="D12" s="17">
        <v>1</v>
      </c>
      <c r="E12" s="17">
        <v>138</v>
      </c>
    </row>
    <row r="13" spans="1:5">
      <c r="A13" s="12" t="s">
        <v>8367</v>
      </c>
      <c r="B13" s="17">
        <v>72</v>
      </c>
      <c r="C13" s="17">
        <v>47</v>
      </c>
      <c r="D13" s="17">
        <v>4</v>
      </c>
      <c r="E13" s="17">
        <v>123</v>
      </c>
    </row>
    <row r="14" spans="1:5">
      <c r="A14" s="12" t="s">
        <v>8368</v>
      </c>
      <c r="B14" s="17">
        <v>59</v>
      </c>
      <c r="C14" s="17">
        <v>34</v>
      </c>
      <c r="D14" s="17">
        <v>4</v>
      </c>
      <c r="E14" s="17">
        <v>97</v>
      </c>
    </row>
    <row r="15" spans="1:5">
      <c r="A15" s="12" t="s">
        <v>8369</v>
      </c>
      <c r="B15" s="17">
        <v>65</v>
      </c>
      <c r="C15" s="17">
        <v>50</v>
      </c>
      <c r="D15" s="17"/>
      <c r="E15" s="17">
        <v>115</v>
      </c>
    </row>
    <row r="16" spans="1:5">
      <c r="A16" s="12" t="s">
        <v>8370</v>
      </c>
      <c r="B16" s="17">
        <v>54</v>
      </c>
      <c r="C16" s="17">
        <v>31</v>
      </c>
      <c r="D16" s="17">
        <v>3</v>
      </c>
      <c r="E16" s="17">
        <v>88</v>
      </c>
    </row>
    <row r="17" spans="1:5">
      <c r="A17" s="12" t="s">
        <v>8376</v>
      </c>
      <c r="B17" s="17">
        <v>37</v>
      </c>
      <c r="C17" s="17">
        <v>35</v>
      </c>
      <c r="D17" s="17">
        <v>3</v>
      </c>
      <c r="E17" s="17">
        <v>75</v>
      </c>
    </row>
    <row r="18" spans="1:5">
      <c r="A18" s="12" t="s">
        <v>8363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Lourine Osamusali</cp:lastModifiedBy>
  <cp:revision/>
  <dcterms:created xsi:type="dcterms:W3CDTF">2017-04-20T15:17:24Z</dcterms:created>
  <dcterms:modified xsi:type="dcterms:W3CDTF">2022-01-07T18:13:26Z</dcterms:modified>
  <cp:category/>
  <cp:contentStatus/>
</cp:coreProperties>
</file>