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8"/>
  <workbookPr defaultThemeVersion="166925"/>
  <mc:AlternateContent xmlns:mc="http://schemas.openxmlformats.org/markup-compatibility/2006">
    <mc:Choice Requires="x15">
      <x15ac:absPath xmlns:x15ac="http://schemas.microsoft.com/office/spreadsheetml/2010/11/ac" url="https://uconet.sharepoint.com/sites/Uconnect-Rugrats/Shared Documents/General/Uconnect/IS-II/"/>
    </mc:Choice>
  </mc:AlternateContent>
  <xr:revisionPtr revIDLastSave="6442" documentId="11_9248B46DC1CBB2E3ED7FF6F9903E8C1851038383" xr6:coauthVersionLast="47" xr6:coauthVersionMax="47" xr10:uidLastSave="{A89B5543-6659-47C9-97B3-4C407DC10426}"/>
  <bookViews>
    <workbookView xWindow="9720" yWindow="0" windowWidth="28800" windowHeight="11385" firstSheet="22" activeTab="5" xr2:uid="{00000000-000D-0000-FFFF-FFFF00000000}"/>
  </bookViews>
  <sheets>
    <sheet name="TradeOff QA" sheetId="24" r:id="rId1"/>
    <sheet name="Mapa de empatía" sheetId="25" r:id="rId2"/>
    <sheet name="Ponderación" sheetId="26" r:id="rId3"/>
    <sheet name="Copia Banco de preguntas" sheetId="29" r:id="rId4"/>
    <sheet name="Banco de preguntas" sheetId="30" r:id="rId5"/>
    <sheet name="Indice de atributos" sheetId="2" r:id="rId6"/>
    <sheet name="Accesibilidad" sheetId="14" r:id="rId7"/>
    <sheet name="Capacidad para ser administrado" sheetId="13" r:id="rId8"/>
    <sheet name="Capacidad para ser auditado" sheetId="11" r:id="rId9"/>
    <sheet name="Capacidad para ser desplegado" sheetId="23" r:id="rId10"/>
    <sheet name="Capacidad para ser probado" sheetId="22" r:id="rId11"/>
    <sheet name="Capacidad para ser soportado" sheetId="10" r:id="rId12"/>
    <sheet name="Disponibilidad" sheetId="6" r:id="rId13"/>
    <sheet name="Escalabilidad" sheetId="17" r:id="rId14"/>
    <sheet name="Fiabilidad" sheetId="21" r:id="rId15"/>
    <sheet name="Interoperabilidad" sheetId="27" r:id="rId16"/>
    <sheet name="Internacionalización" sheetId="15" r:id="rId17"/>
    <sheet name="Integridad conceptual" sheetId="7" r:id="rId18"/>
    <sheet name="Rendimiento" sheetId="16" r:id="rId19"/>
    <sheet name="Seguridad" sheetId="4" r:id="rId20"/>
    <sheet name="Usabilidad" sheetId="5" r:id="rId21"/>
    <sheet name="Resiliencia" sheetId="18" r:id="rId22"/>
    <sheet name="Características e importancia" sheetId="32" r:id="rId23"/>
    <sheet name="Opciones" sheetId="31" r:id="rId24"/>
  </sheets>
  <externalReferences>
    <externalReference r:id="rId25"/>
    <externalReference r:id="rId26"/>
    <externalReference r:id="rId27"/>
    <externalReference r:id="rId28"/>
  </externalReferences>
  <definedNames>
    <definedName name="_xlnm._FilterDatabase" localSheetId="3" hidden="1">'Copia Banco de preguntas'!$A$1:$H$179</definedName>
    <definedName name="_xlnm._FilterDatabase" localSheetId="2" hidden="1">Ponderación!$A$1:$C$16</definedName>
    <definedName name="_xlnm._FilterDatabase" localSheetId="0" hidden="1">'TradeOff QA'!$A$1:$R$17</definedName>
    <definedName name="AC">Opciones!$A$3:$A$17</definedName>
    <definedName name="ACC">Opciones!$B$3:$B$5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4" l="1"/>
  <c r="I2" i="30"/>
  <c r="I156" i="30"/>
  <c r="I155" i="30"/>
  <c r="I154" i="30"/>
  <c r="I153" i="30"/>
  <c r="I142" i="30"/>
  <c r="I141" i="30"/>
  <c r="I115" i="30"/>
  <c r="I69" i="30"/>
  <c r="I60" i="30"/>
  <c r="G180" i="29"/>
  <c r="F180" i="29"/>
  <c r="E180" i="29"/>
  <c r="H179" i="29"/>
  <c r="H178" i="29"/>
  <c r="H177" i="29"/>
  <c r="H176" i="29"/>
  <c r="H175" i="29"/>
  <c r="H174" i="29"/>
  <c r="H173" i="29"/>
  <c r="H172" i="29"/>
  <c r="H171" i="29"/>
  <c r="H170" i="29"/>
  <c r="H169" i="29"/>
  <c r="H168" i="29"/>
  <c r="H167" i="29"/>
  <c r="H166" i="29"/>
  <c r="H165" i="29"/>
  <c r="H164" i="29"/>
  <c r="H163" i="29"/>
  <c r="H162" i="29"/>
  <c r="H161" i="29"/>
  <c r="H160" i="29"/>
  <c r="H159" i="29"/>
  <c r="H158" i="29"/>
  <c r="H157" i="29"/>
  <c r="H156" i="29"/>
  <c r="H155" i="29"/>
  <c r="H154" i="29"/>
  <c r="H153" i="29"/>
  <c r="H152" i="29"/>
  <c r="H151" i="29"/>
  <c r="H150" i="29"/>
  <c r="H149" i="29"/>
  <c r="H148" i="29"/>
  <c r="H147" i="29"/>
  <c r="H146" i="29"/>
  <c r="H145" i="29"/>
  <c r="H144" i="29"/>
  <c r="H143" i="29"/>
  <c r="H142" i="29"/>
  <c r="H141" i="29"/>
  <c r="H140" i="29"/>
  <c r="H139" i="29"/>
  <c r="H138" i="29"/>
  <c r="H137" i="29"/>
  <c r="H136" i="29"/>
  <c r="H135" i="29"/>
  <c r="H134" i="29"/>
  <c r="H133" i="29"/>
  <c r="H132" i="29"/>
  <c r="H131" i="29"/>
  <c r="H130" i="29"/>
  <c r="H129" i="29"/>
  <c r="H128" i="29"/>
  <c r="H127" i="29"/>
  <c r="H126" i="29"/>
  <c r="H125" i="29"/>
  <c r="H124" i="29"/>
  <c r="H123" i="29"/>
  <c r="H122" i="29"/>
  <c r="H121" i="29"/>
  <c r="H120" i="29"/>
  <c r="H119" i="29"/>
  <c r="H118" i="29"/>
  <c r="H117" i="29"/>
  <c r="H116" i="29"/>
  <c r="H115" i="29"/>
  <c r="H114" i="29"/>
  <c r="H113" i="29"/>
  <c r="H112" i="29"/>
  <c r="H111" i="29"/>
  <c r="H110" i="29"/>
  <c r="H109" i="29"/>
  <c r="H108" i="29"/>
  <c r="H107" i="29"/>
  <c r="H106" i="29"/>
  <c r="H105" i="29"/>
  <c r="H104" i="29"/>
  <c r="H103" i="29"/>
  <c r="H102" i="29"/>
  <c r="H101" i="29"/>
  <c r="H100" i="29"/>
  <c r="H99" i="29"/>
  <c r="H98" i="29"/>
  <c r="H97" i="29"/>
  <c r="H96" i="29"/>
  <c r="H95" i="29"/>
  <c r="H94" i="29"/>
  <c r="H93" i="29"/>
  <c r="H92" i="29"/>
  <c r="H91" i="29"/>
  <c r="H90" i="29"/>
  <c r="H89" i="29"/>
  <c r="H88" i="29"/>
  <c r="H87" i="29"/>
  <c r="H86" i="29"/>
  <c r="H85" i="29"/>
  <c r="H84" i="29"/>
  <c r="H83" i="29"/>
  <c r="H82" i="29"/>
  <c r="H81" i="29"/>
  <c r="H80" i="29"/>
  <c r="H79" i="29"/>
  <c r="H78" i="29"/>
  <c r="H77" i="29"/>
  <c r="H76" i="29"/>
  <c r="H75" i="29"/>
  <c r="H74" i="29"/>
  <c r="H73" i="29"/>
  <c r="H72" i="29"/>
  <c r="H71" i="29"/>
  <c r="H70" i="29"/>
  <c r="H69" i="29"/>
  <c r="H68" i="29"/>
  <c r="H67" i="29"/>
  <c r="H66" i="29"/>
  <c r="H65" i="29"/>
  <c r="H64" i="29"/>
  <c r="H63" i="29"/>
  <c r="H62" i="29"/>
  <c r="H61" i="29"/>
  <c r="H60" i="29"/>
  <c r="H59" i="29"/>
  <c r="H58" i="29"/>
  <c r="H57" i="29"/>
  <c r="H56" i="29"/>
  <c r="H55" i="29"/>
  <c r="H54" i="29"/>
  <c r="H53" i="29"/>
  <c r="H52" i="29"/>
  <c r="H51" i="29"/>
  <c r="H50" i="29"/>
  <c r="H49" i="29"/>
  <c r="H48" i="29"/>
  <c r="H47" i="29"/>
  <c r="H46" i="29"/>
  <c r="H45" i="29"/>
  <c r="H44" i="29"/>
  <c r="H43" i="29"/>
  <c r="H42" i="29"/>
  <c r="H41" i="29"/>
  <c r="H40" i="29"/>
  <c r="H39" i="29"/>
  <c r="H38" i="29"/>
  <c r="H37" i="29"/>
  <c r="H36" i="29"/>
  <c r="H35" i="29"/>
  <c r="H34" i="29"/>
  <c r="H33" i="29"/>
  <c r="H32" i="29"/>
  <c r="H31" i="29"/>
  <c r="H30" i="29"/>
  <c r="H29" i="29"/>
  <c r="H28" i="29"/>
  <c r="H27" i="29"/>
  <c r="H26" i="29"/>
  <c r="H25" i="29"/>
  <c r="H24" i="29"/>
  <c r="H23" i="29"/>
  <c r="H22" i="29"/>
  <c r="H21" i="29"/>
  <c r="H20" i="29"/>
  <c r="H19" i="29"/>
  <c r="H18" i="29"/>
  <c r="H17" i="29"/>
  <c r="H16" i="29"/>
  <c r="H15" i="29"/>
  <c r="H14" i="29"/>
  <c r="H13" i="29"/>
  <c r="H12" i="29"/>
  <c r="H11" i="29"/>
  <c r="H10" i="29"/>
  <c r="H9" i="29"/>
  <c r="H8" i="29"/>
  <c r="H7" i="29"/>
  <c r="H6" i="29"/>
  <c r="H5" i="29"/>
  <c r="H4" i="29"/>
  <c r="H3" i="29"/>
  <c r="H2" i="29"/>
  <c r="C1" i="14"/>
  <c r="M5" i="25"/>
  <c r="M6" i="25"/>
  <c r="M7" i="25"/>
  <c r="M8" i="25"/>
  <c r="M9" i="25"/>
  <c r="M10" i="25"/>
  <c r="M11" i="25"/>
  <c r="M12" i="25"/>
  <c r="M13" i="25"/>
  <c r="M14" i="25"/>
  <c r="M15" i="25"/>
  <c r="M16" i="25"/>
  <c r="M17" i="25"/>
  <c r="M18" i="25"/>
  <c r="M4" i="25"/>
  <c r="C17" i="24"/>
  <c r="C8" i="24"/>
  <c r="C15" i="24"/>
  <c r="C13" i="24"/>
  <c r="C10" i="24"/>
  <c r="C4" i="24"/>
  <c r="C5" i="24"/>
  <c r="C11" i="24"/>
  <c r="C12" i="24"/>
  <c r="C14" i="24"/>
  <c r="C16" i="24"/>
  <c r="C7" i="24"/>
  <c r="C6" i="24"/>
  <c r="C3" i="24"/>
  <c r="E1" i="27"/>
  <c r="G11" i="2"/>
  <c r="C1" i="27"/>
  <c r="F11" i="2" s="1"/>
  <c r="F2" i="2"/>
  <c r="E1" i="5"/>
  <c r="G16" i="2" s="1"/>
  <c r="E1" i="4"/>
  <c r="G15" i="2" s="1"/>
  <c r="E1" i="16"/>
  <c r="G14" i="2" s="1"/>
  <c r="E1" i="7"/>
  <c r="G13" i="2" s="1"/>
  <c r="E1" i="15"/>
  <c r="G12" i="2" s="1"/>
  <c r="E1" i="21"/>
  <c r="G10" i="2" s="1"/>
  <c r="E1" i="17"/>
  <c r="G9" i="2" s="1"/>
  <c r="E1" i="6"/>
  <c r="G8" i="2" s="1"/>
  <c r="E1" i="10"/>
  <c r="G7" i="2" s="1"/>
  <c r="E1" i="22"/>
  <c r="G6" i="2" s="1"/>
  <c r="E1" i="23"/>
  <c r="G5" i="2" s="1"/>
  <c r="E1" i="11"/>
  <c r="G4" i="2" s="1"/>
  <c r="E1" i="13"/>
  <c r="G3" i="2" s="1"/>
  <c r="E1" i="14"/>
  <c r="G2" i="2" s="1"/>
  <c r="C1" i="7"/>
  <c r="C1" i="15"/>
  <c r="C1" i="5"/>
  <c r="F16" i="2" s="1"/>
  <c r="C1" i="4"/>
  <c r="C1" i="16"/>
  <c r="C1" i="21"/>
  <c r="C1" i="17"/>
  <c r="C1" i="6"/>
  <c r="C1" i="10"/>
  <c r="C1" i="22"/>
  <c r="C1" i="23"/>
  <c r="C1" i="11"/>
  <c r="C1" i="13"/>
  <c r="F15" i="2"/>
  <c r="F14" i="2"/>
  <c r="F13" i="2"/>
  <c r="F12" i="2"/>
  <c r="F10" i="2"/>
  <c r="F9" i="2"/>
  <c r="F8" i="2"/>
  <c r="F7" i="2"/>
  <c r="F6" i="2"/>
  <c r="F5" i="2"/>
  <c r="F4" i="2"/>
  <c r="F3" i="2"/>
  <c r="F17" i="2"/>
  <c r="D19" i="25"/>
  <c r="C19" i="25"/>
  <c r="G19" i="25"/>
  <c r="I19" i="25"/>
  <c r="H19" i="25"/>
  <c r="J5" i="25"/>
  <c r="J6" i="25"/>
  <c r="J7" i="25"/>
  <c r="J8" i="25"/>
  <c r="J9" i="25"/>
  <c r="J10" i="25"/>
  <c r="J11" i="25"/>
  <c r="J12" i="25"/>
  <c r="J13" i="25"/>
  <c r="J14" i="25"/>
  <c r="J15" i="25"/>
  <c r="J16" i="25"/>
  <c r="J17" i="25"/>
  <c r="J18" i="25"/>
  <c r="J4" i="25"/>
  <c r="E5" i="25"/>
  <c r="E6" i="25"/>
  <c r="E7" i="25"/>
  <c r="E8" i="25"/>
  <c r="E9" i="25"/>
  <c r="E10" i="25"/>
  <c r="E11" i="25"/>
  <c r="E12" i="25"/>
  <c r="E13" i="25"/>
  <c r="E14" i="25"/>
  <c r="E15" i="25"/>
  <c r="E16" i="25"/>
  <c r="E17" i="25"/>
  <c r="E18" i="25"/>
  <c r="E4" i="25"/>
  <c r="J19" i="25" l="1"/>
  <c r="K14" i="25"/>
  <c r="K13" i="25"/>
  <c r="K12" i="25"/>
  <c r="K11" i="25"/>
  <c r="K10" i="25"/>
  <c r="K9" i="25"/>
  <c r="K8" i="25"/>
  <c r="K7" i="25"/>
  <c r="K6" i="25"/>
  <c r="K5" i="25"/>
  <c r="G17" i="2"/>
  <c r="J2" i="2" s="1"/>
  <c r="E19" i="25"/>
  <c r="K4" i="25" l="1"/>
  <c r="K18" i="25"/>
  <c r="K17" i="25"/>
  <c r="K16" i="25"/>
  <c r="K15" i="25"/>
  <c r="F16" i="25"/>
  <c r="F15" i="25"/>
  <c r="F14" i="25"/>
  <c r="F12" i="25"/>
  <c r="F10" i="25"/>
  <c r="F8" i="25"/>
  <c r="F7" i="25"/>
  <c r="F6" i="25"/>
  <c r="F5" i="25"/>
  <c r="F4" i="25"/>
  <c r="F18" i="25"/>
  <c r="F17" i="25"/>
  <c r="F13" i="25"/>
  <c r="F11" i="25"/>
  <c r="F9" i="25"/>
  <c r="K19" i="25" l="1"/>
  <c r="F19"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C1" authorId="0" shapeId="0" xr:uid="{DB829D80-C8EE-4E33-AF18-F19FEB6A95DA}">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 ref="B154" authorId="0" shapeId="0" xr:uid="{701DDD49-205F-47A0-838C-B13E4561CF40}">
      <text>
        <r>
          <rPr>
            <sz val="11"/>
            <color theme="1"/>
            <rFont val="Calibri"/>
            <family val="2"/>
            <scheme val="minor"/>
          </rPr>
          <t>Estándares comunes dentro de la industria TI:
OASIS es una organización sin fines de lucro que desarrolla y promueve estándares abiertos para el intercambio de información. Algunos de los estándares de interoperabilidad más populares de OASIS incluyen:
* UBL (Universal Business Language) es un estándar para el intercambio de documentos comerciales electrónicos.
* ebXML (Electronic Business XML) es un estándar para el intercambio de información comercial entre empresas.
* SOAP (Simple Object Access Protocol) es un protocolo para el intercambio de mensajes entre aplicaciones.
W3C (World Wide Web Consortium) es una organización sin fines de lucro que desarrolla y promueve estándares para la World Wide Web. Algunos de los estándares de interoperabilidad más populares del W3C incluyen:
* XML (Extensible Markup Language) es un lenguaje de marcado para la representación de datos.
* HTML (HyperText Markup Language) es un lenguaje de marcado para la creación de páginas web.
* CSS (Cascading Style Sheets) es un lenguaje de hojas de estilo para la definición de la presentación de documentos HTML.
IETF (Internet Engineering Task Force) es una organización de voluntarios que desarrolla y promueve estándares para Internet. Algunos de los estándares de interoperabilidad más populares del IETF incluyen:
* HTTP (HyperText Transfer Protocol) es un protocolo para la transferencia de hipertexto.
* TCP (Transmission Control Protocol) es un protocolo para el transporte de datos.
* IP (Internet Protocol) es un protocolo para la transmisión de paquetes de datos.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3A55B64D-E207-492C-BD41-EBF5474A3D5D}">
      <text>
        <r>
          <rPr>
            <sz val="11"/>
            <color theme="1"/>
            <rFont val="Calibri"/>
            <family val="2"/>
            <scheme val="minor"/>
          </rPr>
          <t>* Confiabilidad: Este atributo de calidad se centra en la capacidad del sistema para mantener su funcionamiento bajo condiciones específicas y entregar resultados correctos de manera consistente. Las dimensiones clave en la confiabilidad son:
* Madurez: Se refiere a la capacidad del sistema para evitar fallos debido a defectos, fallas o errores. Un sistema maduro es menos propenso a experimentar problemas críticos y errores inesperados.
* Disponibilidad: Esta dimensión se relaciona con la capacidad del sistema para estar disponible y operativo cuando se le requiere. Implica minimizar el tiempo de inactividad no planificado y asegurarse de que los usuarios puedan acceder al sistema cuando lo necesiten.
* Tolerancia a Fallos: Se refiere a la capacidad del sistema para continuar funcionando de manera aceptable incluso en presencia de fallas en los componentes. Esto podría implicar la capacidad de mantener la funcionalidad básica o proporcionar alternativas cuando ocurran fallas.
* Recuperación y Respaldo: Esta dimensión se refiere a la capacidad del sistema para recuperarse de fallos o interrupciones y restaurar sus operaciones normales. Incluye la implementación de medidas de respaldo y planes de recuperación para minimizar el impacto de los incidentes.
* Predictibilidad: La predictibilidad se refiere a la capacidad del sistema para entregar resultados consistentes y predecibles en diferentes situaciones. Los usuarios deben poder confiar en que el sistema se comportará de manera confiable y coherente.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B21E8B18-1EAB-41D4-9EB5-74F75520E7CE}">
      <text>
        <r>
          <rPr>
            <sz val="11"/>
            <color theme="1"/>
            <rFont val="Calibri"/>
            <family val="2"/>
            <scheme val="minor"/>
          </rPr>
          <t>* Interoperabilidad técnica: La capacidad de dos o más sistemas o componentes para intercambiar información técnica, como formatos de datos, protocolos de comunicación y interfaces. Los formatos de datos son el formato en el que se codifica la información. La interoperabilidad técnica requiere que los sistemas o componentes sean capaces de intercambiar información en formatos de datos compatibles. Los protocolos de comunicación son las reglas que rigen la forma en que los sistemas o componentes se comunican entre sí. La interoperabilidad técnica requiere que los sistemas o componentes sean capaces de comunicarse utilizando protocolos de comunicación compatibles. Las interfaces son las formas en que los sistemas o componentes interactúan entre sí. La interoperabilidad técnica requiere que las interfaces de los sistemas o componentes sean compatibles.
* Interoperabilidad semántica: La capacidad de dos o más sistemas o componentes para comprender el significado de la información intercambiada. Los diccionarios de datos son conjuntos de definiciones de datos que proporcionan un entendimiento común del significado de los datos. La interoperabilidad semántica requiere que los sistemas o componentes utilicen diccionarios de datos compatibles. Los modelos de datos son representaciones abstractas de la información. La interoperabilidad semántica requiere que los sistemas o componentes utilicen modelos de datos compatibles. Las anotaciones semánticas son información adicional que se agrega a los datos para proporcionar información sobre su significado. La interoperabilidad semántica puede requerir el uso de anotaciones semánticas.
* Interoperabilidad organizacional: La capacidad de dos o más organizaciones para cooperar e intercambiar información. Las estrategias de interoperabilidad son los planes que las organizaciones utilizan para lograr la interoperabilidad. Los procesos de interoperabilidad son los procesos que las organizaciones utilizan para intercambiar información. Las herramientas de interoperabilidad son las herramientas que las organizaciones utilizan para facilitar el intercambio de información.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1A7F6144-D2F4-4E43-8222-0E2CB7816F41}">
      <text>
        <r>
          <rPr>
            <sz val="11"/>
            <color theme="1"/>
            <rFont val="Calibri"/>
            <family val="2"/>
            <scheme val="minor"/>
          </rPr>
          <t xml:space="preserve">Capacidad: Se refiere a la cantidad de trabajo o transacciones que la aplicación puede manejar en un período de tiempo dado. Puede medirse en términos de usuarios concurrentes, transacciones por segundo o la cantidad de datos procesados.
* Tiempo de Respuesta: Indica cuánto tiempo tarda la aplicación en responder a las acciones del usuario. Esto incluye la latencia en la visualización de resultados y la velocidad de ejecución de operaciones.
* Recursos: Evalúa cómo la aplicación utiliza los recursos del sistema, como la CPU, la memoria y el ancho de banda. Se busca evitar el agotamiento de recursos y garantizar un rendimiento constante.
* Eficiencia: Se refiere a cómo la aplicación logra realizar tareas utilizando la menor cantidad de recursos posible. Una aplicación eficiente utiliza recursos de manera óptima y ofrece respuestas rápidas.
* Confiabilidad: Evalúa la estabilidad de la aplicación bajo diferentes condiciones de carga y uso. Una aplicación confiable mantiene un rendimiento constante y no se bloquea ni se vuelve inestable.
* Disponibilidad: Indica cuánto tiempo la aplicación está disponible y accesible para los usuarios. Una alta disponibilidad asegura que la aplicación esté operativa en la mayoría del tiempo.
* Seguridad: Aunque no es una taxonomía tradicional del rendimiento, la seguridad es esencial para el buen rendimiento a largo plazo. La protección contra vulnerabilidades y ataques asegura que la aplicación funcione sin interrupciones.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4802E6DC-495A-43D9-BA5D-87C9F1126707}">
      <text>
        <r>
          <rPr>
            <sz val="11"/>
            <color theme="1"/>
            <rFont val="Calibri"/>
            <family val="2"/>
            <scheme val="minor"/>
          </rPr>
          <t>* Alta: El software es consistente con su arquitectura en todos los aspectos, incluyendo los componentes, las interfaces y las relaciones entre los componentes.
* Media: El software es consistente con su arquitectura en la mayoría de los aspectos, pero hay algunas discrepancias menores.
* Baja: El software no es consistente con su arquitectura en algunos aspectos importantes.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8A81C1AA-B0B6-493B-B2AD-9BC62C77F9DD}">
      <text>
        <r>
          <rPr>
            <sz val="11"/>
            <color theme="1"/>
            <rFont val="Calibri"/>
            <family val="2"/>
            <scheme val="minor"/>
          </rPr>
          <t>* Rendimiento excelente: El software cumple con los requisitos de rendimiento en todos los aspectos, incluyendo el tiempo de respuesta, el uso de recursos y la escalabilidad.
* Rendimiento bueno: El software cumple con los requisitos de rendimiento en la mayoría de los aspectos, pero hay algunas desviaciones menores.
* Rendimiento aceptable: El software cumple con los requisitos de rendimiento en algunos aspectos, pero hay algunas desviaciones que pueden afectar el rendimiento del software.
* Rendimiento pobre: El software no cumple con los requisitos de rendimiento en muchos aspectos.
* Rendimiento inaceptable: El software no cumple con los requisitos de rendimiento en ningún aspecto.</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8515A699-7735-448A-BA12-DE5339F9B87B}">
      <text>
        <r>
          <rPr>
            <sz val="11"/>
            <color theme="1"/>
            <rFont val="Calibri"/>
            <family val="2"/>
            <scheme val="minor"/>
          </rPr>
          <t xml:space="preserve">* Autenticación: La autenticación es el proceso de verificar la identidad de un usuario o dispositivo. Se utiliza para garantizar que solo los usuarios autorizados puedan acceder al software o a los datos. Autenticación por contraseña: El método de autenticación más común. Utiliza una contraseña secreta para verificar la identidad de un usuario. Utiliza una característica física o conductual del usuario para verificar su identidad. Utiliza dos factores de autenticación, como una contraseña y un código de verificación enviado a un dispositivo móvil.
* Autorización: La autorización es el proceso de determinar qué acciones puede realizar un usuario o dispositivo en el software o en los datos. Se utiliza para proteger la información y los recursos del software. Permite a los usuarios realizar cualquier acción en el software o en los datos. Permite a los usuarios realizar solo algunas acciones en el software o en los datos. No permite a los usuarios realizar ninguna acción en el software o en los datos.
* Registro de actividades: El accounting es el proceso de recopilar y almacenar información sobre el acceso al software y a los datos. Se utiliza para auditar el uso del software y para detectar posibles intrusiones o abusos. Registra la identidad de los usuarios, la hora y la fecha del acceso, y las acciones realizadas. Registra el uso de recursos del software, como la memoria, el almacenamiento y la CPU. Registra eventos de seguridad, como intentos de acceso no autorizados o fallos de seguridad.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D67F196E-E076-47E0-8D27-B11E034FAB1D}">
      <text>
        <r>
          <rPr>
            <sz val="11"/>
            <color theme="1"/>
            <rFont val="Calibri"/>
            <family val="2"/>
            <scheme val="minor"/>
          </rPr>
          <t>* Presentación: Esta dimensión se refiere a la apariencia visual y estética de la interfaz de usuario. Incluye elementos como el diseño gráfico, el uso de colores, tipografía y elementos visuales. La presentación de una aplicación o sistema debe ser atractiva, coherente con la marca y fácil de entender para los usuarios. Una buena presentación contribuye a una experiencia de usuario positiva y atractiva.
* Interacción: La dimensión de interacción se centra en cómo los usuarios interactúan con el sistema. Esto incluye la facilidad con la que los usuarios pueden navegar por la aplicación, acceder a funciones y realizar acciones. Una buena interacción implica una navegación intuitiva, disposición de elementos coherente y diseño de flujos de trabajo eficientes.
* Interacción/Retroalimentación: Esta dimensión agrega un enfoque en la retroalimentación que el sistema proporciona a los usuarios durante sus interacciones. Implica brindar información clara y oportuna sobre las acciones realizadas, el estado del sistema y cualquier resultado esperado. La retroalimentación adecuada ayuda a los usuarios a entender lo que está sucediendo y a tomar decisiones informadas.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7C8CBABE-7331-4A61-A92A-E7C560E374AE}">
      <text>
        <r>
          <rPr>
            <sz val="11"/>
            <color theme="1"/>
            <rFont val="Calibri"/>
            <family val="2"/>
            <scheme val="minor"/>
          </rPr>
          <t xml:space="preserve">* Capacidad de Recuperación: Esta dimensión se relaciona con la capacidad del sistema para recuperarse de fallos y volver a un estado operativo normal. Implica minimizar la interrupción de los servicios y restaurar la funcionalidad después de un incidente.
* Tolerancia a Fallos: La tolerancia a fallos se refiere a la capacidad del sistema para continuar funcionando de manera aceptable incluso en presencia de fallas en los componentes o en el entorno. Esto podría implicar la capacidad de continuar operando con componentes defectuosos o degradar la funcionalidad para mantener el servicio.
* Redundancia: La redundancia se refiere a la duplicación de componentes o recursos críticos para garantizar que haya respaldo en caso de fallos. La redundancia puede ser utilizada para aumentar la resiliencia y la disponibilidad del sistema.
* Gestión de Incidentes: Esta dimensión se relaciona con la capacidad del sistema para detectar, informar y gestionar incidentes de manera efectiva. Implica proporcionar alertas y notificaciones oportunas, así como herramientas para abordar y solucionar problemas.
* Planificación de Continuidad: La planificación de continuidad implica tener en cuenta escenarios de fallos y desarrollar planes para mantener la funcionalidad en caso de interrupciones graves. Esto podría incluir la implementación de medidas de respaldo, la configuración de sitios de recuperación y la preparación para situaciones de desastre.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C2" authorId="0" shapeId="0" xr:uid="{FB6F44DD-0CD0-43D2-8E00-ABE28D39983F}">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 ref="C5" authorId="0" shapeId="0" xr:uid="{F63066A8-ADCD-4212-887A-D46CF0F1848E}">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 ref="C11" authorId="0" shapeId="0" xr:uid="{82ECAE87-57C7-47DE-A322-6D160997C35E}">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 ref="C14" authorId="0" shapeId="0" xr:uid="{69348DF7-9C5F-408C-B591-98A9E1E0C99E}">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 ref="C17" authorId="0" shapeId="0" xr:uid="{6AF30C26-9783-40A9-821D-BA341C6ABFC3}">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 ref="C21" authorId="0" shapeId="0" xr:uid="{5730BE95-3A4B-433E-A87E-777D654C3721}">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1AA08269-9430-44F7-A6FE-D933855FA31E}">
      <text>
        <r>
          <rPr>
            <sz val="11"/>
            <color theme="1"/>
            <rFont val="Calibri"/>
            <family val="2"/>
            <scheme val="minor"/>
          </rPr>
          <t>* Perceptibilidad: Esta dimensión se refiere a la capacidad del sistema para presentar información de manera clara y fácilmente perceptible por todos los usuarios, independientemente de sus capacidades sensoriales. Implica proporcionar alternativas para contenido multimedia, asegurar que el texto sea legible y que los elementos visuales tengan suficiente contraste.
* Operabilidad: La operabilidad se relaciona con la facilidad con la que los usuarios pueden interactuar con el sistema y realizar acciones. Implica proporcionar controles y funciones que sean fáciles de entender y usar. Para personas con discapacidades, esto podría incluir opciones para controlar el sistema a través de diferentes modalidades, como teclado en lugar de ratón.
* Comprensibilidad: Esta dimensión se enfoca en garantizar que la información y el funcionamiento del sistema sean comprensibles para todos los usuarios. Esto incluye la disponibilidad de instrucciones claras, mensajes de error significativos y terminología fácilmente entendible.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19A82C40-0162-48FA-8ABB-D00A792A1C0B}">
      <text>
        <r>
          <rPr>
            <sz val="11"/>
            <color theme="1"/>
            <rFont val="Calibri"/>
            <family val="2"/>
            <scheme val="minor"/>
          </rPr>
          <t>* Operabilidad: Esta dimensión se relaciona con la facilidad con la que los administradores pueden operar y gestionar el sistema. Implica proporcionar herramientas y interfaces intuitivas para configurar y controlar el sistema, así como administrar usuarios y permisos.
* Monitorización: La monitorización se refiere a la capacidad del sistema para proporcionar información relevante sobre su estado y rendimiento. Los sistemas deben permitir a los administradores supervisar métricas clave y recibir alertas en caso de que surjan problemas.
* Registro y auditoría: Esta dimensión se refiere a la capacidad del sistema para registrar eventos y acciones relevantes, así como para permitir la auditoría de actividades realizadas. Los registros de actividad ayudan a los administradores a rastrear cambios y diagnosticar problemas.
* Mantenibilidad: Esta dimensión se refiere a la facilidad con la que el sistema puede ser mantenido y actualizado. Implica proporcionar documentación clara, utilizar estándares de codificación y diseñar de manera que los cambios puedan realizarse con eficiencia.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19788693-1687-4BAD-8033-C04277FD1CF4}">
      <text>
        <r>
          <rPr>
            <sz val="11"/>
            <color theme="1"/>
            <rFont val="Calibri"/>
            <family val="2"/>
            <scheme val="minor"/>
          </rPr>
          <t>* Registro de Auditoría: Esta dimensión se relaciona con la capacidad del sistema para registrar eventos y acciones relevantes en un formato que pueda ser examinado y analizado posteriormente. Los registros de auditoría son esenciales para rastrear actividades y tomar medidas en caso de incidentes.
* Identificación de Cambios: La identificación de cambios se refiere a la capacidad del sistema para registrar y mostrar claramente los cambios realizados en el sistema a lo largo del tiempo. Esto puede incluir cambios en el código fuente, configuraciones y otros elementos relevantes.
* Rastreo de Orígenes: Esta dimensión se refiere a la capacidad del sistema para rastrear el origen y la fuente de ciertas acciones o eventos. Permite determinar quién realizó una acción específica y cuándo ocurrió.
* Integridad de Trazas: La integridad de trazas implica asegurarse de que las trazas y registros no sean alterados o modificados de manera no autorizada. Es importante garantizar que los registros de auditoría sean confiables y no puedan ser manipulados.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B7BE3F85-D768-4B75-9E2D-5930354D0F95}">
      <text>
        <r>
          <rPr>
            <sz val="11"/>
            <color theme="1"/>
            <rFont val="Calibri"/>
            <family val="2"/>
            <scheme val="minor"/>
          </rPr>
          <t>* Instalación: Esta dimensión se relaciona con la facilidad y eficiencia de la instalación del sistema en el entorno de destino. Implica proporcionar instrucciones claras y herramientas que faciliten el proceso de instalación, minimizando la posibilidad de errores.
* Configuración: La configuración se refiere a la capacidad del sistema para ser configurado y adaptado a las necesidades específicas del entorno de implementación. Implica proporcionar opciones de configuración claras y permitir ajustes sin dificultades excesivas.
* Compatibilidad: Esta dimensión se relaciona con la capacidad del sistema para funcionar sin problemas en diferentes entornos, plataformas y versiones de software. Se busca asegurar que el sistema sea compatible con las tecnologías existentes.
* Interoperabilidad: La interoperabilidad se refiere a la capacidad del sistema para funcionar de manera efectiva junto con otros sistemas y componentes en un entorno más amplio. Implica garantizar que el sistema pueda comunicarse y colaborar con otros sistemas sin problemas.
* Migración y Actualización: Esta dimensión se refiere a la facilidad con la que el sistema puede ser migrado desde versiones anteriores o actualizado a nuevas versiones. Implica proporcionar guías y herramientas para facilitar el proceso de migración.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695D6BB8-73BB-40EF-AB6E-A95D9B01FAAB}">
      <text>
        <r>
          <rPr>
            <sz val="11"/>
            <color theme="1"/>
            <rFont val="Calibri"/>
            <family val="2"/>
            <scheme val="minor"/>
          </rPr>
          <t>* Facilidad de Prueba: La facilidad de prueba se refiere a qué tan sencillo es diseñar, ejecutar y evaluar pruebas en el sistema. Esto incluye proporcionar una estructura clara para pruebas, interfaces de prueba amigables y la posibilidad de realizar pruebas sin dificultades excesivas.
* Cobertura de Prueba: La cobertura de prueba mide la extensión en la cual las diferentes partes del sistema están siendo sometidas a pruebas. Implica evaluar qué porcentaje de código, funciones o escenarios de uso ha sido cubierto por las pruebas, asegurando que no queden áreas sin evaluar.
* Eficiencia de Prueba: La eficiencia de prueba se refiere a la capacidad del sistema para permitir que las pruebas se realicen de manera rápida y efectiva. Esto incluye la optimización de tiempos de ejecución de pruebas, minimizar la cantidad de recursos requeridos y asegurar que las pruebas se puedan realizar en un período razonable.
* Automatización de Prueba: La automatización de prueba implica la capacidad del sistema para soportar pruebas automáticas, donde las pruebas se pueden ejecutar sin intervención manual. Esto incluye proporcionar interfaces y herramientas para la creación, ejecución y gestión de pruebas automatizadas.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D85789CA-2035-4E0F-A7D4-EDDCF746B409}">
      <text>
        <r>
          <rPr>
            <sz val="11"/>
            <color theme="1"/>
            <rFont val="Calibri"/>
            <family val="2"/>
            <scheme val="minor"/>
          </rPr>
          <t>* Documentación: Esta dimensión se relaciona con la disponibilidad de documentación clara y comprensible que explique cómo instalar, configurar, operar y mantener el sistema. La documentación ayuda a los usuarios y administradores a comprender y utilizar eficazmente el sistema.
* Recursos de Soporte: Los recursos de soporte incluyen servicios, recursos en línea y otros medios que los usuarios y administradores pueden utilizar para obtener ayuda y asistencia relacionada con el sistema. Esto podría incluir manuales, foros de soporte, documentación en línea y servicios de atención al cliente.
* Formación: La formación se refiere a la capacitación que se proporciona a los usuarios y administradores para que puedan utilizar y administrar el sistema de manera efectiva. La formación ayuda a reducir la curva de aprendizaje y a garantizar un uso adecuado del sistema.
* Facilidad de Uso: La facilidad de uso se relaciona con la simplicidad y la intuición en el diseño de la interfaz de usuario. Un sistema con alta facilidad de uso es más intuitivo y requiere menos esfuerzo por parte de los usuarios y administradores para lograr sus objetivos.
* Acceso a Información: Esta dimensión se refiere a la capacidad de proporcionar información relevante dentro del sistema, como mensajes de ayuda contextual, guías de usuario en línea o enlaces a recursos externos.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F7BCB121-C0E4-40C4-87FE-BD78C36C3C4A}">
      <text>
        <r>
          <rPr>
            <sz val="11"/>
            <color theme="1"/>
            <rFont val="Calibri"/>
            <family val="2"/>
            <scheme val="minor"/>
          </rPr>
          <t>* Tolerancia a Fallos: Este aspecto se refiere a la capacidad del sistema para mantener su funcionalidad en caso de que ocurran fallos. Esto puede incluir la detección temprana de fallas, la capacidad de continuar operando incluso con componentes defectuosos y la minimización de la interrupción de los servicios.
* Continuidad del Servicio: Se relaciona con la capacidad del sistema para proporcionar un nivel básico de servicio incluso en situaciones de fallo o interrupción. Esto podría incluir la reducción de funcionalidades para mantener el servicio, priorización de operaciones esenciales y la garantía de que el sistema no se detenga por completo.
* Recuperación y Respaldo: Este aspecto se refiere a la capacidad del sistema para recuperarse de un fallo y volver a un estado operativo normal. Incluye la realización de copias de seguridad regulares, la implementación de planes de recuperación y la restauración rápida de los servicios después de un fallo.
* Escalabilidad y Rendimiento: Se refiere a la capacidad del sistema para manejar aumentos en la carga de trabajo y mantener un rendimiento aceptable. Esto implica el diseño de sistemas que puedan escalar horizontal o verticalmente, así como asegurar que el rendimiento no se degrade significativamente bajo cargas elevadas.
* Rendimiento Bajo Condiciones Adversas: Este aspecto se relaciona con el mantenimiento de un rendimiento aceptable incluso en condiciones no ideales, como picos de carga inesperados, problemas de red o recursos limitados. El sistema debería ser capaz de adaptarse y mantener una calidad de servicio razonable.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Carlos Andres Tejada Ramirez</author>
  </authors>
  <commentList>
    <comment ref="B2" authorId="0" shapeId="0" xr:uid="{C13C0872-E94C-4A3F-ACD9-E627B3FC614A}">
      <text>
        <r>
          <rPr>
            <sz val="11"/>
            <color theme="1"/>
            <rFont val="Calibri"/>
            <family val="2"/>
            <scheme val="minor"/>
          </rPr>
          <t>* Capacidad de Procesamiento: Esta dimensión se relaciona con la cantidad de operaciones o transacciones que el sistema puede manejar en un período de tiempo dado. Implica garantizar que el sistema pueda procesar tareas y solicitudes sin degradar su rendimiento.
* Capacidad de Almacenamiento: La capacidad de almacenamiento se refiere a la cantidad de datos que el sistema puede manejar y almacenar. Asegura que el sistema pueda retener y acceder a la información necesaria de manera eficiente.
* Capacidad de Red: Esta dimensión se relaciona con la capacidad del sistema para manejar la cantidad de tráfico de red que se produce en un entorno determinado. Implica asegurar que el sistema pueda comunicarse y transmitir datos sin retrasos significativos.
* Elasticidad: La elasticidad es una dimensión relacionada con la escalabilidad, pero se refiere a la capacidad del sistema para adaptarse automáticamente a cambios en la carga de trabajo. Un sistema elástico puede aumentar o disminuir sus recursos según sea necesario.</t>
        </r>
      </text>
    </comment>
  </commentList>
</comments>
</file>

<file path=xl/sharedStrings.xml><?xml version="1.0" encoding="utf-8"?>
<sst xmlns="http://schemas.openxmlformats.org/spreadsheetml/2006/main" count="2447" uniqueCount="572">
  <si>
    <t>Atributos de calidad</t>
  </si>
  <si>
    <t>Calificación</t>
  </si>
  <si>
    <t>Valor</t>
  </si>
  <si>
    <t>Usabilidad (Experiencia de usuario)</t>
  </si>
  <si>
    <t>Disponibilidad</t>
  </si>
  <si>
    <t>Escalabilidad</t>
  </si>
  <si>
    <t>Seguridad</t>
  </si>
  <si>
    <t>Rendimiento</t>
  </si>
  <si>
    <t>Capacidad para ser administrado</t>
  </si>
  <si>
    <t>Capacidad para ser probado</t>
  </si>
  <si>
    <t>Capacidad para ser soportado</t>
  </si>
  <si>
    <t>Fiabilidad (Confiabilidad)</t>
  </si>
  <si>
    <t>Interoperabilidad</t>
  </si>
  <si>
    <t>Capacidad para ser desplegado</t>
  </si>
  <si>
    <t>Internacionalización</t>
  </si>
  <si>
    <t>Capacidad para ser auditado (Trazabilidad)</t>
  </si>
  <si>
    <t>Integridad conceptual</t>
  </si>
  <si>
    <t>Accesibilidad</t>
  </si>
  <si>
    <t>Actores</t>
  </si>
  <si>
    <t>Equipo Tecnico</t>
  </si>
  <si>
    <t>Usuarios finales</t>
  </si>
  <si>
    <t>StakeHolder</t>
  </si>
  <si>
    <t>Arquitecto</t>
  </si>
  <si>
    <t xml:space="preserve">Equipo de desarrollo </t>
  </si>
  <si>
    <t>Ponderación</t>
  </si>
  <si>
    <t>Administrador Organización</t>
  </si>
  <si>
    <t>Administrador Estructura</t>
  </si>
  <si>
    <t>Participante</t>
  </si>
  <si>
    <t>Promedio</t>
  </si>
  <si>
    <t xml:space="preserve"> </t>
  </si>
  <si>
    <t>Usuarios Finales</t>
  </si>
  <si>
    <t>Identificador</t>
  </si>
  <si>
    <t>Pregunta</t>
  </si>
  <si>
    <t xml:space="preserve">Taxonomía </t>
  </si>
  <si>
    <t>Respuesta</t>
  </si>
  <si>
    <t>Rol Admin. Organización</t>
  </si>
  <si>
    <t>Rol Admin. Estructura</t>
  </si>
  <si>
    <t>Rol Participante</t>
  </si>
  <si>
    <t>Atributo</t>
  </si>
  <si>
    <t>Color</t>
  </si>
  <si>
    <t>ACACC-0001</t>
  </si>
  <si>
    <t>¿Requiere que la aplicación permita alternar entre diseños ya establecidos, para que los usuarios puedan elegir segùn su gusto? Por ejemplo, podrías tener la posibilidad de cambiar la apariencia de la aplicación en tonos mas claros o mas ocuros</t>
  </si>
  <si>
    <t>Perceptibilidad</t>
  </si>
  <si>
    <t>Si</t>
  </si>
  <si>
    <t>ACUSB-0001</t>
  </si>
  <si>
    <t>¿Desea contar con formularios amigables e intuitivos a la hora de realizar cualquier solicitud? Por ejemplo, al mo momento de reportar contenido inapropiado, que permita escoger una razón y su justificación.</t>
  </si>
  <si>
    <t>Interacción</t>
  </si>
  <si>
    <t>ACCPS-0001</t>
  </si>
  <si>
    <t>¿Desea que se ofrezca un centro de ayuda en línea donde los usuarios puedan encontrar respuestas a preguntas frecuentes?</t>
  </si>
  <si>
    <t>Recursos de soporte</t>
  </si>
  <si>
    <t>ACINT-0001</t>
  </si>
  <si>
    <t>¿La aplicación estará 100% visible para el idioma seleccionado?</t>
  </si>
  <si>
    <t>Soporte a idioma</t>
  </si>
  <si>
    <t>ACSEG-0001</t>
  </si>
  <si>
    <t>¿Desea que el acceso a la aplicación se realice introduciendo un nombre de usuario y una contraseña?</t>
  </si>
  <si>
    <t>Autenticación </t>
  </si>
  <si>
    <t>ACSEG-0002</t>
  </si>
  <si>
    <t>¿Desea contar con la opción de restablecer su contraseña en caso de olvidarla o perderla?</t>
  </si>
  <si>
    <t xml:space="preserve">Autenticación </t>
  </si>
  <si>
    <t>ACUSB-0002</t>
  </si>
  <si>
    <t>¿Los diferentes campos de texto deben contar con ayudas que motiven a que el usuario ingrese información valida?</t>
  </si>
  <si>
    <t>Presentación</t>
  </si>
  <si>
    <t>ACUSB-0003</t>
  </si>
  <si>
    <t>¿Desea que su aplicación tenga pequeños mensajes de ayuda que aparezcan cuando se coloque el cursor del ratòn sobre ciertos elementos? Estos mensajes, proporcionan información adicional sobre la función o el propósito de ese elemento en la aplicación.</t>
  </si>
  <si>
    <t>ACUSB-0004</t>
  </si>
  <si>
    <t>¿La aplicación requiere que al momento del registro o acceso a esta, se estén realizando validaciones para asegurar que cada dato que se ingrese sea válido y disminuir la probablidad de que el usuario cometa errores o no inducirlo al fallo?</t>
  </si>
  <si>
    <t>Interacción/Retroalimentación</t>
  </si>
  <si>
    <t>ACESC-0001</t>
  </si>
  <si>
    <t>¿Deseas que la aplicación actualice su contenido en tiempo real de forma automática sin necesidad de actualizar la página de forma manual?</t>
  </si>
  <si>
    <t>Capacidad de red</t>
  </si>
  <si>
    <t>¿Es importante que los datos y archivos compartidos estén protegidos para que no sean cambiados o alterados sin autorización?</t>
  </si>
  <si>
    <t>Rastreo de origenes</t>
  </si>
  <si>
    <t>¿Necesita que se ofrezcan tutoriales interactivos para ayudar a los usuarios a aprender a utilizarlo de mejor manera?</t>
  </si>
  <si>
    <t>Formación</t>
  </si>
  <si>
    <t>¿Desea que la aplicación esté siempre disponible para ser utilizada por cualquier usuario que la necesite? </t>
  </si>
  <si>
    <t>Continuidad del servicio </t>
  </si>
  <si>
    <t>¿Le gustaría tener la opción de bloquear temporalmente una cuenta en caso de que se detecten comportamientos sospechosos? Por infracción en las normas de uso, comportamientos indebidos</t>
  </si>
  <si>
    <t>¿Deseas que la aplicación proteja tus datos y la información que compartes mientras la usas?</t>
  </si>
  <si>
    <t>¿Desea un registro detallado de actividades relevantes realizados por los usuarios? Como registrar cada nuevo inicio de sesión, frecuencia de interacciones como comentarios, publicaciones, reacciones, contenido guardado</t>
  </si>
  <si>
    <t>Registro de auditoría</t>
  </si>
  <si>
    <t>¿Desea contar con instrucciones claras acerca de como ingresar y acerca del uso de cada una de sus funcionalidades?</t>
  </si>
  <si>
    <t>Instalación (Puesta en marcha)</t>
  </si>
  <si>
    <t>¿Se podrá aumentar automáticamente la capacidad de solicitudes para manejar más trabajo cuando la demanda aumenta?</t>
  </si>
  <si>
    <t xml:space="preserve">Escalabilidad y rendimiento </t>
  </si>
  <si>
    <t>si</t>
  </si>
  <si>
    <t>¿Desea acceder desde cualquier navegador o dispositivo?, como puede ser un teléfono celular y un computador</t>
  </si>
  <si>
    <t>Compatibilidad</t>
  </si>
  <si>
    <t>¿Quieres que la aplicación pueda agregar cosas nuevas en el futuro si se necesita?</t>
  </si>
  <si>
    <t>Elasticidad</t>
  </si>
  <si>
    <t>¿Cree que sería útil contar con diferentes roles que otorguen distintos niveles de acceso y funcionalidades en la aplicación?</t>
  </si>
  <si>
    <t>Autorización </t>
  </si>
  <si>
    <t>¿Le gustaría asegurarse de que su aplicación se vea y funcione bien en diferentes tamaños de pantalla y dispositivos, como teléfonos móviles, tablets y computadoras?</t>
  </si>
  <si>
    <t>¿Te gustaría que la aplicación responda rápido según lo planeado en los tiempos acordados, sin demorarse demasiado? Es decir, cuando haces clic en algo, ¿preferirías que la respuesta sea casi inmediata en lugar de tener que esperar mucho?</t>
  </si>
  <si>
    <t>Tiempo de respuesta</t>
  </si>
  <si>
    <t>¿La aplicación se ajusta para que personas con diferentes necesidades, con capacidades especiales como las personas que no pueden ver bien, tienen daltonismo o también personas sordas, para cubrir un mayor rango de la población?</t>
  </si>
  <si>
    <t>¿Le interesaría mantener un registro detallado de las actividades de los usuarios, incluyendo cambios importantes en los datos? Por ejemplo cambio de nombre, cambio de contraseña</t>
  </si>
  <si>
    <t>Registro de actividades</t>
  </si>
  <si>
    <t>¿Le gustaría tener la posibilidad de buscar mensajes y archivos antiguos de manera rápida y eficiente a través de una función de búsqueda?</t>
  </si>
  <si>
    <t>¿Quieres que la aplicación esté protegida contra posibles ataques y no comprometa tu seguridad al usarla?</t>
  </si>
  <si>
    <t>¿Requiere que los usuarios con roles de administrador tengan acceso a un panel de control o área de administración, desde la cual puedan gestionar diversas características de la aplicación de manera eficiente?</t>
  </si>
  <si>
    <t>Operabilidad</t>
  </si>
  <si>
    <t>¿Se brindará a los administradores la posibilidad de crear y gestionar formularios o encuestas para recopilar datos y poder a travez de diferentes metodos generar una retroalimentación en base a los datos obtenidos?</t>
  </si>
  <si>
    <t>Registro y auditoria</t>
  </si>
  <si>
    <t>¿Desea que constantemente se esten registrando todas las actividades relevantes?</t>
  </si>
  <si>
    <t>¿Necesita que los administradores puedan tener formación sobre cómo gestionar grupos y usuarios?</t>
  </si>
  <si>
    <t>¿Desea que los administradores puedan tener acceso a las causas por las que se pueden sancionar acciones hechas por un usuario?</t>
  </si>
  <si>
    <t>Acceso a información</t>
  </si>
  <si>
    <t>¿Prefiere tener una forma rápida de volver a la normalidad si algo sale mal, reduciendo el tiempo sin funcionamiento?</t>
  </si>
  <si>
    <t xml:space="preserve">Tolerancia a fallos </t>
  </si>
  <si>
    <t>¿Quisieras que la plataforma guarde las cosas que hiciste anteriormente? Por ejemplo, si cierras una conversación y luego vuelves a abrirla, ¿te gustaría ver lo que habías hablado antes?</t>
  </si>
  <si>
    <t>Capacidad de almacenamiento</t>
  </si>
  <si>
    <t>¿Desearía guardar una copia de seguridad de la información regularmente, por si algo llegara a fallar?</t>
  </si>
  <si>
    <t>Recuperacipon y respaldo</t>
  </si>
  <si>
    <t>¿Le gustaría que la contraseña para acceder siga ciertas reglas específicas? Por ejemplo, tener una longitud mínima, incluir números o caracteres especiales.</t>
  </si>
  <si>
    <t>¿Desea que los usuarios puedan personalizar su perfil con una foto y detalles personales?</t>
  </si>
  <si>
    <t>¿Se debería contar con versiones alternativas de imágenes con descripciones de texto para aquellos que no pueden ver correctamente las imagenes?</t>
  </si>
  <si>
    <t>Comprensibilidad</t>
  </si>
  <si>
    <t>¿Le gustaría que los administradores tengan la posibilidad de personalizar el aspecto visual, incluyendo elementos como los colores, los logotipos y la apariencia en general?</t>
  </si>
  <si>
    <t>¿Se brindará la capacidad de gestionar y administrar la base de datos, actividades tales como hacer copias de seguridad como prevención a posibles fallos, restauraciones y mantenimiento?</t>
  </si>
  <si>
    <t>Monitorización</t>
  </si>
  <si>
    <t>¿La aplicación debe permitir a los usuarios que la usen poder marcar contenido como favorito?</t>
  </si>
  <si>
    <t>¿Se necesita brindar la posibilidad de gestionar y asignar permisos y roles de usuarios para controlar el acceso y la interacción a ciertas funciones especiales de los usuarios?</t>
  </si>
  <si>
    <t>¿Te gustaría que la aplicación permitiera fácilmente la importación y exportación de datos desde y hacia otras aplicaciones, para que puedas mover información y realizar copias de seguridad de manera más sencilla? Por ejemplo, podrías transferir información desde una hoja de cálculo a la aplicación sin complicaciones.</t>
  </si>
  <si>
    <t>¿Quieres que se brinde a los usuarios la opción de informar si encuentran contenido que pueda llegar a ser inadecuado?</t>
  </si>
  <si>
    <t>¿Quieres que la aplicación pueda detectar por si sola contenido que pueda llegar a ser inadecuado?</t>
  </si>
  <si>
    <t>¿Quieres que se este asegurando de que los registros que guardas no puedan ser cambiados por accidente o por alguien que quiera hacer daño?</t>
  </si>
  <si>
    <t>Integridad de trazas</t>
  </si>
  <si>
    <t>¿Es necesario llevar un registro de quién entra a la aplicación y qué hace en ella? Por ejemplo, ¿deberíamos saber quién ve cada publicación y quién comenta en ellas?</t>
  </si>
  <si>
    <t>¿Requiere garantizar la privacidad de las conversaciones y datos personales?</t>
  </si>
  <si>
    <t>¿Desea que la aplicación sea facil de poner en marcha y hacerla funcionar en mi computadora o dispositivo, siendo este proceso intuitivo y agil?</t>
  </si>
  <si>
    <t>¿Desea se cuente con opciones de ajuste flexibles para adaptarse a sus necesidades y preferencias?</t>
  </si>
  <si>
    <t>Configuración</t>
  </si>
  <si>
    <t>¿Se deberán realizar pruebas de regresión, entendiendose estas por probar nuevamente las funcionalidades ya existentes al momento de una actualización, para garantizar que no se vean afectadas por las nuevas incorporaciones?</t>
  </si>
  <si>
    <t>Facilidad de prueba</t>
  </si>
  <si>
    <t>¿Desea que se proporcionen manuales de usuario detallados que expliquen cada función y característica de la aplicación?</t>
  </si>
  <si>
    <t>Documentación</t>
  </si>
  <si>
    <t>¿Necesita que se proporcionen actualizaciones cada cierto tiempo con instrucciones claras sobre las nuevas características?</t>
  </si>
  <si>
    <t>¿Es esencial que los administradores puedan tener acceso a guías sobre cómo configurar, personalizar y reportar?</t>
  </si>
  <si>
    <t>¿Desea contar con una copia de seguridad de los datos?</t>
  </si>
  <si>
    <t>Recuperación y respaldo </t>
  </si>
  <si>
    <t>Si la aplicación se detiene por algún motivo, ¿se restablece rápidamente para que pueda seguir usándola?</t>
  </si>
  <si>
    <t xml:space="preserve">Continuidad del servicio </t>
  </si>
  <si>
    <t>¿Deseas que la aplicación no elimine tus archivos incluso si agregas muchos?</t>
  </si>
  <si>
    <t>¿Deseas que la aplicación siga funcionando aunque cambies de red?, de Wi-Fi a datos móviles, por ejemplo</t>
  </si>
  <si>
    <t>¿Te gustaría que la aplicación se ajuste automáticamente para funcionar bien sin importar si la usan un número pequeño o un número grande de personas al mismo tiempo?</t>
  </si>
  <si>
    <t>¿Le parece útil contar con una herramienta automática que guarde copias de seguridad de la información importante regularmente?</t>
  </si>
  <si>
    <t>¿La aplicación se podrá conectar fácilmente con otras herramientas y procesos que ya utiliza la organización?</t>
  </si>
  <si>
    <t>Organizacional</t>
  </si>
  <si>
    <t>¿La aplicación tendrá la capacidad de interpretar y trabajar con la información proveniente de otras aplicaciones o dispositivos?</t>
  </si>
  <si>
    <t>Semántica</t>
  </si>
  <si>
    <t>¿La aplicación podrá estar disponible en varios idiomas?</t>
  </si>
  <si>
    <t>¿Requiere que los usuarios puedan usar sus cuentas de redes sociales para acceder a la aplicación?</t>
  </si>
  <si>
    <t>¿Quieres que la aplicación sea capaz de manejar un gran número de usuarios al mismo tiempo sin que se vuelva lenta?</t>
  </si>
  <si>
    <t>Capacidad</t>
  </si>
  <si>
    <t>¿Deseas que la aplicación funcione de manera estable y sin bloquearse, incluso cuando la uses mucho tiempo?</t>
  </si>
  <si>
    <t>Confiabilidad</t>
  </si>
  <si>
    <t>¿Se requerirá una paleta de colores, siendo esta un conjunto de colores que se relacionen bien entre si, para garantizar una comodidad visual dentro de esta?</t>
  </si>
  <si>
    <t>¿Desea que los usuarios puedan ajustar el tamaño del texto según sus preferencias para una lectura más cómoda, como aumentando el tamaño de la misma o inclusive disminuyendolo?</t>
  </si>
  <si>
    <t>¿Se requiere la posibilidad de supervisar el rendimiento y la actividad de esta misma, a través de paneles, métricas o estadisticas en tiempo real?</t>
  </si>
  <si>
    <t>¿Desea realizar seguimiento a los usuarios  cuyos comportamientos infringen las normas de comunidad?</t>
  </si>
  <si>
    <t>¿Puedo ver una lista de todos los cambios que se han hecho en la aplicación a lo largo del tiempo? Por ejemplo, cada vez que alguien agrega o edita algo, ¿puedo saber qué fue cambiado y quién lo hizo?</t>
  </si>
  <si>
    <t>¿Quisieras que se registre y muestre quién o qué causó los errores que ocurren? Si algo deja de funcionar como debería, ¿te gustaría saber quién o qué fue responsable?</t>
  </si>
  <si>
    <t>¿Desea que se cuente con un nivel de agilidad a la hora de configurarse, sease intuitivo o agil?</t>
  </si>
  <si>
    <t>¿Se brindará la opción de configuaración según los deseos de cada usuario, para satisfacer sus necesidades especificas?</t>
  </si>
  <si>
    <t>¿Te gustaría que la aplicación tenga un conjunto de pruebas que aseguren el correcto funcionamiento de sus características clave?</t>
  </si>
  <si>
    <t>Cobertura de prueba</t>
  </si>
  <si>
    <t>¿Se necesitará realizar pruebas de rendimiento para evaluar cómo el comportamiento de esta misma frente a los diferentes niveles de carga de solicitudes?</t>
  </si>
  <si>
    <t>Eficiencia de prueba</t>
  </si>
  <si>
    <t>¿Se deberán realizar pruebas de integración para asegurar que sus diferentes funciones trabajen juntas sin problemas, pudiendo así, en caso de error, encontrar cual es la función que esta generando inconvenientes?</t>
  </si>
  <si>
    <t>¿Desea incluir pruebas de estrés, simulando el ingreso de muchos usuarios, para evaluar cómo es su comportamiento en situaciones de alta demanda?</t>
  </si>
  <si>
    <t>¿Se planea realizar pruebas de compatibilidad, instalando la aplicación en diferentes dispositivos, para verificar que el software funcione tanto en diferentes dispositivos como navegadores?</t>
  </si>
  <si>
    <t>¿Prefiere que se proporcione un número de teléfono de soporte técnico para casos urgentes?</t>
  </si>
  <si>
    <t>¿Necesita un plan en caso de que algo salga mal cuando ya este corriendose el proyecto?</t>
  </si>
  <si>
    <t>Tolerancia a Fallos </t>
  </si>
  <si>
    <t>¿Le gustaría que cuando hayan muchas personas usando al mismo tiempo la aplicación, esta siga funcionando rapidamente?</t>
  </si>
  <si>
    <t>Escalabilidad y rendimiento </t>
  </si>
  <si>
    <t>¿La aplicación estará disponible en caso de un incidente?</t>
  </si>
  <si>
    <t>Si se borra accidentalmente algo importante, ¿Se puede recuperar dicha información perdida?</t>
  </si>
  <si>
    <t xml:space="preserve">Recuperación y respaldo </t>
  </si>
  <si>
    <t>¿Sé podrá seguir funcionando correctamente en condiciones adversas, como cortes de energía o fallos de componentes físicos?</t>
  </si>
  <si>
    <t>Rendimiento bajo condiciones adversas</t>
  </si>
  <si>
    <t>¿Quieres que cuente con la capacidad de hacer que ciertas partes de la aplicación funcionen mejor cuando sea necesario, sin afectar las demás? Por ejemplo, si hay una parte que se pone lenta, ¿te gustaría poder hacer que solo esa parte sea más rápida sin afectar el resto?</t>
  </si>
  <si>
    <t>Capacidad de procesamiento</t>
  </si>
  <si>
    <t>¿Quisiera que la aplicación funcione bien cuando mucha gente intenta aaceder al mismo tiempo?</t>
  </si>
  <si>
    <t>¿Deseas que la aplicación funcione rápidamente, incluso cuando haces muchas cosas al mismo tiempo?</t>
  </si>
  <si>
    <t>¿Quieres que la aplicación pueda guardar muchos datos, como fotos y documentos, sin quedarse sin espacio?</t>
  </si>
  <si>
    <t>¿Deseas que la aplicación pueda realizar cálculos complicados sin demorarse mucho?</t>
  </si>
  <si>
    <t>¿Desearía poder volver a poner la información en su lugar en caso de que algo salga mal?</t>
  </si>
  <si>
    <t>¿Es necesario tener un plan de respaldo en caso de que ocurra un problema serio en la aplicación que demande recuperar datos desde una copia de seguridad?</t>
  </si>
  <si>
    <t>Tolerancia a fallos</t>
  </si>
  <si>
    <t>¿Es posible utilizar la aplicación en conjunto con otros sistemas y dispositivos?</t>
  </si>
  <si>
    <t>Técnica</t>
  </si>
  <si>
    <t>¿La aplicación cumplirá con los estándares comunes de la industria?</t>
  </si>
  <si>
    <t>¿La aplicación podrá funcionar con otras áreas o compañías?</t>
  </si>
  <si>
    <t>¿La aplicación podrá mover información de un lugar a otro y trabajar con otros programas sin complicaciones?</t>
  </si>
  <si>
    <t>¿Los datos de la aplicación son compatibles con los datos de otras aplicaciones o dispositivos?</t>
  </si>
  <si>
    <t>¿La aplicación puede comprender y procesar la información proveniente de otras aplicaciones o dispositivos?</t>
  </si>
  <si>
    <t>¿Te gustaría que la aplicación pueda aceptar diferentes tipos de números y formatos, como números enteros o decimales, sin que tengas problemas al ingresarlos?</t>
  </si>
  <si>
    <t>Moneda y formato numérico</t>
  </si>
  <si>
    <t>¿Quieres que la aplicación pueda ajustarse automáticamente a los diferentes formatos de moneda y números de acuerdo a tu país o región?</t>
  </si>
  <si>
    <t>¿La traducción de la aplicación deberá ser completamente precisa y natural, limitando la existencia de posibles fallos?</t>
  </si>
  <si>
    <t>Traducción de contenido</t>
  </si>
  <si>
    <t>¿La traducción de la aplicación es realizada por un tercero, sea una persona capacitada o sea una aplicación de traducción?</t>
  </si>
  <si>
    <t>¿La aplicación admitirá la dirección de texto de izquiera a derecha, y de derecha a izquierda?</t>
  </si>
  <si>
    <t>Dirección del texto</t>
  </si>
  <si>
    <t>¿La información y guías para utilizar la aplicación son insuficientes o incorrectas, lo que hace que su uso sea complicado?</t>
  </si>
  <si>
    <t>Baja</t>
  </si>
  <si>
    <t>¿La aplicación sigue de manera coherente sus propósitos y metas?</t>
  </si>
  <si>
    <t>Alta</t>
  </si>
  <si>
    <t>¿Desea usted el uso único de una misma paleta de colores para la construcción de su aplicación?</t>
  </si>
  <si>
    <t xml:space="preserve">Presentación </t>
  </si>
  <si>
    <t>¿Desea usted que en la aplicación los titulos, los parrafos y demás campos que cuenten con texto estén hechos con un tipo de letra en especial, como Arial, Georgia, etc?</t>
  </si>
  <si>
    <t xml:space="preserve">¿Le gustaría tener la posibilidad de cambiar el aspecto visual de la aplicación, como el esquema de colores o el modo de visualización, para adaptarlo a sus preferencias personales? </t>
  </si>
  <si>
    <t>¿Te gustaría que la aplicación incluyera una barra de progreso para las tareas que toman tiempo o que necesitan completar una serie de pasos, de manera que puedas saber cuánto falta para completarlas? Por ejemplo, al subir un archivo grande, podrías ver una barra que te muestra cuánto ha cargado y cuánto falta para terminar o a la hora de registrarse, saber cuánto campos has llenado y cuántos te faltan para terminar.</t>
  </si>
  <si>
    <t>¿Quieres utilizar un aspecto y estilo personalizado para que los usuarios reconozcan y diferencien fácilmente la aplicación? Por ejemplo, si tu marca utiliza colores y logotipos específicos (cuenta con branding), ¿te gustaría que la aplicación los tenga también?</t>
  </si>
  <si>
    <t>¿Quieres que la aplicación tenga un diseño bonito y que se pueda entender sin problemas? Por ejemplo, ¿te gustaría que los colores y las formas de la aplicación sean agradables y que puedas entender cómo funciona fácilmente? Todo esto, basado en los estándares de la industria como pueden ser la ISO 9241-11, la ISO 9241-15, la ISO 1340 o las WCAG 2.1</t>
  </si>
  <si>
    <t>¿Desearías que se muestre la información en la interfaz de manera organizada, teniendo todo de una forma simetrica?</t>
  </si>
  <si>
    <t>¿Quieres que la aplicación siempre funcione rápido, incluso cuando muchas personas lo están usando al mismo tiempo? Por ejemplo, cuando hay mucha gente usando la aplicación, ¿prefieres que no se vuelva lenta y siga respondiendo rápidamente?</t>
  </si>
  <si>
    <t>¿Quieres que la aplicación utilice los recursos de tu dispositivo de manera inteligente y no se vuelva lento, incluso si hay pequeñas fluctuaciones?</t>
  </si>
  <si>
    <t>Recursos</t>
  </si>
  <si>
    <t>¿Quieres que la aplicación pueda manejar fácilmente más usuarios y más información sin volverse lento o tener problemas? Por ejemplo, si la cantidad de personas que usan la aplicación aumenta, ¿preferirías que la aplicación siga funcionando sin problemas y sin retrasos?</t>
  </si>
  <si>
    <t>¿Te gustaría que cuando busques información en la base de datos, la aplicación lo haga rápido y encuentre lo que necesitas en el tiempo esperado? Por ejemplo, si estás buscando un producto en una tienda en línea, ¿preferirías que la búsqueda sea rápida y te muestre los resultados en pocos segundos?</t>
  </si>
  <si>
    <t>Eficiencia</t>
  </si>
  <si>
    <t>¿Deseas que la aplicación pueda manejar muchas transacciones o acciones al mismo tiempo sin problemas?</t>
  </si>
  <si>
    <t>¿Te gustaría que la aplicación responda rápidamente cuando haces clic en botones o enlaces?</t>
  </si>
  <si>
    <t>¿Quisieras que la aplicación no tenga largos periodos de inactividad y puedas acceder a ella en cualquier momento?</t>
  </si>
  <si>
    <t>¿Se requiere la posibilidad de ajustar la velocidad de las animaciones y las transiciones, para que usuarios muy sensibles a la estimulación visual, no se sientan inconformes dentro de la aplicación?</t>
  </si>
  <si>
    <t>No</t>
  </si>
  <si>
    <t>¿Se tendrá la opción de detener las animaciones en la pantalla para que no distraiga a personas que se concentran mejor en cosas quietas, especialmente para las personas que sufren algún trastorno de atención?</t>
  </si>
  <si>
    <t>¿Es necesario agregar una opción de lectura de pantalla para que todos los contenidos de la esta sean accesibles para usuarios que tengan alguna discapacidad visual?</t>
  </si>
  <si>
    <t>¿Desea que se proporcione al usuario un narrador de voz para las personas con dificultad para ver que brinde señales audibles para confirmar acciones y operaciones al interior de la aplicación?</t>
  </si>
  <si>
    <t>¿Desea que se proporcionen descripciones de voz para imágenes y elementos visuales?</t>
  </si>
  <si>
    <t xml:space="preserve">¿Desea que haya una lista de comandos por voz que esten enfocados en realizar tareas especificas al interior de esta? </t>
  </si>
  <si>
    <t>¿Desea que los videos cuenten con subtítulos y transcripciones para usuarios con dificultades para escuchar?</t>
  </si>
  <si>
    <t>¿Desea que se pueda operar mediante el teclado? Con el fin de facilitarle el uso a los usuarios que no pueden utilizar un ratón.</t>
  </si>
  <si>
    <t>¿Es importante para usted que la aplicación cuente con una navegación fácil de entender y una estructura clara que ayude a las personas con discapacidad cognitiva a utilizarla sin dificultades para encontrar lo que necesitan y moverse de manera cómoda por la plataforma?</t>
  </si>
  <si>
    <t>¿Te gustaría que la aplicación tuviera una característica que permita a las personas con dificultades para usar sus manos puedan hablarle a la aplicación en lugar de escribir? Por ejemplo, podrías hablar en lugar de tocar la pantalla para enviar comandos a la aplicación.</t>
  </si>
  <si>
    <t>¿Se requiere la capacidad de programar tareas automaticas, como envío de correos electrónicos o generación de informes para brindar mayor orden?</t>
  </si>
  <si>
    <t>¿Desea permitir al administrador la posibilidad de configurar las reglas de acceso y visibilidad de los usuarios según el perfil y rol de cada usuario?</t>
  </si>
  <si>
    <t>¿Se requiere que el administrador pueda agregar, editar o eliminar usuarios desde su interfaz personal como administrador?</t>
  </si>
  <si>
    <t>¿Desea generar informes personalizados sobre estas actividades relevantes?</t>
  </si>
  <si>
    <t>¿Desea detectar patrones o eventos inusuales en el registro de actividades inusuales?</t>
  </si>
  <si>
    <t>Integridad de auditoría</t>
  </si>
  <si>
    <t>¿Se neecesitará de algún componente fisico o alguna otra aplicación especial para poder ponerse en marcha y funcionar correctamente?</t>
  </si>
  <si>
    <t>¿Se podrá trabajar junto a otros programas y sistemas sin dificultades?</t>
  </si>
  <si>
    <t>¿Desea incluir diferentes casos de prueba automatizados para hacer de forma más ágil la verificación del funcionamiento de los diferentes componentes?</t>
  </si>
  <si>
    <t>Automatización de prueba</t>
  </si>
  <si>
    <t>¿Se requiere tener pruebas de seguridad con el fin de garantizar que esta misma sea resistente a ataques que la comprometan y proteja los datos de los usuarios?</t>
  </si>
  <si>
    <t>¿Le gustaría que la aplicación sea probada para asegurarse de que funcione correctamente en conjunto con otras aplicaciones?</t>
  </si>
  <si>
    <t>¿Desea realizar pruebas de usabilidad, entendiendose usabilidad como la facilidad que tienen los usuarios de la aplicación para usar la misma, con un determinado grupo de usuarios, para garantizar que la interfaz sea intuitiva para los usuarios que la usan y fácil de usar para los mismos?</t>
  </si>
  <si>
    <t>¿Considera importante llevar a cabo pruebas con usuarios que utilizarán la aplicación para asegurarse de que el software cumpla con los requisitos establecidos?</t>
  </si>
  <si>
    <t>¿Es necesario llevar a cabo pruebas con personas externas a todo el proyecto para asegurarse de que sea fácil de usar y cumpla con lo que necesita?</t>
  </si>
  <si>
    <t>¿Se considera necesario poner a prueba la aplicación en situaciones inesperadas para asegurarse de que pueda recuperarse adecuadamente y seguir funcionando?</t>
  </si>
  <si>
    <t>¿Le gustaría realizar pruebas para asegurarse de que se pueda manejar un mayor número de usuarios sin degradar su rendimiento?</t>
  </si>
  <si>
    <t>¿Desea realizar pruebas para medir cómo es su funcionamiento en situaciones de alta demanda y verificar su rendimiento en diferentes niveles de trabajo?</t>
  </si>
  <si>
    <t>¿Es necesario que los usuarios tengan acceso a un chat de soporte en tiempo real para resolver problemas inmediatamente?</t>
  </si>
  <si>
    <t>¿Le gustaría que siga funcionando bien incluso cuando la conexión a internet sea lenta o inestable?</t>
  </si>
  <si>
    <t>¿Desearía identificar y corregir automáticamente los errores que puedan ocurrir? Por ejemplo, si ocurre un error inesperado durante el uso de la aplicación, esta sería capaz de recuperarse por sí misma sin necesidad de intervención del usuario.</t>
  </si>
  <si>
    <t xml:space="preserve">Tolerancia a Fallos </t>
  </si>
  <si>
    <t>¿Te gustaría que la aplicación siga funcionando bien aunque muchas personas la esten usando al mismo tiempo, distribuyendo el trabajo entre diferentes partes? Es decir, cuando muchos están en la aplicación, ¿debería funcionar sin problemas para todos?</t>
  </si>
  <si>
    <t>¿Te gustaría que la aplicación funcione sin problemas para todos, incluso cuando muchas personas intentan usarla al mismo tiempo?, si muchas personas quieren usarla al mismo tiempo, ¿debería seguir siendo fácil de usar para todos?</t>
  </si>
  <si>
    <t>¿Quieres que la aplicación cargue rápidamente, incluso cuando tienes una conexión a internet más lenta?</t>
  </si>
  <si>
    <t xml:space="preserve">¿Quieres que la aplicación guarde las fotos y videos que subes sin reducir su calidad?
</t>
  </si>
  <si>
    <t xml:space="preserve">¿Quieres que la aplicación pueda manejar muchos usuarios a la vez, como en eventos populares?
</t>
  </si>
  <si>
    <t>¿Le gustaría recibir mensajes para saber si las copias de seguridad automáticas se realizaron correctamente y su éxito?</t>
  </si>
  <si>
    <t>¿Preferiría que las copias de seguridad se almacenen en sitios distintos o en lugares apartados de la aplicación, para estar más seguros en caso de cualquier dificultad?</t>
  </si>
  <si>
    <t>¿Le gustaría dar a los usuarios la posibilidad de elegir con qué frecuencia se hacen los respaldos o cuándo se llevan a cabo?</t>
  </si>
  <si>
    <t>¿Es importante que la aplicación haya pasado por rigurosas pruebas de calidad para garantizar que esté libre de defectos y errores críticos?</t>
  </si>
  <si>
    <t>Madurez</t>
  </si>
  <si>
    <t>¿Desea que la aplicación permita configurarse de manera regional para cada idioma en especifico?</t>
  </si>
  <si>
    <t>¿La aplicación contará con la capacidad de intercarmbiar entre diferentes tipos de monedas?</t>
  </si>
  <si>
    <t>¿La aplicación tendrá como moneda principal el COP?</t>
  </si>
  <si>
    <t>¿La traducción de la aplicación se adaptará a las necesidades culturales de cada región?</t>
  </si>
  <si>
    <t>¿La traducción de la aplicación estará personalizada para la región seleccionada?</t>
  </si>
  <si>
    <t>¿Le gustaría tener una capa adicional de seguridad mediante la verificación en dos pasos al acceder a la aplicación? Por ejemplo recibiendo un correo en se telefono móvil</t>
  </si>
  <si>
    <t>¿Sería útil para usted mantener un registro de los momentos en que los usuarios acceden a la plataforma con fines de análisis y seguimiento?</t>
  </si>
  <si>
    <t>¿Desea usted que se requiera el cambio de contraseña para usuarios que llevan mucho tiempo sin cambiarla?</t>
  </si>
  <si>
    <t>Si alguien intenta ingresar desde una ubicación diferente a la usual, ¿querría agregar una capa adicional de seguridad para verificar su identidad?</t>
  </si>
  <si>
    <t>¿Desea que se registre el dispositivo desde el cual se ingresa como dispositivo confiable?</t>
  </si>
  <si>
    <t>¿Desea que la aplicación permita ajustar el tipo de letra y el tamaño del texto según sus preferencias o necesidades?</t>
  </si>
  <si>
    <t>¿Desea que la aplicación incluya animaciones más elaboradas que requieran mayor trabajo para su desarrollo, brindando mas comodidad visual?</t>
  </si>
  <si>
    <t>¿Desea que los campos para el acceso a la aplicación, registro y búsqueda tengan la capacidad de autocompletar las entradas de texto para hacer más fácil y rápida la interacción del usuario?</t>
  </si>
  <si>
    <t>¿Le gustaría que la aplicación envíe notificaciones a los usuarios para informarles sobre eventos importantes o actualizaciones relevantes?</t>
  </si>
  <si>
    <t>Interaccion</t>
  </si>
  <si>
    <t>¿Le gustaría agregar una característica especial a su aplicación que permita a los usuarios hablar con un asistente virtual que pueda responder preguntas y brindar ayuda de manera automática?</t>
  </si>
  <si>
    <t>¿Desea que la aplicación tenga la capacidad de organizar elementos en ciertas secciones arrastrándolos y soltándolos?</t>
  </si>
  <si>
    <t>¿Planea que la aplicación muestre imágenes o videos en alta calidad? En ese caso, ¿necesita que haya una herramienta especial para ver estos elementos con mayor claridad y detalle?</t>
  </si>
  <si>
    <t>¿Desea dar a los usuarios el control para elegir qué tipos de notificaciones desean recibir y cómo desean recibirlos?</t>
  </si>
  <si>
    <t>¿Desea permitir a los usuarios la capacidad de modificar o eliminar los mensajes y comentarios que ellos mismos hayan creado?</t>
  </si>
  <si>
    <t>¿Considerá útil tener botones para hacer tareas como compartir o marcar contenido de forma más rapida?</t>
  </si>
  <si>
    <t>¿Desea que toda la información importante se encuentre ubicada en un apartado principal, para mayor agilidad?</t>
  </si>
  <si>
    <t>Taxonomía</t>
  </si>
  <si>
    <t>Atributo de calidad</t>
  </si>
  <si>
    <t>ACACC-0002</t>
  </si>
  <si>
    <t>¿Desea que la aplicación se adapte para ser accesible a personas con diversas necesidades y capacidades especiales, incluyendo aquellas con problemas de visión, daltonismo o discapacidad auditiva, con el objetivo de atender a una amplia gama de usuarios?</t>
  </si>
  <si>
    <t>ACACC-0003</t>
  </si>
  <si>
    <t>¿Es necesario incluir la opción de modificar la velocidad de las animaciones y transiciones en la aplicación, para satisfacer las necesidades de usuarios que son especialmente sensibles a la estimulación visual, asegurando una experiencia más cómoda y segura para ellos?</t>
  </si>
  <si>
    <t>ACACC-0004</t>
  </si>
  <si>
    <t>ACACC-0005</t>
  </si>
  <si>
    <t>¿Se necesitará una paleta de colores cuidadosamente seleccionada, que consista en un conjunto de colores que armonicen entre sí, con el propósito de asegurar una experiencia visual cómoda dentro de la aplicación?</t>
  </si>
  <si>
    <t>ACACC-0006</t>
  </si>
  <si>
    <t>ACACC-0007</t>
  </si>
  <si>
    <t>ACACC-0008</t>
  </si>
  <si>
    <t>ACACC-0009</t>
  </si>
  <si>
    <t>ACACC-0010</t>
  </si>
  <si>
    <t>ACACC-0011</t>
  </si>
  <si>
    <t>ACACC-0012</t>
  </si>
  <si>
    <t>ACACC-0013</t>
  </si>
  <si>
    <t>ACACC-0014</t>
  </si>
  <si>
    <t>¿Es importante que la aplicación cuente con una navegación fácil de entender y una estructura clara que ayude a las personas con discapacidad cognitiva a utilizarla sin dificultades para encontrar lo que necesitan y moverse de manera cómoda por la plataforma?</t>
  </si>
  <si>
    <t>ACACC-0015</t>
  </si>
  <si>
    <t>¿Te gustaría tener una característica que permita a las personas con dificultades para usar sus manos puedan hablarle a la aplicación en lugar de escribir? Por ejemplo, podrías hablar en lugar de tocar la pantalla para enviar comandos a la aplicación.</t>
  </si>
  <si>
    <t>ACTRA-0001</t>
  </si>
  <si>
    <t>¿Se deberá permitir que los usuarios con roles de administrador poder acceder a un panel de control o una área de administración, para controlar desde allí diferentes caracteristicas de esta?</t>
  </si>
  <si>
    <t>Capacidad para ser auditado</t>
  </si>
  <si>
    <t>ACTRA-0002</t>
  </si>
  <si>
    <t>ACTRA-0003</t>
  </si>
  <si>
    <t>ACTRA-0004</t>
  </si>
  <si>
    <t>¿Debería permitirse a los administradores personalizar el aspecto visual, incluyendo elementos como colores, logotipos y la apariencia en general?</t>
  </si>
  <si>
    <t>ACTRA-0005</t>
  </si>
  <si>
    <t>ACTRA-0006</t>
  </si>
  <si>
    <t>¿Debería ofrecerse la capacidad de gestionar y administrar la base de datos, incluyendo actividades como realizar copias de seguridad para prevenir posibles fallos, restauraciones y mantenimiento?</t>
  </si>
  <si>
    <t>ACTRA-0007</t>
  </si>
  <si>
    <t>¿Se brindará a los administradores la capacidad de crear y gestionar formularios o encuestas para recopilar datos y generar retroalimentación a través de diferentes métodos basados en los datos obtenidos?</t>
  </si>
  <si>
    <t>ACTRA-0008</t>
  </si>
  <si>
    <t>ACTRA-0009</t>
  </si>
  <si>
    <t>ACTRA-0010</t>
  </si>
  <si>
    <t>¿Te gustaría que la aplicación permitiera la importación y exportación de datos de manera sencilla desde y hacia otras aplicaciones, para facilitar la transferencia de información y la realización de copias de seguridad? Por ejemplo, podrías transferir información desde una hoja de cálculo a la aplicación sin complicaciones.</t>
  </si>
  <si>
    <t>ACCPA-0001</t>
  </si>
  <si>
    <t>ACCPA-0002</t>
  </si>
  <si>
    <t>ACCPA-0003</t>
  </si>
  <si>
    <t>ACCPA-0004</t>
  </si>
  <si>
    <t>ACCPA-0005</t>
  </si>
  <si>
    <t>ACCPA-0006</t>
  </si>
  <si>
    <t>¿Se brindará la capacidad de gestionar y administrar la base de datos, incluyendo actividades como realizar copias de seguridad, restauraciones y mantenimiento preventivo?</t>
  </si>
  <si>
    <t>ACCPA-0007</t>
  </si>
  <si>
    <t>ACCPA-0008</t>
  </si>
  <si>
    <t>¿Desea permitir a los administradores configurar reglas de acceso y visibilidad de usuarios según el perfil y rol de cada usuario?</t>
  </si>
  <si>
    <t>ACCPA-0009</t>
  </si>
  <si>
    <t>ACCPA-0010</t>
  </si>
  <si>
    <t>ACCPD-0001</t>
  </si>
  <si>
    <t>¿Desea que la aplicación sea fácil de poner en marcha y hacerla funcionar en una computadora o dispositivo, con un proceso intuitivo y rápido?</t>
  </si>
  <si>
    <t>ACCPD-0002</t>
  </si>
  <si>
    <t>ACCPD-0003</t>
  </si>
  <si>
    <t>¿Se neecesitará de algún componente fisico o alguna otra aplicación especial para poder poner en marcha la aplicación y funcionar correctamente?</t>
  </si>
  <si>
    <t>ACCPD-0004</t>
  </si>
  <si>
    <t>¿Desea que se cuente con un nivel de facilidad a la hora de configurarse, sease intuitivo o agil?</t>
  </si>
  <si>
    <t>ACCPD-0005</t>
  </si>
  <si>
    <t>ACCPD-0006</t>
  </si>
  <si>
    <t>ACCPD-0007</t>
  </si>
  <si>
    <t>ACCPD-0008</t>
  </si>
  <si>
    <t>ACCPP-0001</t>
  </si>
  <si>
    <t>¿Le gustaría que la aplicación incluyera un conjunto de pruebas para asegurar el correcto funcionamiento de sus características clave?</t>
  </si>
  <si>
    <t>ACCPP-0002</t>
  </si>
  <si>
    <t>¿Desea incorporar casos de prueba automatizadas para agilizar la verificación del funcionamiento de los diferentes componentes?</t>
  </si>
  <si>
    <t>ACCPP-0003</t>
  </si>
  <si>
    <t>¿Se necesitará realizar pruebas de rendimiento para evaluar el comportamiento de la aplicación frente a diferentes niveles de carga de solicitudes?</t>
  </si>
  <si>
    <t>ACCPP-0004</t>
  </si>
  <si>
    <t>¿Es necesario realizar pruebas de seguridad para garantizar la resistencia de la aplicación a posibles ataques que puedan comprometer la seguridad de los datos de los usuarios?</t>
  </si>
  <si>
    <t>ACCPP-0005</t>
  </si>
  <si>
    <t>¿Le gustaría que la aplicación sea sometida a pruebas de compatibilidad para asegurarse de que funcione correctamente en conjunto con otras aplicaciones?</t>
  </si>
  <si>
    <t>ACCPP-0006</t>
  </si>
  <si>
    <t>¿Se deben realizar pruebas de integración para asegurar el funcionamiento sin problemas de las diferentes funciones de la aplicación y facilitar la identificación de posibles errores?</t>
  </si>
  <si>
    <t>ACCPP-0007</t>
  </si>
  <si>
    <t>ACCPP-0008</t>
  </si>
  <si>
    <t>ACCPP-0009</t>
  </si>
  <si>
    <t>ACCPP-0010</t>
  </si>
  <si>
    <t>ACCPP-0011</t>
  </si>
  <si>
    <t>ACCPP-0012</t>
  </si>
  <si>
    <t>ACCPP-0013</t>
  </si>
  <si>
    <t>ACCPP-0014</t>
  </si>
  <si>
    <t>ACCPP-0015</t>
  </si>
  <si>
    <t>ACCPS-0002</t>
  </si>
  <si>
    <t>ACCPS-0003</t>
  </si>
  <si>
    <t>ACCPS-0004</t>
  </si>
  <si>
    <t>ACCPS-0005</t>
  </si>
  <si>
    <t>ACCPS-0006</t>
  </si>
  <si>
    <t>ACCPS-0007</t>
  </si>
  <si>
    <t>ACCPS-0008</t>
  </si>
  <si>
    <t>ACCPS-0009</t>
  </si>
  <si>
    <t>ACDIS-0001</t>
  </si>
  <si>
    <t>ACDIS-0002</t>
  </si>
  <si>
    <t>ACDIS-0003</t>
  </si>
  <si>
    <t>ACDIS-0004</t>
  </si>
  <si>
    <t>ACDIS-0005</t>
  </si>
  <si>
    <t>ACDIS-0006</t>
  </si>
  <si>
    <t>ACDIS-0007</t>
  </si>
  <si>
    <t>ACDIS-0008</t>
  </si>
  <si>
    <t>ACDIS-0009</t>
  </si>
  <si>
    <t>ACDIS-0010</t>
  </si>
  <si>
    <t>ACDIS-0011</t>
  </si>
  <si>
    <t>ACDIS-0012</t>
  </si>
  <si>
    <t>ACDIS-0013</t>
  </si>
  <si>
    <t>ACESC-0002</t>
  </si>
  <si>
    <t>ACESC-0003</t>
  </si>
  <si>
    <t>ACESC-0004</t>
  </si>
  <si>
    <t>ACESC-0005</t>
  </si>
  <si>
    <t>ACESC-0006</t>
  </si>
  <si>
    <t>ACESC-0007</t>
  </si>
  <si>
    <t>ACESC-0008</t>
  </si>
  <si>
    <t>ACESC-0009</t>
  </si>
  <si>
    <t>ACESC-0010</t>
  </si>
  <si>
    <t>ACESC-0011</t>
  </si>
  <si>
    <t>¿Quieres que la aplicación guarde las fotos y videos que subes sin reducir su calidad?</t>
  </si>
  <si>
    <t>ACESC-0012</t>
  </si>
  <si>
    <t>ACESC-0013</t>
  </si>
  <si>
    <t>¿Quieres que la aplicación muestre los nuevos mensajes en tiempo real, sin esperar mucho para poder verlos?</t>
  </si>
  <si>
    <t>ACESC-0014</t>
  </si>
  <si>
    <t>ACESC-0015</t>
  </si>
  <si>
    <t>¿Quieres que la aplicación pueda manejar muchos usuarios a la vez, como en eventos populares?</t>
  </si>
  <si>
    <t>ACESC-0016</t>
  </si>
  <si>
    <t>ACESC-0017</t>
  </si>
  <si>
    <t>ACFIA-0001</t>
  </si>
  <si>
    <t>Fiabilidad</t>
  </si>
  <si>
    <t>ACFIA-0002</t>
  </si>
  <si>
    <t>ACFIA-0003</t>
  </si>
  <si>
    <t>ACFIA-0004</t>
  </si>
  <si>
    <t>ACFIA-0005</t>
  </si>
  <si>
    <t>ACFIA-0006</t>
  </si>
  <si>
    <t>ACFIA-0007</t>
  </si>
  <si>
    <t>ACFIA-0008</t>
  </si>
  <si>
    <t>ACIOP-0001</t>
  </si>
  <si>
    <t>ACIOP-0002</t>
  </si>
  <si>
    <t>ACIOP-0003</t>
  </si>
  <si>
    <t>ACIOP-0004</t>
  </si>
  <si>
    <t>ACIOP-0005</t>
  </si>
  <si>
    <t>ACIOP-0006</t>
  </si>
  <si>
    <t>ACIOP-0007</t>
  </si>
  <si>
    <t>ACIOP-0008</t>
  </si>
  <si>
    <t>¿La aplicación estará visible para el idioma seleccionado?</t>
  </si>
  <si>
    <t>ACINT-0002</t>
  </si>
  <si>
    <t>ACINT-0003</t>
  </si>
  <si>
    <t>ACINT-0004</t>
  </si>
  <si>
    <t>ACINT-0005</t>
  </si>
  <si>
    <t>ACINT-0006</t>
  </si>
  <si>
    <t>ACINT-0007</t>
  </si>
  <si>
    <t>ACINT-0008</t>
  </si>
  <si>
    <t>ACINT-0009</t>
  </si>
  <si>
    <t>ACINT-0010</t>
  </si>
  <si>
    <t>ACINT-0011</t>
  </si>
  <si>
    <t>ACINT-0012</t>
  </si>
  <si>
    <t>ACITG-0001</t>
  </si>
  <si>
    <t>ACITG-0002</t>
  </si>
  <si>
    <t>ACRND-0001</t>
  </si>
  <si>
    <t>¿Te gustaría que la aplicación responda rápido según lo planeado en los tiempos acordados, sin demorarse demasiado? Por ejemplo, cuando haces clic en algo, ¿preferirías que la respuesta sea casi inmediata en lugar de tener que esperar mucho?</t>
  </si>
  <si>
    <t>ACRND-0002</t>
  </si>
  <si>
    <t>ACRND-0003</t>
  </si>
  <si>
    <t>ACRND-0004</t>
  </si>
  <si>
    <t>ACRND-0005</t>
  </si>
  <si>
    <t>ACRND-0006</t>
  </si>
  <si>
    <t>ACRND-0007</t>
  </si>
  <si>
    <t>ACRND-0008</t>
  </si>
  <si>
    <t>ACRND-0009</t>
  </si>
  <si>
    <t>ACRND-0010</t>
  </si>
  <si>
    <t>ACRND-0011</t>
  </si>
  <si>
    <t>ACRND-0012</t>
  </si>
  <si>
    <t>ACSERG-0003</t>
  </si>
  <si>
    <t>ACSERG-0004</t>
  </si>
  <si>
    <t>ACSERG-0005</t>
  </si>
  <si>
    <t>ACSERG-0006</t>
  </si>
  <si>
    <t>ACSERG-0007</t>
  </si>
  <si>
    <t>ACSERG-0008</t>
  </si>
  <si>
    <t>¿Le gustaría tener la opción de bloquear temporalmente una cuenta en caso de que se detecten comportamientos sospechosos? Por infracción en las normas de uso, comportamientos indevidos</t>
  </si>
  <si>
    <t>ACSERG-0009</t>
  </si>
  <si>
    <t>ACSERG-0010</t>
  </si>
  <si>
    <t>ACSERG-0011</t>
  </si>
  <si>
    <t>ACSERG-0012</t>
  </si>
  <si>
    <t>Usabilidad</t>
  </si>
  <si>
    <t>¿Le gustaría que su aplicación tenga pequeños mensajes de ayuda que aparezcan cuando se coloque el cursor del ratòn sobre ciertos elementos? Estos mensajes, proporcionan información adicional sobre la función o el propósito de ese elemento en la aplicación.</t>
  </si>
  <si>
    <t>ACUSB-0005</t>
  </si>
  <si>
    <t>ACUSB-0006</t>
  </si>
  <si>
    <t>ACUSB-0007</t>
  </si>
  <si>
    <t>ACUSB-0008</t>
  </si>
  <si>
    <t>ACUSB-0009</t>
  </si>
  <si>
    <t>ACUSB-0010</t>
  </si>
  <si>
    <t>ACUSB-0011</t>
  </si>
  <si>
    <t>ACUSB-0012</t>
  </si>
  <si>
    <t>ACUSB-0013</t>
  </si>
  <si>
    <t>ACUSB-0014</t>
  </si>
  <si>
    <t>ACUSB-0015</t>
  </si>
  <si>
    <t>ACUSB-0016</t>
  </si>
  <si>
    <t>ACUSB-0017</t>
  </si>
  <si>
    <t>ACUSB-0018</t>
  </si>
  <si>
    <t>ACUSB-0019</t>
  </si>
  <si>
    <t>ACUSB-0020</t>
  </si>
  <si>
    <t>ACUSB-0021</t>
  </si>
  <si>
    <t>ACUSB-0022</t>
  </si>
  <si>
    <t>ACUSB-0023</t>
  </si>
  <si>
    <t>ACUSB-0024</t>
  </si>
  <si>
    <t>ACUSB-0025</t>
  </si>
  <si>
    <t>ACUSB-0026</t>
  </si>
  <si>
    <t>Indice</t>
  </si>
  <si>
    <t>Enlace</t>
  </si>
  <si>
    <t>Estado</t>
  </si>
  <si>
    <t>Nro Preguntas</t>
  </si>
  <si>
    <t>Nro Respuestas 'Si'</t>
  </si>
  <si>
    <t>Nro Puntos por rol</t>
  </si>
  <si>
    <t xml:space="preserve">Estado </t>
  </si>
  <si>
    <t>Sin funcionalidades, solo caracteristicas</t>
  </si>
  <si>
    <t>Hecho y mejorable</t>
  </si>
  <si>
    <t>Preguntas aun con funcionalidades</t>
  </si>
  <si>
    <t>Sin termino "Aplicación"</t>
  </si>
  <si>
    <t>Taxonomía definida</t>
  </si>
  <si>
    <t>Taxonomía indefinida</t>
  </si>
  <si>
    <t>Total</t>
  </si>
  <si>
    <t>Volver inicio</t>
  </si>
  <si>
    <t>Total respuestas 'Si'</t>
  </si>
  <si>
    <t>Código</t>
  </si>
  <si>
    <t>¿Desea que la aplicación sea facil de poner en marcha y hacerla funcionar en mi computadora o dispositivo, siendo este proceso intuitivo y veloz?</t>
  </si>
  <si>
    <t>ACCSP-0001</t>
  </si>
  <si>
    <t>¿El software utilizará formatos de datos para intercambiar información?</t>
  </si>
  <si>
    <t>¿El software utilizará protocolos de comunicación para intercambiar información?</t>
  </si>
  <si>
    <t>¿El software utilizará interfaces para intercambiar información?</t>
  </si>
  <si>
    <t>¿El software utilizará estándares abiertos para los formatos de datos, protocolos de comunicación e interfaces?</t>
  </si>
  <si>
    <t>¿Los procesos de intercambio de información del software son claros y eficientes?</t>
  </si>
  <si>
    <t>¿El software contiene mecanismos de resolución de conflictos o problemas que puedan surgir debido a la interoperabilidad entre sistemas?</t>
  </si>
  <si>
    <t>¿El software tiene definido y documentado los roles y las responsabilidades para los entes encargados de la interoperabilidad?</t>
  </si>
  <si>
    <t>¿El software tiene diccionarios de datos para definir el significado de la información intercambiada?</t>
  </si>
  <si>
    <t>¿El software es capaz de transformar y adaptar datos con diferentes estructuras semánticas para lograr una comprensión mutua?</t>
  </si>
  <si>
    <t>¿El software tiene documentación y guías claras sobre cómo interpretar y usar los datos compartidos con otros sistemas?</t>
  </si>
  <si>
    <t>¿El software puede interpretar y comprender correctamente los datos y la información intercambiada con otros sistemas?</t>
  </si>
  <si>
    <t>¿El software puede trabajar con los códigos ISO 3166-1?</t>
  </si>
  <si>
    <t>Códigos y formato de texto</t>
  </si>
  <si>
    <t>¿El software  admite la configuración regional para cada código y formato de región?</t>
  </si>
  <si>
    <t>¿La aplicación podrá manejar diferentes formatos para personalizar la fecha y hora?</t>
  </si>
  <si>
    <t>Formato de fecha y hora</t>
  </si>
  <si>
    <t>¿La aplicación admite la configuración regional para cada formato de fecha y hora?</t>
  </si>
  <si>
    <t>¿El software  es consistente con las mejores prácticas de diseño y arquitectura?</t>
  </si>
  <si>
    <t>¿ Las relaciones entre los dominios del problema de  son consistentes con el problema o negocio?</t>
  </si>
  <si>
    <t>¿Las relaciones entre los componentes y la estructura del Software  son consistentes con los requisitos del Software (Funcionales, no funcionales, de información)?</t>
  </si>
  <si>
    <t>¿El software  esta diseñado para ser extensible y adaptable?</t>
  </si>
  <si>
    <t>¿El software  esta diseñado para ser mantenible y escalable?</t>
  </si>
  <si>
    <t>¿El software  esta diseñado para ser usable, accesible y seguro?</t>
  </si>
  <si>
    <t>¿Los dominios del software  están definidos claramente y están relacionados de manera consistente?</t>
  </si>
  <si>
    <t>¿El software  tiene discrepancias en los flujos y procesos de negocio, asegurando que las acciones realizadas sean congruentes con la operación real deseada?</t>
  </si>
  <si>
    <t>Media</t>
  </si>
  <si>
    <t>¿El software de  no cumple con los requisitos de integridad conceptual?</t>
  </si>
  <si>
    <t>¿La aplicación podrá seguir funcionando incluso en presencia de fallos?</t>
  </si>
  <si>
    <t>¿Se implementará una copia para componentes críticos?</t>
  </si>
  <si>
    <t>Redundancia</t>
  </si>
  <si>
    <t>¿El sistema puede detectar y gestionar incidentes de manera efectiva?</t>
  </si>
  <si>
    <t>Gestión de incidentes</t>
  </si>
  <si>
    <t>¿Desea que los servicios afectados se restauren automáticamente para minimizar la interrupción para los usuarios?</t>
  </si>
  <si>
    <t>¿Necesita que la aplicación pueda seguir funcionando incluso si se produce un fallo en uno de los componentes, como las publicaciones o mensajería?</t>
  </si>
  <si>
    <t>¿Necesita que la aplicación tenga la capacidad de cambiar automáticamente a un servidor de respaldo en caso de un fallo en el servidor principal?</t>
  </si>
  <si>
    <t>Justificación</t>
  </si>
  <si>
    <t>¿Requiere que la aplicación permita alternar entre diseños ya establecidos, para que los usuarios puedan elegir segùn su gusto? Por ejemplo, podrías tener la posibilidad de cambiar la apariencia de la aplicación en tonos mas claros o mas oscuros</t>
  </si>
  <si>
    <t>Esta característica brinda flexibilidad a los usuarios para adaptar la apariencia de la aplicación según sus preferencias y necesidades. Esto mejora la accesibilidad al permitir que las personas personalicen la interfaz de acuerdo con sus capacidades y preferencias individuales, lo que contribuye a una experiencia inclusiva y amigable para un público diverso.</t>
  </si>
  <si>
    <t xml:space="preserve">Taxonomías </t>
  </si>
  <si>
    <t>Registro de Auditoría</t>
  </si>
  <si>
    <t>Instalación</t>
  </si>
  <si>
    <t>Interoperabilidad técnica</t>
  </si>
  <si>
    <t>Rendimiento excelente</t>
  </si>
  <si>
    <t>Identificación de cambios</t>
  </si>
  <si>
    <t>Continuidad en el servicio</t>
  </si>
  <si>
    <t>Interoperabilidad semántica</t>
  </si>
  <si>
    <t xml:space="preserve">Media </t>
  </si>
  <si>
    <t>Rendimiento bueno</t>
  </si>
  <si>
    <t>Registro y auditoría</t>
  </si>
  <si>
    <t>Rastreo de orígenes</t>
  </si>
  <si>
    <t>Recuperación y respaldo</t>
  </si>
  <si>
    <t>Capacidad de elasticidad</t>
  </si>
  <si>
    <t>Interoperabilidad organizacional</t>
  </si>
  <si>
    <t>Rendimiento aceptable</t>
  </si>
  <si>
    <t>Mentenibilidad</t>
  </si>
  <si>
    <t>Facilidad de uso</t>
  </si>
  <si>
    <t>Escalabilidad y rendimiento</t>
  </si>
  <si>
    <t>Rendimiento pobre</t>
  </si>
  <si>
    <t>Migración y actualización</t>
  </si>
  <si>
    <t>Acceso a la información</t>
  </si>
  <si>
    <t>Rendimiento inaceptable</t>
  </si>
  <si>
    <t>Predictibilidad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</si>
</sst>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sz val="11"/>
      <color theme="1"/>
      <name val="Calibri"/>
      <scheme val="minor"/>
    </font>
    <font>
      <sz val="11"/>
      <color theme="1"/>
      <name val="Calibri"/>
      <scheme val="minor"/>
    </font>
    <font>
      <b/>
      <sz val="11"/>
      <color theme="1"/>
      <name val="Calibri"/>
      <scheme val="minor"/>
    </font>
    <font>
      <u/>
      <sz val="11"/>
      <color theme="10"/>
      <name val="Calibri"/>
      <family val="2"/>
      <scheme val="minor"/>
    </font>
    <font>
      <b/>
      <sz val="11"/>
      <color theme="1"/>
      <name val="Calibri"/>
      <family val="2"/>
      <scheme val="minor"/>
    </font>
    <font>
      <sz val="11"/>
      <color rgb="FF000000"/>
      <name val="Calibri"/>
      <scheme val="minor"/>
    </font>
    <font>
      <sz val="11"/>
      <name val="Calibri"/>
      <scheme val="minor"/>
    </font>
    <font>
      <u/>
      <sz val="11"/>
      <color rgb="FF000000"/>
      <name val="Calibri"/>
      <family val="2"/>
      <scheme val="minor"/>
    </font>
    <font>
      <sz val="11"/>
      <color rgb="FF000000"/>
      <name val="Calibri"/>
      <family val="2"/>
      <scheme val="minor"/>
    </font>
    <font>
      <u/>
      <sz val="11"/>
      <color theme="10"/>
      <name val="Calibri"/>
      <scheme val="minor"/>
    </font>
    <font>
      <sz val="11"/>
      <color rgb="FF000000"/>
      <name val="Calibri"/>
      <charset val="1"/>
    </font>
    <font>
      <sz val="11"/>
      <color rgb="FFFF0000"/>
      <name val="Calibri"/>
      <family val="2"/>
      <scheme val="minor"/>
    </font>
    <font>
      <b/>
      <sz val="11"/>
      <color rgb="FF000000"/>
      <name val="Calibri"/>
      <family val="2"/>
      <scheme val="minor"/>
    </font>
    <font>
      <u/>
      <sz val="11"/>
      <color theme="1"/>
      <name val="Calibri"/>
      <family val="2"/>
      <scheme val="minor"/>
    </font>
    <font>
      <sz val="11"/>
      <color theme="0"/>
      <name val="Calibri"/>
      <family val="2"/>
      <scheme val="minor"/>
    </font>
    <font>
      <sz val="11"/>
      <color theme="0"/>
      <name val="Calibri"/>
      <scheme val="minor"/>
    </font>
    <font>
      <sz val="8"/>
      <name val="Calibri"/>
      <family val="2"/>
      <scheme val="minor"/>
    </font>
    <font>
      <sz val="11"/>
      <color rgb="FF000000"/>
      <name val="Calibri"/>
      <family val="2"/>
    </font>
    <font>
      <b/>
      <sz val="10"/>
      <color theme="1"/>
      <name val="Times New Roman"/>
    </font>
    <font>
      <sz val="10"/>
      <color theme="1"/>
      <name val="Times New Roman"/>
    </font>
  </fonts>
  <fills count="43">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rgb="FFFF0000"/>
        <bgColor indexed="64"/>
      </patternFill>
    </fill>
    <fill>
      <patternFill patternType="solid">
        <fgColor rgb="FFADDEF1"/>
        <bgColor indexed="64"/>
      </patternFill>
    </fill>
    <fill>
      <patternFill patternType="solid">
        <fgColor rgb="FFC3FDC3"/>
        <bgColor indexed="64"/>
      </patternFill>
    </fill>
    <fill>
      <patternFill patternType="solid">
        <fgColor rgb="FFFFFFE0"/>
        <bgColor indexed="64"/>
      </patternFill>
    </fill>
    <fill>
      <patternFill patternType="solid">
        <fgColor rgb="FFE6E6FA"/>
        <bgColor indexed="64"/>
      </patternFill>
    </fill>
    <fill>
      <patternFill patternType="solid">
        <fgColor rgb="FFFFDAB9"/>
        <bgColor indexed="64"/>
      </patternFill>
    </fill>
    <fill>
      <patternFill patternType="solid">
        <fgColor rgb="FFE8CBEB"/>
        <bgColor indexed="64"/>
      </patternFill>
    </fill>
    <fill>
      <patternFill patternType="solid">
        <fgColor rgb="FFC1FEFF"/>
        <bgColor indexed="64"/>
      </patternFill>
    </fill>
    <fill>
      <patternFill patternType="solid">
        <fgColor rgb="FFF4EDAE"/>
        <bgColor indexed="64"/>
      </patternFill>
    </fill>
    <fill>
      <patternFill patternType="solid">
        <fgColor rgb="FFD3D3D3"/>
        <bgColor indexed="64"/>
      </patternFill>
    </fill>
    <fill>
      <patternFill patternType="solid">
        <fgColor rgb="FFFFB9B9"/>
        <bgColor indexed="64"/>
      </patternFill>
    </fill>
    <fill>
      <patternFill patternType="solid">
        <fgColor rgb="FFD9EDF3"/>
        <bgColor indexed="64"/>
      </patternFill>
    </fill>
    <fill>
      <patternFill patternType="solid">
        <fgColor rgb="FFE7F094"/>
        <bgColor indexed="64"/>
      </patternFill>
    </fill>
    <fill>
      <patternFill patternType="solid">
        <fgColor rgb="FFFFF0F5"/>
        <bgColor indexed="64"/>
      </patternFill>
    </fill>
    <fill>
      <patternFill patternType="solid">
        <fgColor rgb="FFFFEC8F"/>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rgb="FFFF6B6B"/>
        <bgColor indexed="64"/>
      </patternFill>
    </fill>
    <fill>
      <patternFill patternType="solid">
        <fgColor rgb="FF92D050"/>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B9D9EB"/>
        <bgColor indexed="64"/>
      </patternFill>
    </fill>
    <fill>
      <patternFill patternType="solid">
        <fgColor rgb="FF85B09A"/>
        <bgColor indexed="64"/>
      </patternFill>
    </fill>
    <fill>
      <patternFill patternType="solid">
        <fgColor rgb="FF8AB9F1"/>
        <bgColor indexed="64"/>
      </patternFill>
    </fill>
    <fill>
      <patternFill patternType="solid">
        <fgColor rgb="FF87CEFA"/>
        <bgColor indexed="64"/>
      </patternFill>
    </fill>
    <fill>
      <patternFill patternType="solid">
        <fgColor rgb="FF5D89BA"/>
        <bgColor indexed="64"/>
      </patternFill>
    </fill>
    <fill>
      <patternFill patternType="solid">
        <fgColor rgb="FF9EB9D4"/>
        <bgColor indexed="64"/>
      </patternFill>
    </fill>
    <fill>
      <patternFill patternType="solid">
        <fgColor rgb="FFAFDBF5"/>
        <bgColor indexed="64"/>
      </patternFill>
    </fill>
    <fill>
      <patternFill patternType="solid">
        <fgColor rgb="FF3E8EDE"/>
        <bgColor indexed="64"/>
      </patternFill>
    </fill>
    <fill>
      <patternFill patternType="solid">
        <fgColor rgb="FF00A4DE"/>
        <bgColor indexed="64"/>
      </patternFill>
    </fill>
    <fill>
      <patternFill patternType="solid">
        <fgColor rgb="FF0070BB"/>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8"/>
        <bgColor indexed="64"/>
      </patternFill>
    </fill>
    <fill>
      <patternFill patternType="solid">
        <fgColor rgb="FF73C2FB"/>
        <bgColor indexed="64"/>
      </patternFill>
    </fill>
  </fills>
  <borders count="8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bottom style="thin">
        <color rgb="FF000000"/>
      </bottom>
      <diagonal/>
    </border>
    <border>
      <left style="thin">
        <color rgb="FF000000"/>
      </left>
      <right style="medium">
        <color rgb="FF000000"/>
      </right>
      <top style="medium">
        <color rgb="FF000000"/>
      </top>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medium">
        <color rgb="FF000000"/>
      </bottom>
      <diagonal/>
    </border>
    <border>
      <left/>
      <right style="medium">
        <color rgb="FF000000"/>
      </right>
      <top style="medium">
        <color rgb="FF000000"/>
      </top>
      <bottom style="thin">
        <color rgb="FF000000"/>
      </bottom>
      <diagonal/>
    </border>
    <border>
      <left/>
      <right/>
      <top style="medium">
        <color rgb="FF000000"/>
      </top>
      <bottom/>
      <diagonal/>
    </border>
    <border>
      <left style="medium">
        <color rgb="FF000000"/>
      </left>
      <right/>
      <top style="thin">
        <color rgb="FF000000"/>
      </top>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rgb="FF000000"/>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style="medium">
        <color rgb="FF000000"/>
      </left>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style="medium">
        <color indexed="64"/>
      </bottom>
      <diagonal/>
    </border>
    <border>
      <left style="medium">
        <color rgb="FF000000"/>
      </left>
      <right/>
      <top/>
      <bottom style="thin">
        <color rgb="FF000000"/>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medium">
        <color rgb="FF000000"/>
      </right>
      <top/>
      <bottom/>
      <diagonal/>
    </border>
    <border>
      <left style="thin">
        <color rgb="FF000000"/>
      </left>
      <right/>
      <top style="medium">
        <color rgb="FF000000"/>
      </top>
      <bottom/>
      <diagonal/>
    </border>
    <border>
      <left/>
      <right style="thin">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65">
    <xf numFmtId="0" fontId="0" fillId="0" borderId="0" xfId="0"/>
    <xf numFmtId="0" fontId="4" fillId="0" borderId="0" xfId="1"/>
    <xf numFmtId="0" fontId="0" fillId="0" borderId="1" xfId="0" applyBorder="1"/>
    <xf numFmtId="0" fontId="5" fillId="2" borderId="8" xfId="0" applyFont="1" applyFill="1" applyBorder="1"/>
    <xf numFmtId="0" fontId="5" fillId="2" borderId="9" xfId="0" applyFont="1" applyFill="1" applyBorder="1"/>
    <xf numFmtId="0" fontId="5" fillId="2" borderId="10" xfId="0" applyFont="1" applyFill="1" applyBorder="1"/>
    <xf numFmtId="0" fontId="0" fillId="0" borderId="12" xfId="0" applyBorder="1"/>
    <xf numFmtId="0" fontId="0" fillId="0" borderId="7" xfId="0" applyBorder="1"/>
    <xf numFmtId="0" fontId="0" fillId="0" borderId="11" xfId="0" applyBorder="1"/>
    <xf numFmtId="0" fontId="0" fillId="0" borderId="6" xfId="0" applyBorder="1"/>
    <xf numFmtId="0" fontId="6" fillId="0" borderId="1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0" fillId="0" borderId="0" xfId="0" applyAlignment="1">
      <alignment wrapText="1"/>
    </xf>
    <xf numFmtId="0" fontId="9" fillId="0" borderId="1" xfId="0" applyFont="1" applyBorder="1" applyAlignment="1">
      <alignment wrapText="1"/>
    </xf>
    <xf numFmtId="0" fontId="0" fillId="0" borderId="5" xfId="0" applyBorder="1" applyAlignment="1">
      <alignment wrapText="1"/>
    </xf>
    <xf numFmtId="0" fontId="9" fillId="0" borderId="6" xfId="0" applyFont="1" applyBorder="1" applyAlignment="1">
      <alignment wrapText="1"/>
    </xf>
    <xf numFmtId="0" fontId="0" fillId="0" borderId="11" xfId="0" applyBorder="1" applyAlignment="1">
      <alignment wrapText="1"/>
    </xf>
    <xf numFmtId="0" fontId="0" fillId="0" borderId="0" xfId="0" applyAlignment="1">
      <alignment vertical="center"/>
    </xf>
    <xf numFmtId="0" fontId="8" fillId="0" borderId="1" xfId="1" applyFont="1" applyBorder="1"/>
    <xf numFmtId="0" fontId="4" fillId="0" borderId="1" xfId="1" applyBorder="1"/>
    <xf numFmtId="0" fontId="4" fillId="0" borderId="6" xfId="1" applyBorder="1"/>
    <xf numFmtId="0" fontId="0" fillId="0" borderId="13" xfId="0" applyBorder="1"/>
    <xf numFmtId="0" fontId="4" fillId="0" borderId="0" xfId="1" applyAlignment="1">
      <alignment wrapText="1"/>
    </xf>
    <xf numFmtId="0" fontId="12" fillId="0" borderId="0" xfId="0" applyFont="1"/>
    <xf numFmtId="0" fontId="0" fillId="0" borderId="5" xfId="0" applyBorder="1"/>
    <xf numFmtId="0" fontId="0" fillId="0" borderId="16" xfId="0" applyBorder="1"/>
    <xf numFmtId="0" fontId="0" fillId="0" borderId="17" xfId="0" applyBorder="1"/>
    <xf numFmtId="0" fontId="0" fillId="0" borderId="21" xfId="0" applyBorder="1"/>
    <xf numFmtId="0" fontId="0" fillId="0" borderId="23" xfId="0" applyBorder="1"/>
    <xf numFmtId="0" fontId="0" fillId="0" borderId="8" xfId="0" applyBorder="1"/>
    <xf numFmtId="0" fontId="0" fillId="0" borderId="10" xfId="0" applyBorder="1"/>
    <xf numFmtId="9" fontId="0" fillId="0" borderId="16" xfId="0" applyNumberFormat="1" applyBorder="1"/>
    <xf numFmtId="9" fontId="0" fillId="0" borderId="0" xfId="0" applyNumberFormat="1"/>
    <xf numFmtId="9" fontId="0" fillId="0" borderId="1" xfId="0" applyNumberFormat="1" applyBorder="1"/>
    <xf numFmtId="9" fontId="0" fillId="0" borderId="12" xfId="0" applyNumberFormat="1" applyBorder="1"/>
    <xf numFmtId="9" fontId="0" fillId="0" borderId="6" xfId="0" applyNumberFormat="1" applyBorder="1"/>
    <xf numFmtId="9" fontId="0" fillId="0" borderId="7" xfId="0" applyNumberFormat="1" applyBorder="1"/>
    <xf numFmtId="0" fontId="0" fillId="0" borderId="25" xfId="0" applyBorder="1"/>
    <xf numFmtId="0" fontId="0" fillId="0" borderId="1" xfId="0" applyBorder="1" applyAlignment="1">
      <alignment vertical="center" wrapText="1"/>
    </xf>
    <xf numFmtId="0" fontId="9" fillId="0" borderId="11" xfId="0" applyFont="1" applyBorder="1"/>
    <xf numFmtId="0" fontId="9" fillId="0" borderId="5" xfId="0" applyFont="1" applyBorder="1"/>
    <xf numFmtId="0" fontId="9" fillId="0" borderId="0" xfId="0" applyFont="1" applyAlignment="1">
      <alignment horizontal="center"/>
    </xf>
    <xf numFmtId="0" fontId="4" fillId="0" borderId="16" xfId="1" applyBorder="1"/>
    <xf numFmtId="0" fontId="0" fillId="0" borderId="0" xfId="0" applyAlignment="1">
      <alignment horizontal="center" vertical="center" wrapText="1"/>
    </xf>
    <xf numFmtId="0" fontId="0" fillId="0" borderId="1" xfId="0" applyBorder="1" applyAlignment="1">
      <alignment vertical="center"/>
    </xf>
    <xf numFmtId="0" fontId="0" fillId="0" borderId="11" xfId="0" applyBorder="1" applyAlignment="1">
      <alignment vertical="center" wrapText="1"/>
    </xf>
    <xf numFmtId="0" fontId="4" fillId="0" borderId="0" xfId="1" applyAlignment="1">
      <alignment vertical="center"/>
    </xf>
    <xf numFmtId="0" fontId="0" fillId="0" borderId="12" xfId="0" applyBorder="1" applyAlignment="1">
      <alignment vertical="center"/>
    </xf>
    <xf numFmtId="0" fontId="0" fillId="3" borderId="11" xfId="0" applyFill="1" applyBorder="1" applyAlignment="1">
      <alignment vertical="center" wrapText="1"/>
    </xf>
    <xf numFmtId="0" fontId="0" fillId="3" borderId="1" xfId="0" applyFill="1" applyBorder="1" applyAlignment="1">
      <alignment vertical="center" wrapText="1"/>
    </xf>
    <xf numFmtId="0" fontId="0" fillId="3" borderId="12" xfId="0" applyFill="1" applyBorder="1" applyAlignment="1">
      <alignment vertical="center"/>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7" xfId="0" applyFill="1" applyBorder="1" applyAlignment="1">
      <alignment vertical="center"/>
    </xf>
    <xf numFmtId="0" fontId="0" fillId="3" borderId="11" xfId="0" applyFill="1" applyBorder="1" applyAlignment="1">
      <alignment wrapText="1"/>
    </xf>
    <xf numFmtId="0" fontId="0" fillId="3" borderId="1" xfId="0" applyFill="1" applyBorder="1" applyAlignment="1">
      <alignment horizontal="center" vertical="center" wrapText="1"/>
    </xf>
    <xf numFmtId="0" fontId="0" fillId="3" borderId="12" xfId="0" applyFill="1" applyBorder="1"/>
    <xf numFmtId="0" fontId="0" fillId="3" borderId="5" xfId="0" applyFill="1" applyBorder="1" applyAlignment="1">
      <alignment wrapText="1"/>
    </xf>
    <xf numFmtId="0" fontId="0" fillId="3" borderId="6" xfId="0" applyFill="1" applyBorder="1" applyAlignment="1">
      <alignment horizontal="center" vertical="center" wrapText="1"/>
    </xf>
    <xf numFmtId="0" fontId="0" fillId="3" borderId="7" xfId="0" applyFill="1" applyBorder="1"/>
    <xf numFmtId="0" fontId="0" fillId="4" borderId="0" xfId="0" applyFill="1"/>
    <xf numFmtId="0" fontId="0" fillId="3" borderId="1" xfId="0" applyFill="1" applyBorder="1" applyAlignment="1">
      <alignment vertical="center"/>
    </xf>
    <xf numFmtId="0" fontId="0" fillId="3" borderId="1" xfId="0" applyFill="1" applyBorder="1"/>
    <xf numFmtId="0" fontId="0" fillId="3" borderId="6" xfId="0" applyFill="1" applyBorder="1"/>
    <xf numFmtId="0" fontId="4" fillId="0" borderId="0" xfId="1" applyAlignment="1">
      <alignment vertical="center" wrapText="1"/>
    </xf>
    <xf numFmtId="0" fontId="0" fillId="0" borderId="0" xfId="0" applyAlignment="1">
      <alignment vertical="center" wrapText="1"/>
    </xf>
    <xf numFmtId="0" fontId="14" fillId="0" borderId="6" xfId="1" applyFont="1" applyBorder="1"/>
    <xf numFmtId="0" fontId="0" fillId="0" borderId="27" xfId="0" applyBorder="1"/>
    <xf numFmtId="0" fontId="0" fillId="0" borderId="5" xfId="0" applyBorder="1" applyAlignment="1">
      <alignment vertical="center" wrapText="1"/>
    </xf>
    <xf numFmtId="0" fontId="4" fillId="5" borderId="1" xfId="1" applyFill="1" applyBorder="1"/>
    <xf numFmtId="0" fontId="4" fillId="0" borderId="26" xfId="1" applyBorder="1"/>
    <xf numFmtId="0" fontId="10" fillId="0" borderId="0" xfId="1" applyFont="1" applyAlignment="1">
      <alignment vertical="center" wrapText="1"/>
    </xf>
    <xf numFmtId="0" fontId="2" fillId="0" borderId="0" xfId="0" applyFont="1" applyAlignment="1">
      <alignment vertical="center"/>
    </xf>
    <xf numFmtId="0" fontId="6" fillId="0" borderId="11" xfId="0" applyFont="1" applyBorder="1" applyAlignment="1">
      <alignment vertical="center" wrapText="1"/>
    </xf>
    <xf numFmtId="0" fontId="6" fillId="0" borderId="1" xfId="0" applyFont="1" applyBorder="1" applyAlignment="1">
      <alignment vertical="center" wrapText="1"/>
    </xf>
    <xf numFmtId="0" fontId="11" fillId="0" borderId="1" xfId="0" applyFont="1" applyBorder="1" applyAlignment="1">
      <alignment vertical="center"/>
    </xf>
    <xf numFmtId="0" fontId="11" fillId="0" borderId="11" xfId="0" applyFont="1" applyBorder="1" applyAlignment="1">
      <alignment vertical="center" wrapText="1"/>
    </xf>
    <xf numFmtId="0" fontId="2" fillId="0" borderId="0" xfId="0" applyFont="1" applyAlignment="1">
      <alignment vertical="center" wrapText="1"/>
    </xf>
    <xf numFmtId="0" fontId="0" fillId="0" borderId="1"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wrapText="1"/>
    </xf>
    <xf numFmtId="0" fontId="8" fillId="0" borderId="1" xfId="1" applyFont="1" applyFill="1" applyBorder="1"/>
    <xf numFmtId="0" fontId="0" fillId="0" borderId="28" xfId="0" applyBorder="1"/>
    <xf numFmtId="0" fontId="0" fillId="0" borderId="0" xfId="0" applyAlignment="1">
      <alignment horizontal="center" vertical="center"/>
    </xf>
    <xf numFmtId="0" fontId="0" fillId="0" borderId="6" xfId="0" applyBorder="1" applyAlignment="1">
      <alignment vertical="center" wrapText="1"/>
    </xf>
    <xf numFmtId="0" fontId="6" fillId="0" borderId="1" xfId="0" applyFont="1" applyBorder="1" applyAlignment="1">
      <alignment horizontal="center" vertical="center" wrapText="1"/>
    </xf>
    <xf numFmtId="0" fontId="14" fillId="0" borderId="1" xfId="1" applyFont="1" applyFill="1" applyBorder="1"/>
    <xf numFmtId="0" fontId="0" fillId="0" borderId="26" xfId="0" applyBorder="1"/>
    <xf numFmtId="0" fontId="8" fillId="0" borderId="15" xfId="1" applyFont="1" applyBorder="1"/>
    <xf numFmtId="0" fontId="8" fillId="0" borderId="24" xfId="1" applyFont="1" applyBorder="1"/>
    <xf numFmtId="0" fontId="14" fillId="0" borderId="24" xfId="1" applyFont="1" applyBorder="1"/>
    <xf numFmtId="0" fontId="14" fillId="0" borderId="18" xfId="1" applyFont="1" applyBorder="1"/>
    <xf numFmtId="9" fontId="0" fillId="0" borderId="14" xfId="0" applyNumberFormat="1" applyBorder="1"/>
    <xf numFmtId="0" fontId="0" fillId="0" borderId="36" xfId="0" applyBorder="1"/>
    <xf numFmtId="0" fontId="0" fillId="0" borderId="37" xfId="0" applyBorder="1"/>
    <xf numFmtId="0" fontId="9" fillId="0" borderId="38" xfId="0" applyFont="1" applyBorder="1"/>
    <xf numFmtId="0" fontId="0" fillId="0" borderId="39" xfId="0" applyBorder="1" applyAlignment="1">
      <alignment horizontal="center" vertical="center"/>
    </xf>
    <xf numFmtId="0" fontId="9" fillId="0" borderId="40" xfId="0" applyFont="1" applyBorder="1"/>
    <xf numFmtId="0" fontId="0" fillId="0" borderId="41" xfId="0" applyBorder="1" applyAlignment="1">
      <alignment horizontal="center" vertical="center"/>
    </xf>
    <xf numFmtId="0" fontId="9" fillId="0" borderId="42" xfId="0" applyFont="1" applyBorder="1"/>
    <xf numFmtId="0" fontId="14" fillId="0" borderId="43" xfId="1" applyFont="1" applyBorder="1"/>
    <xf numFmtId="0" fontId="0" fillId="0" borderId="45" xfId="0" applyBorder="1" applyAlignment="1">
      <alignment horizontal="center" vertical="center"/>
    </xf>
    <xf numFmtId="0" fontId="8" fillId="0" borderId="46" xfId="1" applyFont="1" applyBorder="1"/>
    <xf numFmtId="0" fontId="8" fillId="0" borderId="24" xfId="1" applyFont="1" applyFill="1" applyBorder="1"/>
    <xf numFmtId="0" fontId="5" fillId="0" borderId="0" xfId="0" applyFont="1" applyAlignment="1">
      <alignment horizontal="center" wrapText="1"/>
    </xf>
    <xf numFmtId="0" fontId="13" fillId="0" borderId="15" xfId="0" applyFont="1" applyBorder="1" applyAlignment="1">
      <alignment horizontal="center" wrapText="1"/>
    </xf>
    <xf numFmtId="0" fontId="13" fillId="0" borderId="24" xfId="0" applyFont="1" applyBorder="1" applyAlignment="1">
      <alignment horizontal="center" wrapText="1"/>
    </xf>
    <xf numFmtId="0" fontId="13" fillId="0" borderId="18" xfId="0" applyFont="1" applyBorder="1" applyAlignment="1">
      <alignment horizontal="center" wrapText="1"/>
    </xf>
    <xf numFmtId="0" fontId="0" fillId="0" borderId="2" xfId="0" applyBorder="1"/>
    <xf numFmtId="0" fontId="0" fillId="0" borderId="4" xfId="0" applyBorder="1"/>
    <xf numFmtId="0" fontId="0" fillId="0" borderId="0" xfId="0" applyAlignment="1">
      <alignment horizontal="left" vertical="center" wrapText="1"/>
    </xf>
    <xf numFmtId="0" fontId="8" fillId="0" borderId="48" xfId="1" applyFont="1" applyBorder="1" applyAlignment="1">
      <alignment horizontal="left" vertical="center" wrapText="1"/>
    </xf>
    <xf numFmtId="0" fontId="14" fillId="0" borderId="48" xfId="1" applyFont="1" applyBorder="1" applyAlignment="1">
      <alignment horizontal="left" vertical="center" wrapText="1"/>
    </xf>
    <xf numFmtId="0" fontId="14" fillId="0" borderId="50" xfId="1" applyFont="1" applyBorder="1" applyAlignment="1">
      <alignment horizontal="left" vertical="center" wrapText="1"/>
    </xf>
    <xf numFmtId="0" fontId="8" fillId="0" borderId="51" xfId="1" applyFont="1" applyBorder="1" applyAlignment="1">
      <alignment horizontal="left" vertical="center" wrapText="1"/>
    </xf>
    <xf numFmtId="0" fontId="0" fillId="0" borderId="7" xfId="0" applyBorder="1" applyAlignment="1">
      <alignment vertical="center"/>
    </xf>
    <xf numFmtId="0" fontId="9" fillId="0" borderId="11" xfId="0" applyFont="1" applyBorder="1" applyAlignment="1">
      <alignment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11" fillId="0" borderId="11" xfId="0" applyFont="1" applyBorder="1" applyAlignment="1">
      <alignment wrapText="1"/>
    </xf>
    <xf numFmtId="0" fontId="0" fillId="0" borderId="6" xfId="0" applyBorder="1" applyAlignment="1">
      <alignment vertical="center"/>
    </xf>
    <xf numFmtId="0" fontId="9" fillId="0" borderId="11" xfId="0" applyFont="1" applyBorder="1" applyAlignment="1">
      <alignment vertical="center" wrapText="1"/>
    </xf>
    <xf numFmtId="0" fontId="0" fillId="20" borderId="7" xfId="0" applyFill="1" applyBorder="1"/>
    <xf numFmtId="0" fontId="0" fillId="22" borderId="12" xfId="0" applyFill="1" applyBorder="1"/>
    <xf numFmtId="0" fontId="13" fillId="23" borderId="8" xfId="0" applyFont="1" applyFill="1" applyBorder="1" applyAlignment="1">
      <alignment horizontal="center"/>
    </xf>
    <xf numFmtId="0" fontId="5" fillId="23" borderId="9" xfId="0" applyFont="1" applyFill="1" applyBorder="1"/>
    <xf numFmtId="0" fontId="5" fillId="23" borderId="10" xfId="0" applyFont="1" applyFill="1" applyBorder="1" applyAlignment="1">
      <alignment horizontal="center"/>
    </xf>
    <xf numFmtId="0" fontId="0" fillId="21" borderId="7" xfId="0" applyFill="1" applyBorder="1"/>
    <xf numFmtId="0" fontId="0" fillId="21" borderId="12" xfId="0" applyFill="1" applyBorder="1"/>
    <xf numFmtId="0" fontId="0" fillId="22" borderId="1" xfId="0" applyFill="1" applyBorder="1"/>
    <xf numFmtId="0" fontId="0" fillId="22" borderId="0" xfId="0" applyFill="1"/>
    <xf numFmtId="0" fontId="0" fillId="22" borderId="6" xfId="0" applyFill="1" applyBorder="1"/>
    <xf numFmtId="0" fontId="0" fillId="5" borderId="12" xfId="0" applyFill="1" applyBorder="1"/>
    <xf numFmtId="0" fontId="3" fillId="23" borderId="8" xfId="0" applyFont="1" applyFill="1" applyBorder="1"/>
    <xf numFmtId="0" fontId="3" fillId="23" borderId="9" xfId="0" applyFont="1" applyFill="1" applyBorder="1"/>
    <xf numFmtId="0" fontId="5" fillId="23" borderId="19" xfId="0" applyFont="1" applyFill="1" applyBorder="1"/>
    <xf numFmtId="0" fontId="5" fillId="23" borderId="22" xfId="0" applyFont="1" applyFill="1" applyBorder="1"/>
    <xf numFmtId="0" fontId="5" fillId="23" borderId="4" xfId="0" applyFont="1" applyFill="1" applyBorder="1" applyAlignment="1">
      <alignment vertical="center"/>
    </xf>
    <xf numFmtId="0" fontId="5" fillId="23" borderId="8" xfId="0" applyFont="1" applyFill="1" applyBorder="1" applyAlignment="1">
      <alignment vertical="center" wrapText="1"/>
    </xf>
    <xf numFmtId="0" fontId="5" fillId="23" borderId="8" xfId="0" applyFont="1" applyFill="1" applyBorder="1" applyAlignment="1">
      <alignment vertical="center"/>
    </xf>
    <xf numFmtId="0" fontId="0" fillId="18" borderId="1" xfId="0" applyFill="1" applyBorder="1" applyAlignment="1">
      <alignment horizontal="center" vertical="center" wrapText="1"/>
    </xf>
    <xf numFmtId="0" fontId="12" fillId="22" borderId="1" xfId="0" applyFont="1" applyFill="1" applyBorder="1"/>
    <xf numFmtId="0" fontId="15" fillId="22" borderId="0" xfId="0" applyFont="1" applyFill="1"/>
    <xf numFmtId="0" fontId="3" fillId="23" borderId="8" xfId="0" applyFont="1" applyFill="1" applyBorder="1" applyAlignment="1">
      <alignment vertical="center" wrapText="1"/>
    </xf>
    <xf numFmtId="0" fontId="3" fillId="23" borderId="9" xfId="0" applyFont="1" applyFill="1" applyBorder="1" applyAlignment="1">
      <alignment vertical="center"/>
    </xf>
    <xf numFmtId="0" fontId="5" fillId="23" borderId="19" xfId="0" applyFont="1" applyFill="1" applyBorder="1" applyAlignment="1">
      <alignment vertical="center"/>
    </xf>
    <xf numFmtId="0" fontId="5" fillId="23" borderId="22" xfId="0" applyFont="1" applyFill="1" applyBorder="1" applyAlignment="1">
      <alignment vertical="center"/>
    </xf>
    <xf numFmtId="0" fontId="5" fillId="23" borderId="19" xfId="0" applyFont="1" applyFill="1" applyBorder="1" applyAlignment="1">
      <alignment horizontal="center" vertical="center" wrapText="1"/>
    </xf>
    <xf numFmtId="0" fontId="5" fillId="23" borderId="22" xfId="0" applyFont="1" applyFill="1" applyBorder="1" applyAlignment="1">
      <alignment horizontal="center" vertical="center" wrapText="1"/>
    </xf>
    <xf numFmtId="0" fontId="4" fillId="0" borderId="0" xfId="1" applyAlignment="1">
      <alignment horizontal="left" vertical="center" wrapText="1"/>
    </xf>
    <xf numFmtId="0" fontId="5" fillId="23" borderId="19" xfId="0" applyFont="1" applyFill="1" applyBorder="1" applyAlignment="1">
      <alignment horizontal="left" vertical="center" wrapText="1"/>
    </xf>
    <xf numFmtId="0" fontId="0" fillId="0" borderId="11" xfId="0" applyBorder="1" applyAlignment="1">
      <alignment horizontal="left" vertical="center" wrapText="1"/>
    </xf>
    <xf numFmtId="0" fontId="0" fillId="0" borderId="5" xfId="0" applyBorder="1" applyAlignment="1">
      <alignment horizontal="left" vertical="center" wrapText="1"/>
    </xf>
    <xf numFmtId="0" fontId="0" fillId="18" borderId="1" xfId="0" applyFill="1" applyBorder="1" applyAlignment="1">
      <alignment vertical="center" wrapText="1"/>
    </xf>
    <xf numFmtId="0" fontId="11" fillId="18" borderId="1" xfId="0" applyFont="1" applyFill="1" applyBorder="1" applyAlignment="1">
      <alignment vertical="center" wrapText="1"/>
    </xf>
    <xf numFmtId="0" fontId="0" fillId="18" borderId="16" xfId="0" applyFill="1" applyBorder="1" applyAlignment="1">
      <alignment vertical="center" wrapText="1"/>
    </xf>
    <xf numFmtId="0" fontId="0" fillId="18" borderId="16" xfId="0" applyFill="1" applyBorder="1" applyAlignment="1">
      <alignment horizontal="center"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9" borderId="1" xfId="0" applyFill="1" applyBorder="1" applyAlignment="1">
      <alignment vertical="center" wrapText="1"/>
    </xf>
    <xf numFmtId="0" fontId="0" fillId="10" borderId="1" xfId="0" applyFill="1" applyBorder="1" applyAlignment="1">
      <alignment vertical="center" wrapText="1"/>
    </xf>
    <xf numFmtId="0" fontId="0" fillId="11" borderId="1" xfId="0" applyFill="1"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0" fillId="24" borderId="1" xfId="0" applyFill="1" applyBorder="1" applyAlignment="1">
      <alignment vertical="center" wrapText="1"/>
    </xf>
    <xf numFmtId="0" fontId="0" fillId="19" borderId="1" xfId="0" applyFill="1" applyBorder="1" applyAlignment="1">
      <alignment vertical="center" wrapText="1"/>
    </xf>
    <xf numFmtId="0" fontId="0" fillId="17" borderId="1" xfId="0" applyFill="1" applyBorder="1" applyAlignment="1">
      <alignment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17" borderId="1" xfId="0" applyFill="1" applyBorder="1" applyAlignment="1">
      <alignment horizontal="center" vertical="center" wrapText="1"/>
    </xf>
    <xf numFmtId="0" fontId="5" fillId="23" borderId="8" xfId="0" applyFont="1" applyFill="1" applyBorder="1" applyAlignment="1">
      <alignment wrapText="1"/>
    </xf>
    <xf numFmtId="0" fontId="0" fillId="19" borderId="6" xfId="0" applyFill="1" applyBorder="1" applyAlignment="1">
      <alignment vertical="center" wrapText="1"/>
    </xf>
    <xf numFmtId="0" fontId="0" fillId="19" borderId="6" xfId="0" applyFill="1" applyBorder="1" applyAlignment="1">
      <alignment horizontal="center" vertical="center" wrapText="1"/>
    </xf>
    <xf numFmtId="0" fontId="0" fillId="5" borderId="1" xfId="0" applyFill="1" applyBorder="1" applyAlignment="1">
      <alignment vertical="center" wrapText="1"/>
    </xf>
    <xf numFmtId="0" fontId="5" fillId="23" borderId="56" xfId="0" applyFont="1" applyFill="1" applyBorder="1" applyAlignment="1">
      <alignment vertical="center"/>
    </xf>
    <xf numFmtId="0" fontId="5" fillId="23" borderId="9" xfId="0" applyFont="1" applyFill="1" applyBorder="1" applyAlignment="1">
      <alignment vertical="center" wrapText="1"/>
    </xf>
    <xf numFmtId="0" fontId="5" fillId="23" borderId="10" xfId="0" applyFont="1" applyFill="1" applyBorder="1" applyAlignment="1">
      <alignment vertical="center" wrapText="1"/>
    </xf>
    <xf numFmtId="0" fontId="11" fillId="0" borderId="12" xfId="0" applyFont="1" applyBorder="1" applyAlignment="1">
      <alignment vertical="center"/>
    </xf>
    <xf numFmtId="0" fontId="0" fillId="7" borderId="49" xfId="0" applyFill="1" applyBorder="1" applyAlignment="1">
      <alignment vertical="center" wrapText="1"/>
    </xf>
    <xf numFmtId="0" fontId="5" fillId="23" borderId="10" xfId="0" applyFont="1" applyFill="1" applyBorder="1" applyAlignment="1">
      <alignment horizontal="center" vertical="center" wrapText="1"/>
    </xf>
    <xf numFmtId="0" fontId="5" fillId="23" borderId="8" xfId="0" applyFont="1" applyFill="1" applyBorder="1" applyAlignment="1">
      <alignment horizontal="left" vertical="center" wrapText="1"/>
    </xf>
    <xf numFmtId="0" fontId="5" fillId="23" borderId="9" xfId="0" applyFont="1" applyFill="1" applyBorder="1" applyAlignment="1">
      <alignment horizontal="center" vertical="center" wrapText="1"/>
    </xf>
    <xf numFmtId="0" fontId="5" fillId="23" borderId="9" xfId="0" applyFont="1" applyFill="1" applyBorder="1" applyAlignment="1">
      <alignment vertical="center"/>
    </xf>
    <xf numFmtId="0" fontId="5" fillId="23" borderId="19" xfId="0" applyFont="1" applyFill="1" applyBorder="1" applyAlignment="1">
      <alignment horizontal="center" vertical="center"/>
    </xf>
    <xf numFmtId="0" fontId="5" fillId="23" borderId="57" xfId="0" applyFont="1" applyFill="1" applyBorder="1" applyAlignment="1">
      <alignment vertical="center"/>
    </xf>
    <xf numFmtId="0" fontId="5" fillId="23" borderId="9" xfId="0" applyFont="1" applyFill="1" applyBorder="1" applyAlignment="1">
      <alignment horizontal="center" vertical="center"/>
    </xf>
    <xf numFmtId="0" fontId="5" fillId="23" borderId="9" xfId="0" applyFont="1" applyFill="1" applyBorder="1" applyAlignment="1">
      <alignment horizontal="left" vertical="center" wrapText="1"/>
    </xf>
    <xf numFmtId="0" fontId="0" fillId="4" borderId="1" xfId="0" applyFill="1" applyBorder="1" applyAlignment="1">
      <alignment horizontal="center" vertical="center"/>
    </xf>
    <xf numFmtId="0" fontId="0" fillId="4" borderId="11" xfId="0" applyFill="1" applyBorder="1" applyAlignment="1">
      <alignment wrapText="1"/>
    </xf>
    <xf numFmtId="0" fontId="0" fillId="3" borderId="6" xfId="0" applyFill="1" applyBorder="1" applyAlignment="1">
      <alignment vertical="center"/>
    </xf>
    <xf numFmtId="0" fontId="16" fillId="0" borderId="7" xfId="0" applyFont="1" applyBorder="1" applyAlignment="1">
      <alignment vertical="center" wrapText="1"/>
    </xf>
    <xf numFmtId="0" fontId="5" fillId="23" borderId="11" xfId="0" applyFont="1" applyFill="1" applyBorder="1" applyAlignment="1">
      <alignment vertical="center" wrapText="1"/>
    </xf>
    <xf numFmtId="9" fontId="5" fillId="23" borderId="9" xfId="0" applyNumberFormat="1" applyFont="1" applyFill="1" applyBorder="1" applyAlignment="1">
      <alignment wrapText="1"/>
    </xf>
    <xf numFmtId="0" fontId="5" fillId="23" borderId="10" xfId="0" applyFont="1" applyFill="1" applyBorder="1" applyAlignment="1">
      <alignment wrapText="1"/>
    </xf>
    <xf numFmtId="9" fontId="0" fillId="0" borderId="0" xfId="0" applyNumberFormat="1" applyAlignment="1">
      <alignment wrapText="1"/>
    </xf>
    <xf numFmtId="9" fontId="0" fillId="0" borderId="1" xfId="0" applyNumberFormat="1" applyBorder="1" applyAlignment="1">
      <alignment wrapText="1"/>
    </xf>
    <xf numFmtId="9" fontId="0" fillId="0" borderId="12" xfId="0" applyNumberFormat="1" applyBorder="1" applyAlignment="1">
      <alignment wrapText="1"/>
    </xf>
    <xf numFmtId="0" fontId="0" fillId="18" borderId="52" xfId="0" applyFill="1" applyBorder="1" applyAlignment="1">
      <alignment vertical="center" wrapText="1"/>
    </xf>
    <xf numFmtId="0" fontId="0" fillId="6" borderId="49" xfId="0" applyFill="1" applyBorder="1" applyAlignment="1">
      <alignment vertical="center" wrapText="1"/>
    </xf>
    <xf numFmtId="0" fontId="0" fillId="8" borderId="49" xfId="0" applyFill="1" applyBorder="1" applyAlignment="1">
      <alignment vertical="center" wrapText="1"/>
    </xf>
    <xf numFmtId="0" fontId="0" fillId="9" borderId="49" xfId="0" applyFill="1" applyBorder="1" applyAlignment="1">
      <alignment vertical="center" wrapText="1"/>
    </xf>
    <xf numFmtId="0" fontId="0" fillId="10" borderId="49" xfId="0" applyFill="1" applyBorder="1" applyAlignment="1">
      <alignment vertical="center" wrapText="1"/>
    </xf>
    <xf numFmtId="0" fontId="0" fillId="11" borderId="49" xfId="0" applyFill="1" applyBorder="1" applyAlignment="1">
      <alignment vertical="center" wrapText="1"/>
    </xf>
    <xf numFmtId="0" fontId="0" fillId="12" borderId="49" xfId="0" applyFill="1" applyBorder="1" applyAlignment="1">
      <alignment vertical="center" wrapText="1"/>
    </xf>
    <xf numFmtId="0" fontId="0" fillId="13" borderId="49" xfId="0" applyFill="1" applyBorder="1" applyAlignment="1">
      <alignment vertical="center" wrapText="1"/>
    </xf>
    <xf numFmtId="0" fontId="0" fillId="14" borderId="49" xfId="0" applyFill="1" applyBorder="1" applyAlignment="1">
      <alignment vertical="center" wrapText="1"/>
    </xf>
    <xf numFmtId="0" fontId="0" fillId="15" borderId="49" xfId="0" applyFill="1" applyBorder="1" applyAlignment="1">
      <alignment vertical="center" wrapText="1"/>
    </xf>
    <xf numFmtId="0" fontId="0" fillId="16" borderId="49" xfId="0" applyFill="1" applyBorder="1" applyAlignment="1">
      <alignment vertical="center" wrapText="1"/>
    </xf>
    <xf numFmtId="0" fontId="0" fillId="17" borderId="49" xfId="0" applyFill="1" applyBorder="1" applyAlignment="1">
      <alignment vertical="center" wrapText="1"/>
    </xf>
    <xf numFmtId="0" fontId="0" fillId="24" borderId="49" xfId="0" applyFill="1" applyBorder="1" applyAlignment="1">
      <alignment vertical="center" wrapText="1"/>
    </xf>
    <xf numFmtId="9" fontId="0" fillId="0" borderId="6" xfId="0" applyNumberFormat="1" applyBorder="1" applyAlignment="1">
      <alignment wrapText="1"/>
    </xf>
    <xf numFmtId="9" fontId="0" fillId="0" borderId="7" xfId="0" applyNumberFormat="1" applyBorder="1" applyAlignment="1">
      <alignment wrapText="1"/>
    </xf>
    <xf numFmtId="0" fontId="5" fillId="23" borderId="29" xfId="0" applyFont="1" applyFill="1" applyBorder="1"/>
    <xf numFmtId="0" fontId="5" fillId="23" borderId="2" xfId="0" applyFont="1" applyFill="1" applyBorder="1"/>
    <xf numFmtId="0" fontId="5" fillId="23" borderId="4" xfId="0" applyFont="1" applyFill="1" applyBorder="1"/>
    <xf numFmtId="0" fontId="5" fillId="23" borderId="32" xfId="0" applyFont="1" applyFill="1" applyBorder="1"/>
    <xf numFmtId="9" fontId="5" fillId="23" borderId="33" xfId="0" applyNumberFormat="1" applyFont="1" applyFill="1" applyBorder="1"/>
    <xf numFmtId="0" fontId="5" fillId="23" borderId="3" xfId="0" applyFont="1" applyFill="1" applyBorder="1"/>
    <xf numFmtId="0" fontId="5" fillId="23" borderId="25" xfId="0" applyFont="1" applyFill="1" applyBorder="1"/>
    <xf numFmtId="0" fontId="5" fillId="23" borderId="53" xfId="0" applyFont="1" applyFill="1" applyBorder="1" applyAlignment="1">
      <alignment horizontal="center" vertical="center" wrapText="1"/>
    </xf>
    <xf numFmtId="0" fontId="5" fillId="23" borderId="2" xfId="0" applyFont="1" applyFill="1" applyBorder="1" applyAlignment="1">
      <alignment horizontal="center" vertical="center" wrapText="1"/>
    </xf>
    <xf numFmtId="0" fontId="5" fillId="23" borderId="3" xfId="0" applyFont="1" applyFill="1" applyBorder="1" applyAlignment="1">
      <alignment horizontal="center" vertical="center" wrapText="1"/>
    </xf>
    <xf numFmtId="0" fontId="5" fillId="23" borderId="54" xfId="0" applyFont="1" applyFill="1" applyBorder="1" applyAlignment="1">
      <alignment horizontal="center" vertical="center" wrapText="1"/>
    </xf>
    <xf numFmtId="0" fontId="10" fillId="0" borderId="0" xfId="1" applyFont="1" applyAlignment="1">
      <alignment wrapText="1"/>
    </xf>
    <xf numFmtId="0" fontId="5" fillId="23" borderId="19" xfId="0" applyFont="1" applyFill="1" applyBorder="1" applyAlignment="1">
      <alignment wrapText="1"/>
    </xf>
    <xf numFmtId="0" fontId="5" fillId="23" borderId="22" xfId="0" applyFont="1" applyFill="1" applyBorder="1" applyAlignment="1">
      <alignment wrapText="1"/>
    </xf>
    <xf numFmtId="0" fontId="5" fillId="23" borderId="19" xfId="0" applyFont="1" applyFill="1" applyBorder="1" applyAlignment="1">
      <alignment vertical="center" wrapText="1"/>
    </xf>
    <xf numFmtId="0" fontId="5" fillId="23" borderId="4" xfId="0" applyFont="1" applyFill="1" applyBorder="1" applyAlignment="1">
      <alignment vertical="center" wrapText="1"/>
    </xf>
    <xf numFmtId="0" fontId="3" fillId="23" borderId="8" xfId="0" applyFont="1" applyFill="1" applyBorder="1" applyAlignment="1">
      <alignment wrapText="1"/>
    </xf>
    <xf numFmtId="0" fontId="3" fillId="23" borderId="9" xfId="0" applyFont="1" applyFill="1" applyBorder="1" applyAlignment="1">
      <alignment wrapText="1"/>
    </xf>
    <xf numFmtId="0" fontId="0" fillId="0" borderId="12" xfId="0" applyBorder="1" applyAlignment="1">
      <alignment wrapText="1"/>
    </xf>
    <xf numFmtId="0" fontId="0" fillId="0" borderId="7" xfId="0" applyBorder="1" applyAlignment="1">
      <alignment wrapText="1"/>
    </xf>
    <xf numFmtId="0" fontId="5" fillId="23" borderId="3" xfId="0" applyFont="1" applyFill="1" applyBorder="1" applyAlignment="1">
      <alignment vertical="center" wrapText="1"/>
    </xf>
    <xf numFmtId="0" fontId="5" fillId="27" borderId="13" xfId="0" applyFont="1" applyFill="1" applyBorder="1" applyAlignment="1">
      <alignment horizontal="center" vertical="center" wrapText="1"/>
    </xf>
    <xf numFmtId="0" fontId="0" fillId="0" borderId="16" xfId="0" applyBorder="1" applyAlignment="1">
      <alignment vertical="center" wrapText="1"/>
    </xf>
    <xf numFmtId="164" fontId="0" fillId="0" borderId="14" xfId="0" applyNumberFormat="1" applyBorder="1" applyAlignment="1">
      <alignment vertical="center" wrapText="1"/>
    </xf>
    <xf numFmtId="0" fontId="5" fillId="27" borderId="11" xfId="0" applyFont="1" applyFill="1" applyBorder="1" applyAlignment="1">
      <alignment horizontal="center" vertical="center" wrapText="1"/>
    </xf>
    <xf numFmtId="0" fontId="5" fillId="28" borderId="11" xfId="0" applyFont="1" applyFill="1" applyBorder="1" applyAlignment="1">
      <alignment horizontal="center" vertical="center" wrapText="1"/>
    </xf>
    <xf numFmtId="0" fontId="0" fillId="25" borderId="1" xfId="0" applyFill="1" applyBorder="1" applyAlignment="1">
      <alignment vertical="center" wrapText="1"/>
    </xf>
    <xf numFmtId="164" fontId="0" fillId="25" borderId="14" xfId="0" applyNumberFormat="1" applyFill="1" applyBorder="1" applyAlignment="1">
      <alignment vertical="center" wrapText="1"/>
    </xf>
    <xf numFmtId="0" fontId="0" fillId="26" borderId="1" xfId="0" applyFill="1" applyBorder="1" applyAlignment="1">
      <alignment vertical="center" wrapText="1"/>
    </xf>
    <xf numFmtId="0" fontId="5" fillId="28" borderId="5" xfId="0" applyFont="1" applyFill="1" applyBorder="1" applyAlignment="1">
      <alignment horizontal="center" vertical="center" wrapText="1"/>
    </xf>
    <xf numFmtId="0" fontId="0" fillId="0" borderId="26" xfId="0" applyBorder="1" applyAlignment="1">
      <alignment vertical="center" wrapText="1"/>
    </xf>
    <xf numFmtId="164" fontId="0" fillId="0" borderId="55" xfId="0" applyNumberFormat="1" applyBorder="1" applyAlignment="1">
      <alignment vertical="center" wrapText="1"/>
    </xf>
    <xf numFmtId="0" fontId="5" fillId="28" borderId="0" xfId="0" applyFont="1" applyFill="1" applyAlignment="1">
      <alignment horizontal="center"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5" fillId="23" borderId="8" xfId="0" applyFont="1" applyFill="1" applyBorder="1"/>
    <xf numFmtId="0" fontId="0" fillId="0" borderId="12" xfId="0" applyBorder="1" applyAlignment="1">
      <alignment horizontal="center" vertical="center" wrapText="1"/>
    </xf>
    <xf numFmtId="0" fontId="0" fillId="0" borderId="12" xfId="0" applyBorder="1" applyAlignment="1">
      <alignment vertical="center" wrapText="1"/>
    </xf>
    <xf numFmtId="0" fontId="0" fillId="0" borderId="7" xfId="0" applyBorder="1" applyAlignment="1">
      <alignment vertical="center" wrapText="1"/>
    </xf>
    <xf numFmtId="0" fontId="14" fillId="0" borderId="51" xfId="1" applyFont="1" applyBorder="1" applyAlignment="1">
      <alignment horizontal="left" vertical="center" wrapText="1"/>
    </xf>
    <xf numFmtId="0" fontId="8" fillId="0" borderId="50" xfId="1" applyFont="1" applyBorder="1" applyAlignment="1">
      <alignment horizontal="left" vertical="center" wrapText="1"/>
    </xf>
    <xf numFmtId="0" fontId="0" fillId="0" borderId="35" xfId="0" applyBorder="1"/>
    <xf numFmtId="0" fontId="0" fillId="0" borderId="60" xfId="0" applyBorder="1"/>
    <xf numFmtId="0" fontId="0" fillId="0" borderId="61" xfId="0" applyBorder="1"/>
    <xf numFmtId="0" fontId="5" fillId="0" borderId="0" xfId="0" applyFont="1" applyAlignment="1">
      <alignment horizontal="center"/>
    </xf>
    <xf numFmtId="0" fontId="0" fillId="0" borderId="64" xfId="0" applyBorder="1"/>
    <xf numFmtId="0" fontId="0" fillId="0" borderId="65" xfId="0" applyBorder="1"/>
    <xf numFmtId="0" fontId="5" fillId="0" borderId="35" xfId="0" applyFont="1" applyBorder="1" applyAlignment="1">
      <alignment horizontal="center"/>
    </xf>
    <xf numFmtId="0" fontId="0" fillId="0" borderId="35" xfId="0" applyBorder="1" applyAlignment="1">
      <alignment vertical="center" wrapText="1"/>
    </xf>
    <xf numFmtId="0" fontId="7" fillId="0" borderId="35" xfId="0" applyFont="1" applyBorder="1" applyAlignment="1">
      <alignment wrapText="1"/>
    </xf>
    <xf numFmtId="0" fontId="6" fillId="0" borderId="35" xfId="0" applyFont="1" applyBorder="1" applyAlignment="1">
      <alignment wrapText="1"/>
    </xf>
    <xf numFmtId="0" fontId="0" fillId="0" borderId="66" xfId="0" applyBorder="1"/>
    <xf numFmtId="0" fontId="5" fillId="0" borderId="49" xfId="0" applyFont="1" applyBorder="1" applyAlignment="1">
      <alignment horizontal="center"/>
    </xf>
    <xf numFmtId="0" fontId="0" fillId="0" borderId="44" xfId="0" applyBorder="1"/>
    <xf numFmtId="0" fontId="0" fillId="0" borderId="44" xfId="0" applyBorder="1" applyAlignment="1">
      <alignment vertical="center" wrapText="1"/>
    </xf>
    <xf numFmtId="0" fontId="6" fillId="0" borderId="44" xfId="0" applyFont="1" applyBorder="1" applyAlignment="1">
      <alignment wrapText="1"/>
    </xf>
    <xf numFmtId="0" fontId="0" fillId="0" borderId="59" xfId="0" applyBorder="1"/>
    <xf numFmtId="0" fontId="0" fillId="0" borderId="59" xfId="0" applyBorder="1" applyAlignment="1">
      <alignment vertical="center" wrapText="1"/>
    </xf>
    <xf numFmtId="0" fontId="0" fillId="0" borderId="60" xfId="0" applyBorder="1" applyAlignment="1">
      <alignment vertical="center" wrapText="1"/>
    </xf>
    <xf numFmtId="0" fontId="0" fillId="0" borderId="61" xfId="0" applyBorder="1" applyAlignment="1">
      <alignment vertical="center" wrapText="1"/>
    </xf>
    <xf numFmtId="0" fontId="0" fillId="0" borderId="58" xfId="0" applyBorder="1"/>
    <xf numFmtId="0" fontId="5" fillId="0" borderId="66" xfId="0" applyFont="1" applyBorder="1" applyAlignment="1">
      <alignment horizontal="center"/>
    </xf>
    <xf numFmtId="0" fontId="0" fillId="0" borderId="71" xfId="0" applyBorder="1"/>
    <xf numFmtId="0" fontId="5" fillId="0" borderId="59" xfId="0" applyFont="1" applyBorder="1" applyAlignment="1">
      <alignment horizontal="center"/>
    </xf>
    <xf numFmtId="0" fontId="0" fillId="0" borderId="73" xfId="0" applyBorder="1"/>
    <xf numFmtId="0" fontId="0" fillId="25" borderId="35" xfId="0" applyFill="1" applyBorder="1" applyAlignment="1">
      <alignment vertical="center" wrapText="1"/>
    </xf>
    <xf numFmtId="0" fontId="0" fillId="25" borderId="35" xfId="0" applyFill="1" applyBorder="1" applyAlignment="1">
      <alignment horizontal="center" vertical="center"/>
    </xf>
    <xf numFmtId="0" fontId="0" fillId="25" borderId="35" xfId="0" applyFill="1" applyBorder="1" applyAlignment="1">
      <alignment vertical="center"/>
    </xf>
    <xf numFmtId="0" fontId="6" fillId="25" borderId="35" xfId="0" applyFont="1" applyFill="1" applyBorder="1" applyAlignment="1">
      <alignment vertical="center" wrapText="1"/>
    </xf>
    <xf numFmtId="0" fontId="0" fillId="29" borderId="35" xfId="0" applyFill="1" applyBorder="1" applyAlignment="1">
      <alignment vertical="center" wrapText="1"/>
    </xf>
    <xf numFmtId="0" fontId="0" fillId="29" borderId="35" xfId="0" applyFill="1" applyBorder="1" applyAlignment="1">
      <alignment horizontal="center" vertical="center"/>
    </xf>
    <xf numFmtId="0" fontId="11" fillId="29" borderId="35" xfId="0" applyFont="1" applyFill="1" applyBorder="1" applyAlignment="1">
      <alignment vertical="center" wrapText="1"/>
    </xf>
    <xf numFmtId="0" fontId="0" fillId="29" borderId="35" xfId="0" applyFill="1" applyBorder="1" applyAlignment="1">
      <alignment horizontal="center" vertical="center" wrapText="1"/>
    </xf>
    <xf numFmtId="0" fontId="5" fillId="30" borderId="67" xfId="0" applyFont="1" applyFill="1" applyBorder="1" applyAlignment="1">
      <alignment horizontal="center" vertical="center" wrapText="1"/>
    </xf>
    <xf numFmtId="0" fontId="5" fillId="30" borderId="68" xfId="0" applyFont="1" applyFill="1" applyBorder="1" applyAlignment="1">
      <alignment horizontal="center" vertical="center" wrapText="1"/>
    </xf>
    <xf numFmtId="0" fontId="0" fillId="29" borderId="35" xfId="0" applyFill="1" applyBorder="1" applyAlignment="1">
      <alignment vertical="center"/>
    </xf>
    <xf numFmtId="0" fontId="5" fillId="25" borderId="48" xfId="0" applyFont="1" applyFill="1" applyBorder="1" applyAlignment="1">
      <alignment horizontal="center" vertical="center"/>
    </xf>
    <xf numFmtId="0" fontId="0" fillId="31" borderId="35" xfId="0" applyFill="1" applyBorder="1" applyAlignment="1">
      <alignment horizontal="left" vertical="center" wrapText="1"/>
    </xf>
    <xf numFmtId="0" fontId="0" fillId="31" borderId="35" xfId="0" applyFill="1" applyBorder="1" applyAlignment="1">
      <alignment horizontal="center" vertical="center" wrapText="1"/>
    </xf>
    <xf numFmtId="0" fontId="0" fillId="32" borderId="35" xfId="0" applyFill="1" applyBorder="1" applyAlignment="1">
      <alignment horizontal="left" vertical="center" wrapText="1"/>
    </xf>
    <xf numFmtId="0" fontId="0" fillId="32" borderId="35" xfId="0" applyFill="1" applyBorder="1" applyAlignment="1">
      <alignment horizontal="center" vertical="center" wrapText="1"/>
    </xf>
    <xf numFmtId="0" fontId="0" fillId="33" borderId="35" xfId="0" applyFill="1" applyBorder="1" applyAlignment="1">
      <alignment vertical="center" wrapText="1"/>
    </xf>
    <xf numFmtId="0" fontId="0" fillId="33" borderId="35" xfId="0" applyFill="1" applyBorder="1" applyAlignment="1">
      <alignment horizontal="center" vertical="center"/>
    </xf>
    <xf numFmtId="0" fontId="0" fillId="34" borderId="35" xfId="0" applyFill="1" applyBorder="1" applyAlignment="1">
      <alignment vertical="center" wrapText="1"/>
    </xf>
    <xf numFmtId="0" fontId="0" fillId="34" borderId="35" xfId="0" applyFill="1" applyBorder="1" applyAlignment="1">
      <alignment horizontal="center" vertical="center"/>
    </xf>
    <xf numFmtId="0" fontId="0" fillId="34" borderId="35" xfId="0" applyFill="1" applyBorder="1" applyAlignment="1">
      <alignment horizontal="center" vertical="center" wrapText="1"/>
    </xf>
    <xf numFmtId="0" fontId="0" fillId="35" borderId="35" xfId="0" applyFill="1" applyBorder="1" applyAlignment="1">
      <alignment vertical="center" wrapText="1"/>
    </xf>
    <xf numFmtId="0" fontId="0" fillId="35" borderId="35" xfId="0" applyFill="1" applyBorder="1" applyAlignment="1">
      <alignment horizontal="center" vertical="center"/>
    </xf>
    <xf numFmtId="0" fontId="0" fillId="35" borderId="35" xfId="0" applyFill="1" applyBorder="1" applyAlignment="1">
      <alignment horizontal="left" vertical="center" wrapText="1"/>
    </xf>
    <xf numFmtId="0" fontId="6" fillId="36" borderId="35" xfId="0" applyFont="1" applyFill="1" applyBorder="1" applyAlignment="1">
      <alignment horizontal="center" vertical="center" wrapText="1"/>
    </xf>
    <xf numFmtId="0" fontId="0" fillId="36" borderId="35" xfId="0" applyFill="1" applyBorder="1" applyAlignment="1">
      <alignment horizontal="center" vertical="center" wrapText="1"/>
    </xf>
    <xf numFmtId="0" fontId="0" fillId="37" borderId="35" xfId="0" applyFill="1" applyBorder="1" applyAlignment="1">
      <alignment vertical="center" wrapText="1"/>
    </xf>
    <xf numFmtId="0" fontId="0" fillId="37" borderId="35" xfId="0" applyFill="1" applyBorder="1" applyAlignment="1">
      <alignment horizontal="left" vertical="center" wrapText="1"/>
    </xf>
    <xf numFmtId="0" fontId="0" fillId="37" borderId="35" xfId="0" applyFill="1" applyBorder="1" applyAlignment="1">
      <alignment horizontal="center" vertical="center" wrapText="1"/>
    </xf>
    <xf numFmtId="0" fontId="0" fillId="27" borderId="35" xfId="0" applyFill="1" applyBorder="1" applyAlignment="1">
      <alignment vertical="center" wrapText="1"/>
    </xf>
    <xf numFmtId="0" fontId="0" fillId="27" borderId="35" xfId="0" applyFill="1" applyBorder="1" applyAlignment="1">
      <alignment horizontal="center" vertical="center"/>
    </xf>
    <xf numFmtId="0" fontId="0" fillId="39" borderId="35" xfId="0" applyFill="1" applyBorder="1" applyAlignment="1">
      <alignment vertical="center" wrapText="1"/>
    </xf>
    <xf numFmtId="0" fontId="0" fillId="39" borderId="35" xfId="0" applyFill="1" applyBorder="1" applyAlignment="1">
      <alignment vertical="center"/>
    </xf>
    <xf numFmtId="0" fontId="0" fillId="40" borderId="35" xfId="0" applyFill="1" applyBorder="1" applyAlignment="1">
      <alignment vertical="center" wrapText="1"/>
    </xf>
    <xf numFmtId="0" fontId="0" fillId="40" borderId="35" xfId="0" applyFill="1" applyBorder="1" applyAlignment="1">
      <alignment vertical="center"/>
    </xf>
    <xf numFmtId="0" fontId="0" fillId="40" borderId="35" xfId="0" applyFill="1" applyBorder="1" applyAlignment="1">
      <alignment horizontal="center" vertical="center"/>
    </xf>
    <xf numFmtId="0" fontId="0" fillId="41" borderId="35" xfId="0" applyFill="1" applyBorder="1" applyAlignment="1">
      <alignment vertical="center"/>
    </xf>
    <xf numFmtId="0" fontId="5" fillId="41" borderId="48" xfId="0" applyFont="1" applyFill="1" applyBorder="1" applyAlignment="1">
      <alignment horizontal="center" vertical="center"/>
    </xf>
    <xf numFmtId="0" fontId="6" fillId="41" borderId="35" xfId="0" applyFont="1" applyFill="1" applyBorder="1" applyAlignment="1">
      <alignment vertical="center" wrapText="1"/>
    </xf>
    <xf numFmtId="0" fontId="9" fillId="41" borderId="35" xfId="0" applyFont="1" applyFill="1" applyBorder="1" applyAlignment="1">
      <alignment vertical="center" wrapText="1"/>
    </xf>
    <xf numFmtId="0" fontId="5" fillId="42" borderId="48" xfId="0" applyFont="1" applyFill="1" applyBorder="1" applyAlignment="1">
      <alignment horizontal="center" vertical="center"/>
    </xf>
    <xf numFmtId="0" fontId="6" fillId="42" borderId="35" xfId="0" applyFont="1" applyFill="1" applyBorder="1" applyAlignment="1">
      <alignment vertical="center" wrapText="1"/>
    </xf>
    <xf numFmtId="0" fontId="0" fillId="42" borderId="35" xfId="0" applyFill="1" applyBorder="1" applyAlignment="1">
      <alignment vertical="center"/>
    </xf>
    <xf numFmtId="0" fontId="9" fillId="42" borderId="35" xfId="0" applyFont="1" applyFill="1" applyBorder="1" applyAlignment="1">
      <alignment vertical="center" wrapText="1"/>
    </xf>
    <xf numFmtId="0" fontId="11" fillId="42" borderId="35" xfId="0" applyFont="1" applyFill="1" applyBorder="1" applyAlignment="1">
      <alignment vertical="center"/>
    </xf>
    <xf numFmtId="0" fontId="11" fillId="42" borderId="35" xfId="0" applyFont="1" applyFill="1" applyBorder="1" applyAlignment="1">
      <alignment vertical="center" wrapText="1"/>
    </xf>
    <xf numFmtId="0" fontId="5" fillId="42" borderId="50" xfId="0" applyFont="1" applyFill="1" applyBorder="1" applyAlignment="1">
      <alignment horizontal="center" vertical="center"/>
    </xf>
    <xf numFmtId="0" fontId="0" fillId="42" borderId="44" xfId="0" applyFill="1" applyBorder="1" applyAlignment="1">
      <alignment vertical="center"/>
    </xf>
    <xf numFmtId="10" fontId="5" fillId="30" borderId="69" xfId="0" applyNumberFormat="1" applyFont="1" applyFill="1" applyBorder="1" applyAlignment="1">
      <alignment horizontal="center" vertical="center" wrapText="1"/>
    </xf>
    <xf numFmtId="9" fontId="0" fillId="25" borderId="49" xfId="0" applyNumberFormat="1" applyFill="1" applyBorder="1" applyAlignment="1">
      <alignment horizontal="center" vertical="center"/>
    </xf>
    <xf numFmtId="0" fontId="5" fillId="29" borderId="48" xfId="0" applyFont="1" applyFill="1" applyBorder="1" applyAlignment="1">
      <alignment horizontal="center" vertical="center"/>
    </xf>
    <xf numFmtId="9" fontId="0" fillId="29" borderId="49" xfId="0" applyNumberFormat="1" applyFill="1" applyBorder="1" applyAlignment="1">
      <alignment horizontal="center" vertical="center"/>
    </xf>
    <xf numFmtId="0" fontId="5" fillId="31" borderId="48" xfId="0" applyFont="1" applyFill="1" applyBorder="1" applyAlignment="1">
      <alignment horizontal="center" vertical="center"/>
    </xf>
    <xf numFmtId="0" fontId="0" fillId="31" borderId="35" xfId="0" applyFill="1" applyBorder="1" applyAlignment="1">
      <alignment vertical="center"/>
    </xf>
    <xf numFmtId="9" fontId="0" fillId="31" borderId="49" xfId="0" applyNumberFormat="1" applyFill="1" applyBorder="1" applyAlignment="1">
      <alignment horizontal="center" vertical="center"/>
    </xf>
    <xf numFmtId="0" fontId="5" fillId="32" borderId="48" xfId="0" applyFont="1" applyFill="1" applyBorder="1" applyAlignment="1">
      <alignment horizontal="center" vertical="center"/>
    </xf>
    <xf numFmtId="0" fontId="0" fillId="32" borderId="35" xfId="0" applyFill="1" applyBorder="1" applyAlignment="1">
      <alignment vertical="center"/>
    </xf>
    <xf numFmtId="9" fontId="0" fillId="32" borderId="49" xfId="0" applyNumberFormat="1" applyFill="1" applyBorder="1" applyAlignment="1">
      <alignment horizontal="center" vertical="center"/>
    </xf>
    <xf numFmtId="0" fontId="5" fillId="33" borderId="48" xfId="0" applyFont="1" applyFill="1" applyBorder="1" applyAlignment="1">
      <alignment horizontal="center" vertical="center"/>
    </xf>
    <xf numFmtId="0" fontId="0" fillId="33" borderId="35" xfId="0" applyFill="1" applyBorder="1" applyAlignment="1">
      <alignment vertical="center"/>
    </xf>
    <xf numFmtId="9" fontId="0" fillId="33" borderId="49" xfId="0" applyNumberFormat="1" applyFill="1" applyBorder="1" applyAlignment="1">
      <alignment horizontal="center" vertical="center"/>
    </xf>
    <xf numFmtId="0" fontId="5" fillId="34" borderId="48" xfId="0" applyFont="1" applyFill="1" applyBorder="1" applyAlignment="1">
      <alignment horizontal="center" vertical="center"/>
    </xf>
    <xf numFmtId="0" fontId="0" fillId="34" borderId="35" xfId="0" applyFill="1" applyBorder="1" applyAlignment="1">
      <alignment vertical="center"/>
    </xf>
    <xf numFmtId="9" fontId="0" fillId="34" borderId="49" xfId="0" applyNumberFormat="1" applyFill="1" applyBorder="1" applyAlignment="1">
      <alignment horizontal="center" vertical="center"/>
    </xf>
    <xf numFmtId="0" fontId="5" fillId="35" borderId="48" xfId="0" applyFont="1" applyFill="1" applyBorder="1" applyAlignment="1">
      <alignment horizontal="center" vertical="center"/>
    </xf>
    <xf numFmtId="0" fontId="0" fillId="35" borderId="35" xfId="0" applyFill="1" applyBorder="1" applyAlignment="1">
      <alignment vertical="center"/>
    </xf>
    <xf numFmtId="9" fontId="0" fillId="35" borderId="49" xfId="0" applyNumberFormat="1" applyFill="1" applyBorder="1" applyAlignment="1">
      <alignment horizontal="center" vertical="center"/>
    </xf>
    <xf numFmtId="0" fontId="5" fillId="36" borderId="48" xfId="0" applyFont="1" applyFill="1" applyBorder="1" applyAlignment="1">
      <alignment horizontal="center" vertical="center"/>
    </xf>
    <xf numFmtId="0" fontId="9" fillId="36" borderId="35" xfId="0" applyFont="1" applyFill="1" applyBorder="1" applyAlignment="1">
      <alignment vertical="center" wrapText="1"/>
    </xf>
    <xf numFmtId="0" fontId="0" fillId="36" borderId="35" xfId="0" applyFill="1" applyBorder="1" applyAlignment="1">
      <alignment vertical="center"/>
    </xf>
    <xf numFmtId="9" fontId="0" fillId="36" borderId="49" xfId="0" applyNumberFormat="1" applyFill="1" applyBorder="1" applyAlignment="1">
      <alignment horizontal="center" vertical="center"/>
    </xf>
    <xf numFmtId="0" fontId="6" fillId="36" borderId="35" xfId="0" applyFont="1" applyFill="1" applyBorder="1" applyAlignment="1">
      <alignment vertical="center" wrapText="1"/>
    </xf>
    <xf numFmtId="0" fontId="0" fillId="36" borderId="35" xfId="0" applyFill="1" applyBorder="1" applyAlignment="1">
      <alignment vertical="center" wrapText="1"/>
    </xf>
    <xf numFmtId="0" fontId="5" fillId="37" borderId="48" xfId="0" applyFont="1" applyFill="1" applyBorder="1" applyAlignment="1">
      <alignment horizontal="center" vertical="center"/>
    </xf>
    <xf numFmtId="0" fontId="0" fillId="37" borderId="35" xfId="0" applyFill="1" applyBorder="1" applyAlignment="1">
      <alignment vertical="center"/>
    </xf>
    <xf numFmtId="9" fontId="0" fillId="37" borderId="49" xfId="0" applyNumberFormat="1" applyFill="1" applyBorder="1" applyAlignment="1">
      <alignment horizontal="center" vertical="center"/>
    </xf>
    <xf numFmtId="0" fontId="5" fillId="38" borderId="48" xfId="0" applyFont="1" applyFill="1" applyBorder="1" applyAlignment="1">
      <alignment horizontal="center" vertical="center"/>
    </xf>
    <xf numFmtId="0" fontId="0" fillId="38" borderId="35" xfId="0" applyFill="1" applyBorder="1" applyAlignment="1">
      <alignment vertical="center" wrapText="1"/>
    </xf>
    <xf numFmtId="0" fontId="0" fillId="38" borderId="35" xfId="0" applyFill="1" applyBorder="1" applyAlignment="1">
      <alignment vertical="center"/>
    </xf>
    <xf numFmtId="0" fontId="0" fillId="38" borderId="35" xfId="0" applyFill="1" applyBorder="1" applyAlignment="1">
      <alignment horizontal="center" vertical="center"/>
    </xf>
    <xf numFmtId="9" fontId="0" fillId="38" borderId="49" xfId="0" applyNumberFormat="1" applyFill="1" applyBorder="1" applyAlignment="1">
      <alignment horizontal="center" vertical="center"/>
    </xf>
    <xf numFmtId="0" fontId="5" fillId="27" borderId="48" xfId="0" applyFont="1" applyFill="1" applyBorder="1" applyAlignment="1">
      <alignment horizontal="center" vertical="center"/>
    </xf>
    <xf numFmtId="0" fontId="0" fillId="27" borderId="35" xfId="0" applyFill="1" applyBorder="1" applyAlignment="1">
      <alignment vertical="center"/>
    </xf>
    <xf numFmtId="9" fontId="0" fillId="27" borderId="49" xfId="0" applyNumberFormat="1" applyFill="1" applyBorder="1" applyAlignment="1">
      <alignment horizontal="center" vertical="center"/>
    </xf>
    <xf numFmtId="0" fontId="5" fillId="39" borderId="48" xfId="0" applyFont="1" applyFill="1" applyBorder="1" applyAlignment="1">
      <alignment horizontal="center" vertical="center"/>
    </xf>
    <xf numFmtId="0" fontId="0" fillId="39" borderId="35" xfId="0" applyFill="1" applyBorder="1" applyAlignment="1">
      <alignment horizontal="center" vertical="center"/>
    </xf>
    <xf numFmtId="9" fontId="0" fillId="39" borderId="49" xfId="0" applyNumberFormat="1" applyFill="1" applyBorder="1" applyAlignment="1">
      <alignment horizontal="center" vertical="center"/>
    </xf>
    <xf numFmtId="0" fontId="5" fillId="40" borderId="48" xfId="0" applyFont="1" applyFill="1" applyBorder="1" applyAlignment="1">
      <alignment horizontal="center" vertical="center"/>
    </xf>
    <xf numFmtId="9" fontId="0" fillId="40" borderId="49" xfId="0" applyNumberFormat="1" applyFill="1" applyBorder="1" applyAlignment="1">
      <alignment horizontal="center" vertical="center"/>
    </xf>
    <xf numFmtId="0" fontId="11" fillId="25" borderId="35" xfId="0" applyFont="1" applyFill="1" applyBorder="1" applyAlignment="1">
      <alignment vertical="center" wrapText="1"/>
    </xf>
    <xf numFmtId="0" fontId="7" fillId="25" borderId="35" xfId="0" applyFont="1" applyFill="1" applyBorder="1" applyAlignment="1">
      <alignment vertical="center" wrapText="1"/>
    </xf>
    <xf numFmtId="9" fontId="0" fillId="41" borderId="49" xfId="0" applyNumberFormat="1" applyFill="1" applyBorder="1" applyAlignment="1">
      <alignment horizontal="center" vertical="center"/>
    </xf>
    <xf numFmtId="0" fontId="0" fillId="41" borderId="35" xfId="0" applyFill="1" applyBorder="1" applyAlignment="1">
      <alignment vertical="center" wrapText="1"/>
    </xf>
    <xf numFmtId="0" fontId="0" fillId="41" borderId="35" xfId="0" applyFill="1" applyBorder="1" applyAlignment="1">
      <alignment horizontal="center" vertical="center"/>
    </xf>
    <xf numFmtId="9" fontId="0" fillId="42" borderId="49" xfId="0" applyNumberFormat="1" applyFill="1" applyBorder="1" applyAlignment="1">
      <alignment horizontal="center" vertical="center"/>
    </xf>
    <xf numFmtId="9" fontId="0" fillId="42" borderId="70" xfId="0" applyNumberFormat="1" applyFill="1" applyBorder="1" applyAlignment="1">
      <alignment horizontal="center" vertical="center"/>
    </xf>
    <xf numFmtId="0" fontId="5" fillId="0" borderId="0" xfId="0" applyFont="1" applyAlignment="1">
      <alignment horizontal="center" vertical="center"/>
    </xf>
    <xf numFmtId="9" fontId="0" fillId="0" borderId="0" xfId="0" applyNumberFormat="1" applyAlignment="1">
      <alignment horizontal="center" vertical="center"/>
    </xf>
    <xf numFmtId="0" fontId="18" fillId="29" borderId="35" xfId="0" applyFont="1" applyFill="1" applyBorder="1" applyAlignment="1">
      <alignment vertical="center" wrapText="1"/>
    </xf>
    <xf numFmtId="0" fontId="0" fillId="28" borderId="16" xfId="0" applyFill="1" applyBorder="1" applyAlignment="1">
      <alignment vertical="center" wrapText="1"/>
    </xf>
    <xf numFmtId="0" fontId="19" fillId="23" borderId="28" xfId="0" applyFont="1" applyFill="1" applyBorder="1" applyAlignment="1">
      <alignment horizontal="center" vertical="center" wrapText="1"/>
    </xf>
    <xf numFmtId="0" fontId="19" fillId="23" borderId="75" xfId="0" applyFont="1" applyFill="1" applyBorder="1" applyAlignment="1">
      <alignment horizontal="center" vertical="center" wrapText="1"/>
    </xf>
    <xf numFmtId="0" fontId="19" fillId="23" borderId="80" xfId="0" applyFont="1" applyFill="1" applyBorder="1" applyAlignment="1">
      <alignment horizontal="center" vertical="center" wrapText="1"/>
    </xf>
    <xf numFmtId="0" fontId="19" fillId="0" borderId="77" xfId="0" applyFont="1" applyBorder="1" applyAlignment="1">
      <alignment horizontal="center" vertical="center" wrapText="1"/>
    </xf>
    <xf numFmtId="0" fontId="20" fillId="0" borderId="78" xfId="0" applyFont="1" applyBorder="1" applyAlignment="1">
      <alignment vertical="center" wrapText="1"/>
    </xf>
    <xf numFmtId="0" fontId="20" fillId="0" borderId="78" xfId="0" applyFont="1" applyBorder="1" applyAlignment="1">
      <alignment horizontal="center" vertical="center" wrapText="1"/>
    </xf>
    <xf numFmtId="0" fontId="19" fillId="0" borderId="13" xfId="0" applyFont="1" applyBorder="1" applyAlignment="1">
      <alignment horizontal="center" vertical="center" wrapText="1"/>
    </xf>
    <xf numFmtId="0" fontId="20" fillId="0" borderId="16" xfId="0" applyFont="1" applyBorder="1" applyAlignment="1">
      <alignment vertical="center" wrapText="1"/>
    </xf>
    <xf numFmtId="0" fontId="20" fillId="0" borderId="16"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alignment horizontal="center" vertical="center" wrapText="1"/>
    </xf>
    <xf numFmtId="0" fontId="19" fillId="0" borderId="76" xfId="0" applyFont="1" applyBorder="1" applyAlignment="1">
      <alignment horizontal="center" vertical="center" wrapText="1"/>
    </xf>
    <xf numFmtId="0" fontId="20" fillId="0" borderId="26" xfId="0" applyFont="1" applyBorder="1" applyAlignment="1">
      <alignment vertical="center" wrapText="1"/>
    </xf>
    <xf numFmtId="0" fontId="20" fillId="0" borderId="26" xfId="0" applyFont="1" applyBorder="1" applyAlignment="1">
      <alignment horizontal="center" vertical="center" wrapText="1"/>
    </xf>
    <xf numFmtId="0" fontId="5" fillId="23" borderId="15" xfId="0" applyFont="1" applyFill="1" applyBorder="1" applyAlignment="1">
      <alignment horizontal="center" vertical="center"/>
    </xf>
    <xf numFmtId="0" fontId="5" fillId="23" borderId="18" xfId="0" applyFont="1" applyFill="1" applyBorder="1" applyAlignment="1">
      <alignment horizontal="center" vertical="center"/>
    </xf>
    <xf numFmtId="0" fontId="5" fillId="23" borderId="19" xfId="0" applyFont="1" applyFill="1" applyBorder="1" applyAlignment="1">
      <alignment horizontal="center"/>
    </xf>
    <xf numFmtId="0" fontId="5" fillId="23" borderId="20" xfId="0" applyFont="1" applyFill="1" applyBorder="1" applyAlignment="1">
      <alignment horizontal="center"/>
    </xf>
    <xf numFmtId="0" fontId="5" fillId="23" borderId="22" xfId="0" applyFont="1" applyFill="1" applyBorder="1" applyAlignment="1">
      <alignment horizontal="center"/>
    </xf>
    <xf numFmtId="0" fontId="5" fillId="23" borderId="29" xfId="0" applyFont="1" applyFill="1" applyBorder="1" applyAlignment="1">
      <alignment horizontal="center" vertical="center"/>
    </xf>
    <xf numFmtId="0" fontId="5" fillId="23" borderId="25" xfId="0" applyFont="1" applyFill="1" applyBorder="1" applyAlignment="1">
      <alignment horizontal="center" vertical="center"/>
    </xf>
    <xf numFmtId="0" fontId="5" fillId="23" borderId="24" xfId="0" applyFont="1" applyFill="1" applyBorder="1" applyAlignment="1">
      <alignment horizontal="center" vertical="center"/>
    </xf>
    <xf numFmtId="0" fontId="5" fillId="23" borderId="31" xfId="0" applyFont="1" applyFill="1" applyBorder="1" applyAlignment="1">
      <alignment horizontal="center" vertical="center"/>
    </xf>
    <xf numFmtId="0" fontId="5" fillId="23" borderId="34" xfId="0" applyFont="1" applyFill="1" applyBorder="1" applyAlignment="1">
      <alignment horizontal="center"/>
    </xf>
    <xf numFmtId="0" fontId="5" fillId="23" borderId="30" xfId="0" applyFont="1" applyFill="1" applyBorder="1" applyAlignment="1">
      <alignment horizontal="center"/>
    </xf>
    <xf numFmtId="0" fontId="19" fillId="23" borderId="34" xfId="0" applyFont="1" applyFill="1" applyBorder="1" applyAlignment="1">
      <alignment horizontal="center" vertical="center" wrapText="1"/>
    </xf>
    <xf numFmtId="0" fontId="19" fillId="23" borderId="30" xfId="0" applyFont="1" applyFill="1" applyBorder="1" applyAlignment="1">
      <alignment horizontal="center" vertical="center" wrapText="1"/>
    </xf>
    <xf numFmtId="0" fontId="19" fillId="23" borderId="79" xfId="0" applyFont="1" applyFill="1" applyBorder="1" applyAlignment="1">
      <alignment horizontal="center" vertical="center" wrapText="1"/>
    </xf>
    <xf numFmtId="0" fontId="5" fillId="0" borderId="62" xfId="0" applyFont="1" applyBorder="1" applyAlignment="1">
      <alignment horizontal="center"/>
    </xf>
    <xf numFmtId="0" fontId="5" fillId="0" borderId="63" xfId="0" applyFont="1" applyBorder="1" applyAlignment="1">
      <alignment horizontal="center"/>
    </xf>
    <xf numFmtId="0" fontId="5" fillId="0" borderId="72" xfId="0" applyFont="1" applyBorder="1" applyAlignment="1">
      <alignment horizontal="center"/>
    </xf>
    <xf numFmtId="0" fontId="5" fillId="0" borderId="74" xfId="0" applyFont="1" applyBorder="1" applyAlignment="1">
      <alignment horizontal="center"/>
    </xf>
    <xf numFmtId="0" fontId="5" fillId="0" borderId="68" xfId="0" applyFont="1" applyBorder="1" applyAlignment="1">
      <alignment horizontal="center"/>
    </xf>
    <xf numFmtId="0" fontId="5" fillId="0" borderId="69" xfId="0" applyFont="1" applyBorder="1" applyAlignment="1">
      <alignment horizontal="center"/>
    </xf>
    <xf numFmtId="0" fontId="5" fillId="23" borderId="79" xfId="0" applyFont="1" applyFill="1" applyBorder="1" applyAlignment="1">
      <alignment horizontal="center"/>
    </xf>
    <xf numFmtId="0" fontId="5" fillId="23" borderId="28" xfId="0" applyFont="1" applyFill="1" applyBorder="1" applyAlignment="1">
      <alignment horizontal="center"/>
    </xf>
    <xf numFmtId="0" fontId="5" fillId="23" borderId="75" xfId="0" applyFont="1" applyFill="1" applyBorder="1" applyAlignment="1">
      <alignment horizontal="center"/>
    </xf>
    <xf numFmtId="0" fontId="5" fillId="23" borderId="80" xfId="0" applyFont="1" applyFill="1" applyBorder="1" applyAlignment="1">
      <alignment horizontal="center"/>
    </xf>
    <xf numFmtId="0" fontId="15" fillId="0" borderId="35" xfId="0" applyFont="1" applyBorder="1" applyAlignment="1"/>
    <xf numFmtId="0" fontId="15" fillId="0" borderId="81" xfId="0" applyFont="1" applyBorder="1" applyAlignment="1">
      <alignment horizontal="center"/>
    </xf>
    <xf numFmtId="0" fontId="15" fillId="0" borderId="82" xfId="0" applyFont="1" applyBorder="1" applyAlignment="1">
      <alignment horizontal="center"/>
    </xf>
    <xf numFmtId="0" fontId="15" fillId="0" borderId="66" xfId="0" applyFont="1" applyBorder="1" applyAlignment="1">
      <alignment horizontal="center"/>
    </xf>
    <xf numFmtId="0" fontId="15" fillId="0" borderId="44" xfId="0" applyFont="1" applyBorder="1" applyAlignment="1"/>
    <xf numFmtId="0" fontId="15" fillId="0" borderId="47" xfId="0" applyFont="1" applyBorder="1" applyAlignment="1"/>
    <xf numFmtId="0" fontId="1" fillId="36" borderId="35" xfId="0" applyFont="1" applyFill="1" applyBorder="1" applyAlignment="1">
      <alignment horizontal="center" vertical="center" wrapText="1"/>
    </xf>
    <xf numFmtId="0" fontId="1" fillId="25" borderId="35" xfId="0" applyFont="1" applyFill="1" applyBorder="1" applyAlignment="1">
      <alignment horizontal="center" vertical="center"/>
    </xf>
    <xf numFmtId="0" fontId="1" fillId="41" borderId="35" xfId="0" applyFont="1" applyFill="1" applyBorder="1" applyAlignment="1">
      <alignment horizontal="center" vertical="center"/>
    </xf>
    <xf numFmtId="0" fontId="1" fillId="25" borderId="35" xfId="0" applyFont="1" applyFill="1" applyBorder="1" applyAlignment="1">
      <alignment vertical="center"/>
    </xf>
    <xf numFmtId="0" fontId="1" fillId="42" borderId="35" xfId="0" applyFont="1" applyFill="1" applyBorder="1" applyAlignment="1">
      <alignment vertical="center"/>
    </xf>
    <xf numFmtId="0" fontId="1" fillId="42" borderId="35" xfId="0" applyFont="1" applyFill="1" applyBorder="1" applyAlignment="1">
      <alignment horizontal="center" vertical="center"/>
    </xf>
    <xf numFmtId="0" fontId="1" fillId="42" borderId="35" xfId="0" applyFont="1" applyFill="1" applyBorder="1" applyAlignment="1">
      <alignment vertical="center" wrapText="1"/>
    </xf>
    <xf numFmtId="0" fontId="1" fillId="42" borderId="44" xfId="0" applyFont="1" applyFill="1" applyBorder="1" applyAlignment="1">
      <alignment vertical="center" wrapText="1"/>
    </xf>
    <xf numFmtId="0" fontId="1" fillId="42" borderId="44" xfId="0" applyFont="1" applyFill="1" applyBorder="1" applyAlignment="1">
      <alignment vertical="center"/>
    </xf>
    <xf numFmtId="0" fontId="1" fillId="42" borderId="44"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xf numFmtId="0" fontId="1" fillId="0" borderId="0" xfId="0" applyFont="1" applyAlignment="1">
      <alignment vertical="center"/>
    </xf>
    <xf numFmtId="0" fontId="1" fillId="0" borderId="1" xfId="0" applyFont="1" applyBorder="1" applyAlignment="1">
      <alignment vertical="center"/>
    </xf>
    <xf numFmtId="0" fontId="1" fillId="0" borderId="12" xfId="0" applyFont="1" applyBorder="1" applyAlignment="1">
      <alignment vertical="center"/>
    </xf>
    <xf numFmtId="0" fontId="1" fillId="0" borderId="11"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xf>
    <xf numFmtId="0" fontId="1" fillId="0" borderId="0" xfId="0" applyFont="1" applyAlignment="1">
      <alignment vertical="center" wrapText="1"/>
    </xf>
    <xf numFmtId="0" fontId="1" fillId="0" borderId="49" xfId="0" applyFont="1" applyBorder="1" applyAlignment="1">
      <alignment vertical="center"/>
    </xf>
    <xf numFmtId="0" fontId="1" fillId="0" borderId="70" xfId="0" applyFont="1" applyBorder="1" applyAlignment="1">
      <alignment vertical="center"/>
    </xf>
  </cellXfs>
  <cellStyles count="2">
    <cellStyle name="Hyperlink" xfId="1" xr:uid="{00000000-000B-0000-0000-000008000000}"/>
    <cellStyle name="Normal" xfId="0" builtinId="0"/>
  </cellStyles>
  <dxfs count="1">
    <dxf>
      <fill>
        <patternFill patternType="solid">
          <fgColor rgb="FFA9D08E"/>
          <bgColor indexed="65"/>
        </patternFill>
      </fill>
    </dxf>
  </dxfs>
  <tableStyles count="0" defaultTableStyle="TableStyleMedium2" defaultPivotStyle="PivotStyleMedium9"/>
  <colors>
    <mruColors>
      <color rgb="FF73C2FB"/>
      <color rgb="FFB9D9EB"/>
      <color rgb="FF0070BB"/>
      <color rgb="FF00A4DE"/>
      <color rgb="FF007BA7"/>
      <color rgb="FF3E8EDE"/>
      <color rgb="FFAFDBF5"/>
      <color rgb="FF9EB9D4"/>
      <color rgb="FF5D89BA"/>
      <color rgb="FF87C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Mapa de empatia General</a:t>
            </a:r>
          </a:p>
        </c:rich>
      </c:tx>
      <c:layout>
        <c:manualLayout>
          <c:xMode val="edge"/>
          <c:yMode val="edge"/>
          <c:x val="0.38751501352000067"/>
          <c:y val="2.5806436467703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'Mapa de empatía'!$C$3</c:f>
              <c:strCache>
                <c:ptCount val="1"/>
                <c:pt idx="0">
                  <c:v>Arquitecto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empatía'!$C$4:$C$18</c:f>
              <c:numCache>
                <c:formatCode>General</c:formatCode>
                <c:ptCount val="15"/>
                <c:pt idx="0">
                  <c:v>2</c:v>
                </c:pt>
                <c:pt idx="1">
                  <c:v>9</c:v>
                </c:pt>
                <c:pt idx="2">
                  <c:v>10</c:v>
                </c:pt>
                <c:pt idx="3">
                  <c:v>14</c:v>
                </c:pt>
                <c:pt idx="4">
                  <c:v>12</c:v>
                </c:pt>
                <c:pt idx="5">
                  <c:v>15</c:v>
                </c:pt>
                <c:pt idx="6">
                  <c:v>5</c:v>
                </c:pt>
                <c:pt idx="7">
                  <c:v>8</c:v>
                </c:pt>
                <c:pt idx="8">
                  <c:v>6</c:v>
                </c:pt>
                <c:pt idx="9">
                  <c:v>4</c:v>
                </c:pt>
                <c:pt idx="10">
                  <c:v>1</c:v>
                </c:pt>
                <c:pt idx="11">
                  <c:v>13</c:v>
                </c:pt>
                <c:pt idx="12">
                  <c:v>3</c:v>
                </c:pt>
                <c:pt idx="13">
                  <c:v>11</c:v>
                </c:pt>
                <c:pt idx="14">
                  <c:v>7</c:v>
                </c:pt>
              </c:numCache>
            </c:numRef>
          </c:val>
          <c:extLst>
            <c:ext xmlns:c16="http://schemas.microsoft.com/office/drawing/2014/chart" uri="{C3380CC4-5D6E-409C-BE32-E72D297353CC}">
              <c16:uniqueId val="{00000001-6DF1-4950-BA1D-FCADDD115C5B}"/>
            </c:ext>
          </c:extLst>
        </c:ser>
        <c:ser>
          <c:idx val="1"/>
          <c:order val="1"/>
          <c:tx>
            <c:strRef>
              <c:f>'Mapa de empatía'!$D$3</c:f>
              <c:strCache>
                <c:ptCount val="1"/>
                <c:pt idx="0">
                  <c:v>Equipo de desarrollo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empatía'!$D$4:$D$18</c:f>
              <c:numCache>
                <c:formatCode>General</c:formatCode>
                <c:ptCount val="15"/>
                <c:pt idx="0">
                  <c:v>1</c:v>
                </c:pt>
                <c:pt idx="1">
                  <c:v>4</c:v>
                </c:pt>
                <c:pt idx="2">
                  <c:v>13</c:v>
                </c:pt>
                <c:pt idx="3">
                  <c:v>10</c:v>
                </c:pt>
                <c:pt idx="4">
                  <c:v>15</c:v>
                </c:pt>
                <c:pt idx="5">
                  <c:v>14</c:v>
                </c:pt>
                <c:pt idx="6">
                  <c:v>7</c:v>
                </c:pt>
                <c:pt idx="7">
                  <c:v>12</c:v>
                </c:pt>
                <c:pt idx="8">
                  <c:v>5</c:v>
                </c:pt>
                <c:pt idx="9">
                  <c:v>3</c:v>
                </c:pt>
                <c:pt idx="10">
                  <c:v>2</c:v>
                </c:pt>
                <c:pt idx="11">
                  <c:v>8</c:v>
                </c:pt>
                <c:pt idx="12">
                  <c:v>6</c:v>
                </c:pt>
                <c:pt idx="13">
                  <c:v>11</c:v>
                </c:pt>
                <c:pt idx="14">
                  <c:v>9</c:v>
                </c:pt>
              </c:numCache>
            </c:numRef>
          </c:val>
          <c:extLst>
            <c:ext xmlns:c16="http://schemas.microsoft.com/office/drawing/2014/chart" uri="{C3380CC4-5D6E-409C-BE32-E72D297353CC}">
              <c16:uniqueId val="{00000003-6DF1-4950-BA1D-FCADDD115C5B}"/>
            </c:ext>
          </c:extLst>
        </c:ser>
        <c:ser>
          <c:idx val="2"/>
          <c:order val="2"/>
          <c:tx>
            <c:strRef>
              <c:f>'Mapa de empatía'!$G$3</c:f>
              <c:strCache>
                <c:ptCount val="1"/>
                <c:pt idx="0">
                  <c:v>Administrador Organización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empatía'!$G$4:$G$18</c:f>
              <c:numCache>
                <c:formatCode>General</c:formatCode>
                <c:ptCount val="15"/>
                <c:pt idx="0">
                  <c:v>2</c:v>
                </c:pt>
                <c:pt idx="1">
                  <c:v>15</c:v>
                </c:pt>
                <c:pt idx="2">
                  <c:v>8</c:v>
                </c:pt>
                <c:pt idx="3">
                  <c:v>9</c:v>
                </c:pt>
                <c:pt idx="4">
                  <c:v>3</c:v>
                </c:pt>
                <c:pt idx="5">
                  <c:v>6</c:v>
                </c:pt>
                <c:pt idx="6">
                  <c:v>11</c:v>
                </c:pt>
                <c:pt idx="7">
                  <c:v>13</c:v>
                </c:pt>
                <c:pt idx="8">
                  <c:v>5</c:v>
                </c:pt>
                <c:pt idx="9">
                  <c:v>4</c:v>
                </c:pt>
                <c:pt idx="10">
                  <c:v>7</c:v>
                </c:pt>
                <c:pt idx="11">
                  <c:v>1</c:v>
                </c:pt>
                <c:pt idx="12">
                  <c:v>10</c:v>
                </c:pt>
                <c:pt idx="13">
                  <c:v>12</c:v>
                </c:pt>
                <c:pt idx="14">
                  <c:v>14</c:v>
                </c:pt>
              </c:numCache>
            </c:numRef>
          </c:val>
          <c:extLst>
            <c:ext xmlns:c16="http://schemas.microsoft.com/office/drawing/2014/chart" uri="{C3380CC4-5D6E-409C-BE32-E72D297353CC}">
              <c16:uniqueId val="{00000005-6DF1-4950-BA1D-FCADDD115C5B}"/>
            </c:ext>
          </c:extLst>
        </c:ser>
        <c:ser>
          <c:idx val="3"/>
          <c:order val="3"/>
          <c:tx>
            <c:strRef>
              <c:f>'Mapa de empatía'!$H$3</c:f>
              <c:strCache>
                <c:ptCount val="1"/>
                <c:pt idx="0">
                  <c:v>Administrador Estructura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empatía'!$H$4:$H$18</c:f>
              <c:numCache>
                <c:formatCode>General</c:formatCode>
                <c:ptCount val="15"/>
                <c:pt idx="0">
                  <c:v>3</c:v>
                </c:pt>
                <c:pt idx="1">
                  <c:v>13</c:v>
                </c:pt>
                <c:pt idx="2">
                  <c:v>4</c:v>
                </c:pt>
                <c:pt idx="3">
                  <c:v>8</c:v>
                </c:pt>
                <c:pt idx="4">
                  <c:v>2</c:v>
                </c:pt>
                <c:pt idx="5">
                  <c:v>6</c:v>
                </c:pt>
                <c:pt idx="6">
                  <c:v>12</c:v>
                </c:pt>
                <c:pt idx="7">
                  <c:v>10</c:v>
                </c:pt>
                <c:pt idx="8">
                  <c:v>11</c:v>
                </c:pt>
                <c:pt idx="9">
                  <c:v>14</c:v>
                </c:pt>
                <c:pt idx="10">
                  <c:v>5</c:v>
                </c:pt>
                <c:pt idx="11">
                  <c:v>1</c:v>
                </c:pt>
                <c:pt idx="12">
                  <c:v>7</c:v>
                </c:pt>
                <c:pt idx="13">
                  <c:v>9</c:v>
                </c:pt>
                <c:pt idx="14">
                  <c:v>15</c:v>
                </c:pt>
              </c:numCache>
            </c:numRef>
          </c:val>
          <c:extLst>
            <c:ext xmlns:c16="http://schemas.microsoft.com/office/drawing/2014/chart" uri="{C3380CC4-5D6E-409C-BE32-E72D297353CC}">
              <c16:uniqueId val="{00000007-6DF1-4950-BA1D-FCADDD115C5B}"/>
            </c:ext>
          </c:extLst>
        </c:ser>
        <c:ser>
          <c:idx val="4"/>
          <c:order val="4"/>
          <c:tx>
            <c:strRef>
              <c:f>'Mapa de empatía'!$I$3</c:f>
              <c:strCache>
                <c:ptCount val="1"/>
                <c:pt idx="0">
                  <c:v>Participante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empatía'!$I$4:$I$18</c:f>
              <c:numCache>
                <c:formatCode>General</c:formatCode>
                <c:ptCount val="15"/>
                <c:pt idx="0">
                  <c:v>3</c:v>
                </c:pt>
                <c:pt idx="1">
                  <c:v>2</c:v>
                </c:pt>
                <c:pt idx="2">
                  <c:v>4</c:v>
                </c:pt>
                <c:pt idx="3">
                  <c:v>5</c:v>
                </c:pt>
                <c:pt idx="4">
                  <c:v>6</c:v>
                </c:pt>
                <c:pt idx="5">
                  <c:v>7</c:v>
                </c:pt>
                <c:pt idx="6">
                  <c:v>10</c:v>
                </c:pt>
                <c:pt idx="7">
                  <c:v>8</c:v>
                </c:pt>
                <c:pt idx="8">
                  <c:v>11</c:v>
                </c:pt>
                <c:pt idx="9">
                  <c:v>9</c:v>
                </c:pt>
                <c:pt idx="10">
                  <c:v>12</c:v>
                </c:pt>
                <c:pt idx="11">
                  <c:v>1</c:v>
                </c:pt>
                <c:pt idx="12">
                  <c:v>14</c:v>
                </c:pt>
                <c:pt idx="13">
                  <c:v>13</c:v>
                </c:pt>
                <c:pt idx="14">
                  <c:v>15</c:v>
                </c:pt>
              </c:numCache>
            </c:numRef>
          </c:val>
          <c:extLst>
            <c:ext xmlns:c16="http://schemas.microsoft.com/office/drawing/2014/chart" uri="{C3380CC4-5D6E-409C-BE32-E72D297353CC}">
              <c16:uniqueId val="{00000009-6DF1-4950-BA1D-FCADDD115C5B}"/>
            </c:ext>
          </c:extLst>
        </c:ser>
        <c:dLbls>
          <c:showLegendKey val="0"/>
          <c:showVal val="0"/>
          <c:showCatName val="0"/>
          <c:showSerName val="0"/>
          <c:showPercent val="0"/>
          <c:showBubbleSize val="0"/>
        </c:dLbls>
        <c:axId val="108578967"/>
        <c:axId val="108569543"/>
      </c:radarChart>
      <c:catAx>
        <c:axId val="108578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9543"/>
        <c:crosses val="autoZero"/>
        <c:auto val="1"/>
        <c:lblAlgn val="ctr"/>
        <c:lblOffset val="100"/>
        <c:noMultiLvlLbl val="0"/>
      </c:catAx>
      <c:valAx>
        <c:axId val="108569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8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Mapa de Empatía Usuarios Finales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'Mapa de empatía'!$G$3</c:f>
              <c:strCache>
                <c:ptCount val="1"/>
                <c:pt idx="0">
                  <c:v>Administrador Organización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empatía'!$G$4:$G$18</c:f>
              <c:numCache>
                <c:formatCode>General</c:formatCode>
                <c:ptCount val="15"/>
                <c:pt idx="0">
                  <c:v>2</c:v>
                </c:pt>
                <c:pt idx="1">
                  <c:v>15</c:v>
                </c:pt>
                <c:pt idx="2">
                  <c:v>8</c:v>
                </c:pt>
                <c:pt idx="3">
                  <c:v>9</c:v>
                </c:pt>
                <c:pt idx="4">
                  <c:v>3</c:v>
                </c:pt>
                <c:pt idx="5">
                  <c:v>6</c:v>
                </c:pt>
                <c:pt idx="6">
                  <c:v>11</c:v>
                </c:pt>
                <c:pt idx="7">
                  <c:v>13</c:v>
                </c:pt>
                <c:pt idx="8">
                  <c:v>5</c:v>
                </c:pt>
                <c:pt idx="9">
                  <c:v>4</c:v>
                </c:pt>
                <c:pt idx="10">
                  <c:v>7</c:v>
                </c:pt>
                <c:pt idx="11">
                  <c:v>1</c:v>
                </c:pt>
                <c:pt idx="12">
                  <c:v>10</c:v>
                </c:pt>
                <c:pt idx="13">
                  <c:v>12</c:v>
                </c:pt>
                <c:pt idx="14">
                  <c:v>14</c:v>
                </c:pt>
              </c:numCache>
            </c:numRef>
          </c:val>
          <c:extLst>
            <c:ext xmlns:c16="http://schemas.microsoft.com/office/drawing/2014/chart" uri="{C3380CC4-5D6E-409C-BE32-E72D297353CC}">
              <c16:uniqueId val="{00000001-F94B-40F5-BC51-6561BB28F8CA}"/>
            </c:ext>
          </c:extLst>
        </c:ser>
        <c:ser>
          <c:idx val="1"/>
          <c:order val="1"/>
          <c:tx>
            <c:strRef>
              <c:f>'Mapa de empatía'!$H$3</c:f>
              <c:strCache>
                <c:ptCount val="1"/>
                <c:pt idx="0">
                  <c:v>Administrador Estructura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empatía'!$H$4:$H$18</c:f>
              <c:numCache>
                <c:formatCode>General</c:formatCode>
                <c:ptCount val="15"/>
                <c:pt idx="0">
                  <c:v>3</c:v>
                </c:pt>
                <c:pt idx="1">
                  <c:v>13</c:v>
                </c:pt>
                <c:pt idx="2">
                  <c:v>4</c:v>
                </c:pt>
                <c:pt idx="3">
                  <c:v>8</c:v>
                </c:pt>
                <c:pt idx="4">
                  <c:v>2</c:v>
                </c:pt>
                <c:pt idx="5">
                  <c:v>6</c:v>
                </c:pt>
                <c:pt idx="6">
                  <c:v>12</c:v>
                </c:pt>
                <c:pt idx="7">
                  <c:v>10</c:v>
                </c:pt>
                <c:pt idx="8">
                  <c:v>11</c:v>
                </c:pt>
                <c:pt idx="9">
                  <c:v>14</c:v>
                </c:pt>
                <c:pt idx="10">
                  <c:v>5</c:v>
                </c:pt>
                <c:pt idx="11">
                  <c:v>1</c:v>
                </c:pt>
                <c:pt idx="12">
                  <c:v>7</c:v>
                </c:pt>
                <c:pt idx="13">
                  <c:v>9</c:v>
                </c:pt>
                <c:pt idx="14">
                  <c:v>15</c:v>
                </c:pt>
              </c:numCache>
            </c:numRef>
          </c:val>
          <c:extLst>
            <c:ext xmlns:c16="http://schemas.microsoft.com/office/drawing/2014/chart" uri="{C3380CC4-5D6E-409C-BE32-E72D297353CC}">
              <c16:uniqueId val="{00000003-F94B-40F5-BC51-6561BB28F8CA}"/>
            </c:ext>
          </c:extLst>
        </c:ser>
        <c:ser>
          <c:idx val="2"/>
          <c:order val="2"/>
          <c:tx>
            <c:strRef>
              <c:f>'Mapa de empatía'!$I$3</c:f>
              <c:strCache>
                <c:ptCount val="1"/>
                <c:pt idx="0">
                  <c:v>Participante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de empatía'!$B$4:$B$18</c:f>
              <c:strCache>
                <c:ptCount val="15"/>
                <c:pt idx="0">
                  <c:v>Accesibilidad</c:v>
                </c:pt>
                <c:pt idx="1">
                  <c:v>Capacidad para ser administrado</c:v>
                </c:pt>
                <c:pt idx="2">
                  <c:v>Capacidad para ser auditado (Trazabilidad)</c:v>
                </c:pt>
                <c:pt idx="3">
                  <c:v>Capacidad para ser desplegado</c:v>
                </c:pt>
                <c:pt idx="4">
                  <c:v>Capacidad para ser probado</c:v>
                </c:pt>
                <c:pt idx="5">
                  <c:v>Capacidad para ser soportado</c:v>
                </c:pt>
                <c:pt idx="6">
                  <c:v>Disponibilidad</c:v>
                </c:pt>
                <c:pt idx="7">
                  <c:v>Escalabilidad</c:v>
                </c:pt>
                <c:pt idx="8">
                  <c:v>Fiabilidad (Confiabilidad)</c:v>
                </c:pt>
                <c:pt idx="9">
                  <c:v>Interoperabilidad</c:v>
                </c:pt>
                <c:pt idx="10">
                  <c:v>Internacionalización</c:v>
                </c:pt>
                <c:pt idx="11">
                  <c:v>Integridad conceptual</c:v>
                </c:pt>
                <c:pt idx="12">
                  <c:v>Rendimiento</c:v>
                </c:pt>
                <c:pt idx="13">
                  <c:v>Seguridad</c:v>
                </c:pt>
                <c:pt idx="14">
                  <c:v>Usabilidad (Experiencia de usuario)</c:v>
                </c:pt>
              </c:strCache>
            </c:strRef>
          </c:cat>
          <c:val>
            <c:numRef>
              <c:f>'Mapa de empatía'!$I$4:$I$18</c:f>
              <c:numCache>
                <c:formatCode>General</c:formatCode>
                <c:ptCount val="15"/>
                <c:pt idx="0">
                  <c:v>3</c:v>
                </c:pt>
                <c:pt idx="1">
                  <c:v>2</c:v>
                </c:pt>
                <c:pt idx="2">
                  <c:v>4</c:v>
                </c:pt>
                <c:pt idx="3">
                  <c:v>5</c:v>
                </c:pt>
                <c:pt idx="4">
                  <c:v>6</c:v>
                </c:pt>
                <c:pt idx="5">
                  <c:v>7</c:v>
                </c:pt>
                <c:pt idx="6">
                  <c:v>10</c:v>
                </c:pt>
                <c:pt idx="7">
                  <c:v>8</c:v>
                </c:pt>
                <c:pt idx="8">
                  <c:v>11</c:v>
                </c:pt>
                <c:pt idx="9">
                  <c:v>9</c:v>
                </c:pt>
                <c:pt idx="10">
                  <c:v>12</c:v>
                </c:pt>
                <c:pt idx="11">
                  <c:v>1</c:v>
                </c:pt>
                <c:pt idx="12">
                  <c:v>14</c:v>
                </c:pt>
                <c:pt idx="13">
                  <c:v>13</c:v>
                </c:pt>
                <c:pt idx="14">
                  <c:v>15</c:v>
                </c:pt>
              </c:numCache>
            </c:numRef>
          </c:val>
          <c:extLst>
            <c:ext xmlns:c16="http://schemas.microsoft.com/office/drawing/2014/chart" uri="{C3380CC4-5D6E-409C-BE32-E72D297353CC}">
              <c16:uniqueId val="{00000005-F94B-40F5-BC51-6561BB28F8CA}"/>
            </c:ext>
          </c:extLst>
        </c:ser>
        <c:dLbls>
          <c:showLegendKey val="0"/>
          <c:showVal val="0"/>
          <c:showCatName val="0"/>
          <c:showSerName val="0"/>
          <c:showPercent val="0"/>
          <c:showBubbleSize val="0"/>
        </c:dLbls>
        <c:axId val="815357672"/>
        <c:axId val="815358168"/>
      </c:radarChart>
      <c:catAx>
        <c:axId val="81535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58168"/>
        <c:crosses val="autoZero"/>
        <c:auto val="1"/>
        <c:lblAlgn val="ctr"/>
        <c:lblOffset val="100"/>
        <c:noMultiLvlLbl val="0"/>
      </c:catAx>
      <c:valAx>
        <c:axId val="815358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57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"Equipo Tecnico", "Usuarios Finales" por "Atributos de calidad"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Ponderación!$B$1</c:f>
              <c:strCache>
                <c:ptCount val="1"/>
                <c:pt idx="0">
                  <c:v>Equipo Tecnico</c:v>
                </c:pt>
              </c:strCache>
            </c:strRef>
          </c:tx>
          <c:spPr>
            <a:solidFill>
              <a:schemeClr val="accent1"/>
            </a:solidFill>
            <a:ln>
              <a:noFill/>
            </a:ln>
            <a:effectLst/>
          </c:spPr>
          <c:invertIfNegative val="0"/>
          <c:cat>
            <c:strRef>
              <c:f>Ponderación!$A$2:$A$16</c:f>
              <c:strCache>
                <c:ptCount val="15"/>
                <c:pt idx="0">
                  <c:v>Usabilidad (Experiencia de usuario)</c:v>
                </c:pt>
                <c:pt idx="1">
                  <c:v>Seguridad</c:v>
                </c:pt>
                <c:pt idx="2">
                  <c:v>Disponibilidad</c:v>
                </c:pt>
                <c:pt idx="3">
                  <c:v>Escalabilidad</c:v>
                </c:pt>
                <c:pt idx="4">
                  <c:v>Rendimiento</c:v>
                </c:pt>
                <c:pt idx="5">
                  <c:v>Capacidad para ser administrado</c:v>
                </c:pt>
                <c:pt idx="6">
                  <c:v>Fiabilidad (Confiabilidad)</c:v>
                </c:pt>
                <c:pt idx="7">
                  <c:v>Interoperabilidad</c:v>
                </c:pt>
                <c:pt idx="8">
                  <c:v>Internacionalización</c:v>
                </c:pt>
                <c:pt idx="9">
                  <c:v>Capacidad para ser desplegado</c:v>
                </c:pt>
                <c:pt idx="10">
                  <c:v>Capacidad para ser soportado</c:v>
                </c:pt>
                <c:pt idx="11">
                  <c:v>Capacidad para ser auditado (Trazabilidad)</c:v>
                </c:pt>
                <c:pt idx="12">
                  <c:v>Capacidad para ser probado</c:v>
                </c:pt>
                <c:pt idx="13">
                  <c:v>Accesibilidad</c:v>
                </c:pt>
                <c:pt idx="14">
                  <c:v>Integridad conceptual</c:v>
                </c:pt>
              </c:strCache>
            </c:strRef>
          </c:cat>
          <c:val>
            <c:numRef>
              <c:f>Ponderación!$B$2:$B$16</c:f>
              <c:numCache>
                <c:formatCode>0%</c:formatCode>
                <c:ptCount val="15"/>
                <c:pt idx="0">
                  <c:v>6.6666666666666666E-2</c:v>
                </c:pt>
                <c:pt idx="1">
                  <c:v>9.166666666666666E-2</c:v>
                </c:pt>
                <c:pt idx="2">
                  <c:v>0.05</c:v>
                </c:pt>
                <c:pt idx="3">
                  <c:v>8.3333333333333329E-2</c:v>
                </c:pt>
                <c:pt idx="4">
                  <c:v>3.7499999999999999E-2</c:v>
                </c:pt>
                <c:pt idx="5">
                  <c:v>5.4166666666666669E-2</c:v>
                </c:pt>
                <c:pt idx="6">
                  <c:v>4.583333333333333E-2</c:v>
                </c:pt>
                <c:pt idx="7">
                  <c:v>2.9166666666666667E-2</c:v>
                </c:pt>
                <c:pt idx="8">
                  <c:v>1.2500000000000001E-2</c:v>
                </c:pt>
                <c:pt idx="9">
                  <c:v>0.1</c:v>
                </c:pt>
                <c:pt idx="10">
                  <c:v>0.12083333333333333</c:v>
                </c:pt>
                <c:pt idx="11">
                  <c:v>9.583333333333334E-2</c:v>
                </c:pt>
                <c:pt idx="12">
                  <c:v>0.1125</c:v>
                </c:pt>
                <c:pt idx="13">
                  <c:v>1.2500000000000001E-2</c:v>
                </c:pt>
                <c:pt idx="14">
                  <c:v>8.7499999999999994E-2</c:v>
                </c:pt>
              </c:numCache>
            </c:numRef>
          </c:val>
          <c:extLst>
            <c:ext xmlns:c16="http://schemas.microsoft.com/office/drawing/2014/chart" uri="{C3380CC4-5D6E-409C-BE32-E72D297353CC}">
              <c16:uniqueId val="{912304E5-0709-4599-9BC8-F52B9A9C60E7}"/>
            </c:ext>
          </c:extLst>
        </c:ser>
        <c:ser>
          <c:idx val="1"/>
          <c:order val="1"/>
          <c:tx>
            <c:strRef>
              <c:f>Ponderación!$C$1</c:f>
              <c:strCache>
                <c:ptCount val="1"/>
                <c:pt idx="0">
                  <c:v>Usuarios Finales</c:v>
                </c:pt>
              </c:strCache>
            </c:strRef>
          </c:tx>
          <c:spPr>
            <a:solidFill>
              <a:schemeClr val="accent2"/>
            </a:solidFill>
            <a:ln>
              <a:noFill/>
            </a:ln>
            <a:effectLst/>
          </c:spPr>
          <c:invertIfNegative val="0"/>
          <c:cat>
            <c:strRef>
              <c:f>Ponderación!$A$2:$A$16</c:f>
              <c:strCache>
                <c:ptCount val="15"/>
                <c:pt idx="0">
                  <c:v>Usabilidad (Experiencia de usuario)</c:v>
                </c:pt>
                <c:pt idx="1">
                  <c:v>Seguridad</c:v>
                </c:pt>
                <c:pt idx="2">
                  <c:v>Disponibilidad</c:v>
                </c:pt>
                <c:pt idx="3">
                  <c:v>Escalabilidad</c:v>
                </c:pt>
                <c:pt idx="4">
                  <c:v>Rendimiento</c:v>
                </c:pt>
                <c:pt idx="5">
                  <c:v>Capacidad para ser administrado</c:v>
                </c:pt>
                <c:pt idx="6">
                  <c:v>Fiabilidad (Confiabilidad)</c:v>
                </c:pt>
                <c:pt idx="7">
                  <c:v>Interoperabilidad</c:v>
                </c:pt>
                <c:pt idx="8">
                  <c:v>Internacionalización</c:v>
                </c:pt>
                <c:pt idx="9">
                  <c:v>Capacidad para ser desplegado</c:v>
                </c:pt>
                <c:pt idx="10">
                  <c:v>Capacidad para ser soportado</c:v>
                </c:pt>
                <c:pt idx="11">
                  <c:v>Capacidad para ser auditado (Trazabilidad)</c:v>
                </c:pt>
                <c:pt idx="12">
                  <c:v>Capacidad para ser probado</c:v>
                </c:pt>
                <c:pt idx="13">
                  <c:v>Accesibilidad</c:v>
                </c:pt>
                <c:pt idx="14">
                  <c:v>Integridad conceptual</c:v>
                </c:pt>
              </c:strCache>
            </c:strRef>
          </c:cat>
          <c:val>
            <c:numRef>
              <c:f>Ponderación!$C$2:$C$16</c:f>
              <c:numCache>
                <c:formatCode>0%</c:formatCode>
                <c:ptCount val="15"/>
                <c:pt idx="0">
                  <c:v>0.12222222222222222</c:v>
                </c:pt>
                <c:pt idx="1">
                  <c:v>9.4444444444444442E-2</c:v>
                </c:pt>
                <c:pt idx="2">
                  <c:v>9.166666666666666E-2</c:v>
                </c:pt>
                <c:pt idx="3">
                  <c:v>8.611111111111111E-2</c:v>
                </c:pt>
                <c:pt idx="4">
                  <c:v>8.611111111111111E-2</c:v>
                </c:pt>
                <c:pt idx="5">
                  <c:v>8.3333333333333329E-2</c:v>
                </c:pt>
                <c:pt idx="6">
                  <c:v>7.4999999999999997E-2</c:v>
                </c:pt>
                <c:pt idx="7">
                  <c:v>7.4999999999999997E-2</c:v>
                </c:pt>
                <c:pt idx="8">
                  <c:v>6.6666666666666666E-2</c:v>
                </c:pt>
                <c:pt idx="9">
                  <c:v>6.1111111111111109E-2</c:v>
                </c:pt>
                <c:pt idx="10">
                  <c:v>5.2777777777777778E-2</c:v>
                </c:pt>
                <c:pt idx="11">
                  <c:v>4.4444444444444446E-2</c:v>
                </c:pt>
                <c:pt idx="12">
                  <c:v>3.0555555555555555E-2</c:v>
                </c:pt>
                <c:pt idx="13">
                  <c:v>2.2222222222222223E-2</c:v>
                </c:pt>
                <c:pt idx="14">
                  <c:v>8.3333333333333332E-3</c:v>
                </c:pt>
              </c:numCache>
            </c:numRef>
          </c:val>
          <c:extLst>
            <c:ext xmlns:c16="http://schemas.microsoft.com/office/drawing/2014/chart" uri="{C3380CC4-5D6E-409C-BE32-E72D297353CC}">
              <c16:uniqueId val="{4B2C9BA5-E44D-4862-8580-AFAB7E811E05}"/>
            </c:ext>
          </c:extLst>
        </c:ser>
        <c:dLbls>
          <c:showLegendKey val="0"/>
          <c:showVal val="0"/>
          <c:showCatName val="0"/>
          <c:showSerName val="0"/>
          <c:showPercent val="0"/>
          <c:showBubbleSize val="0"/>
        </c:dLbls>
        <c:gapWidth val="140"/>
        <c:overlap val="-30"/>
        <c:axId val="96122967"/>
        <c:axId val="96122471"/>
      </c:barChart>
      <c:catAx>
        <c:axId val="96122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Atributos de calidad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22471"/>
        <c:crosses val="autoZero"/>
        <c:auto val="1"/>
        <c:lblAlgn val="ctr"/>
        <c:lblOffset val="100"/>
        <c:noMultiLvlLbl val="0"/>
      </c:catAx>
      <c:valAx>
        <c:axId val="96122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22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0</xdr:colOff>
      <xdr:row>0</xdr:row>
      <xdr:rowOff>-9525</xdr:rowOff>
    </xdr:from>
    <xdr:to>
      <xdr:col>31</xdr:col>
      <xdr:colOff>476250</xdr:colOff>
      <xdr:row>20</xdr:row>
      <xdr:rowOff>19050</xdr:rowOff>
    </xdr:to>
    <xdr:graphicFrame macro="">
      <xdr:nvGraphicFramePr>
        <xdr:cNvPr id="20" name="Gráfico 1">
          <a:extLst>
            <a:ext uri="{FF2B5EF4-FFF2-40B4-BE49-F238E27FC236}">
              <a16:creationId xmlns:a16="http://schemas.microsoft.com/office/drawing/2014/main" id="{61A21051-7A0D-6C5D-4D55-FDFB92935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0</xdr:rowOff>
    </xdr:from>
    <xdr:to>
      <xdr:col>6</xdr:col>
      <xdr:colOff>190500</xdr:colOff>
      <xdr:row>40</xdr:row>
      <xdr:rowOff>123825</xdr:rowOff>
    </xdr:to>
    <xdr:graphicFrame macro="">
      <xdr:nvGraphicFramePr>
        <xdr:cNvPr id="21" name="Gráfico 2">
          <a:extLst>
            <a:ext uri="{FF2B5EF4-FFF2-40B4-BE49-F238E27FC236}">
              <a16:creationId xmlns:a16="http://schemas.microsoft.com/office/drawing/2014/main" id="{40A9B1BB-B974-F6C5-FD53-2249C103A32B}"/>
            </a:ext>
            <a:ext uri="{147F2762-F138-4A5C-976F-8EAC2B608ADB}">
              <a16:predDERef xmlns:a16="http://schemas.microsoft.com/office/drawing/2014/main" pred="{61A21051-7A0D-6C5D-4D55-FDFB92935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428625</xdr:colOff>
      <xdr:row>0</xdr:row>
      <xdr:rowOff>0</xdr:rowOff>
    </xdr:from>
    <xdr:to>
      <xdr:col>8</xdr:col>
      <xdr:colOff>942975</xdr:colOff>
      <xdr:row>23</xdr:row>
      <xdr:rowOff>66675</xdr:rowOff>
    </xdr:to>
    <xdr:graphicFrame macro="">
      <xdr:nvGraphicFramePr>
        <xdr:cNvPr id="53" name="Gráfico 3" descr="Tipo de gráfico: Columnas agrupadas. &quot;Equipo Tecnico&quot;, &quot;Usuarios Finales&quot; por &quot;Atributos de calidad&quot;&#10;&#10;Descripción generada automáticamente">
          <a:extLst>
            <a:ext uri="{FF2B5EF4-FFF2-40B4-BE49-F238E27FC236}">
              <a16:creationId xmlns:a16="http://schemas.microsoft.com/office/drawing/2014/main" id="{5BC059C1-95C8-B953-7FCA-8E1526E04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pacidad"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fiabilidad"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mpliance"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xperiencia%20de%20usuari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cidad"/>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abilidad"/>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liance"/>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eriencia de usuario"/>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9E52D-1676-4C6C-AA3F-882BAE281321}">
  <dimension ref="A1:R136"/>
  <sheetViews>
    <sheetView workbookViewId="0">
      <selection activeCell="E21" sqref="E21"/>
    </sheetView>
  </sheetViews>
  <sheetFormatPr defaultColWidth="9.140625" defaultRowHeight="15"/>
  <cols>
    <col min="1" max="1" width="3.28515625" bestFit="1" customWidth="1"/>
    <col min="2" max="2" width="39.28515625" bestFit="1" customWidth="1"/>
    <col min="3" max="17" width="4.7109375" customWidth="1"/>
    <col min="18" max="18" width="7.140625" customWidth="1"/>
    <col min="16384" max="16384" width="9.140625" bestFit="1" customWidth="1"/>
  </cols>
  <sheetData>
    <row r="1" spans="1:18">
      <c r="A1" s="99"/>
      <c r="B1" s="414" t="s">
        <v>0</v>
      </c>
      <c r="C1" s="423" t="s">
        <v>1</v>
      </c>
      <c r="D1" s="424"/>
      <c r="E1" s="424"/>
      <c r="F1" s="424"/>
      <c r="G1" s="424"/>
      <c r="H1" s="424"/>
      <c r="I1" s="424"/>
      <c r="J1" s="424"/>
      <c r="K1" s="424"/>
      <c r="L1" s="424"/>
      <c r="M1" s="424"/>
      <c r="N1" s="424"/>
      <c r="O1" s="424"/>
      <c r="P1" s="424"/>
      <c r="Q1" s="434"/>
      <c r="R1" s="419" t="s">
        <v>2</v>
      </c>
    </row>
    <row r="2" spans="1:18">
      <c r="A2" s="100"/>
      <c r="B2" s="415"/>
      <c r="C2" s="435"/>
      <c r="D2" s="436"/>
      <c r="E2" s="436"/>
      <c r="F2" s="436"/>
      <c r="G2" s="436"/>
      <c r="H2" s="436"/>
      <c r="I2" s="436"/>
      <c r="J2" s="436"/>
      <c r="K2" s="436"/>
      <c r="L2" s="436"/>
      <c r="M2" s="436"/>
      <c r="N2" s="436"/>
      <c r="O2" s="436"/>
      <c r="P2" s="436"/>
      <c r="Q2" s="437"/>
      <c r="R2" s="420"/>
    </row>
    <row r="3" spans="1:18">
      <c r="A3" s="105">
        <v>15</v>
      </c>
      <c r="B3" s="106" t="s">
        <v>3</v>
      </c>
      <c r="C3" s="442">
        <f>R3</f>
        <v>15</v>
      </c>
      <c r="D3" s="442"/>
      <c r="E3" s="442"/>
      <c r="F3" s="442"/>
      <c r="G3" s="442"/>
      <c r="H3" s="442"/>
      <c r="I3" s="442"/>
      <c r="J3" s="442"/>
      <c r="K3" s="442"/>
      <c r="L3" s="442"/>
      <c r="M3" s="442"/>
      <c r="N3" s="442"/>
      <c r="O3" s="442"/>
      <c r="P3" s="442"/>
      <c r="Q3" s="442"/>
      <c r="R3" s="107">
        <v>15</v>
      </c>
    </row>
    <row r="4" spans="1:18">
      <c r="A4" s="103">
        <v>7</v>
      </c>
      <c r="B4" s="95" t="s">
        <v>4</v>
      </c>
      <c r="C4" s="438">
        <f>R4</f>
        <v>14</v>
      </c>
      <c r="D4" s="438"/>
      <c r="E4" s="438"/>
      <c r="F4" s="438"/>
      <c r="G4" s="438"/>
      <c r="H4" s="438"/>
      <c r="I4" s="438"/>
      <c r="J4" s="438"/>
      <c r="K4" s="438"/>
      <c r="L4" s="438"/>
      <c r="M4" s="438"/>
      <c r="N4" s="438"/>
      <c r="O4" s="438"/>
      <c r="P4" s="438"/>
      <c r="Q4" s="438"/>
      <c r="R4" s="104">
        <v>14</v>
      </c>
    </row>
    <row r="5" spans="1:18">
      <c r="A5" s="103">
        <v>8</v>
      </c>
      <c r="B5" s="95" t="s">
        <v>5</v>
      </c>
      <c r="C5" s="438">
        <f>R5</f>
        <v>13</v>
      </c>
      <c r="D5" s="438"/>
      <c r="E5" s="438"/>
      <c r="F5" s="438"/>
      <c r="G5" s="438"/>
      <c r="H5" s="438"/>
      <c r="I5" s="438"/>
      <c r="J5" s="438"/>
      <c r="K5" s="438"/>
      <c r="L5" s="438"/>
      <c r="M5" s="438"/>
      <c r="N5" s="438"/>
      <c r="O5" s="438"/>
      <c r="P5" s="438"/>
      <c r="Q5" s="438"/>
      <c r="R5" s="104">
        <v>13</v>
      </c>
    </row>
    <row r="6" spans="1:18">
      <c r="A6" s="103">
        <v>14</v>
      </c>
      <c r="B6" s="95" t="s">
        <v>6</v>
      </c>
      <c r="C6" s="438">
        <f>R6</f>
        <v>12</v>
      </c>
      <c r="D6" s="438"/>
      <c r="E6" s="438"/>
      <c r="F6" s="438"/>
      <c r="G6" s="438"/>
      <c r="H6" s="438"/>
      <c r="I6" s="438"/>
      <c r="J6" s="438"/>
      <c r="K6" s="438"/>
      <c r="L6" s="438"/>
      <c r="M6" s="438"/>
      <c r="N6" s="438"/>
      <c r="O6" s="438"/>
      <c r="P6" s="438"/>
      <c r="Q6" s="438"/>
      <c r="R6" s="104">
        <v>12</v>
      </c>
    </row>
    <row r="7" spans="1:18">
      <c r="A7" s="103">
        <v>13</v>
      </c>
      <c r="B7" s="95" t="s">
        <v>7</v>
      </c>
      <c r="C7" s="438">
        <f>R7</f>
        <v>11</v>
      </c>
      <c r="D7" s="438"/>
      <c r="E7" s="438"/>
      <c r="F7" s="438"/>
      <c r="G7" s="438"/>
      <c r="H7" s="438"/>
      <c r="I7" s="438"/>
      <c r="J7" s="438"/>
      <c r="K7" s="438"/>
      <c r="L7" s="438"/>
      <c r="M7" s="438"/>
      <c r="N7" s="438"/>
      <c r="O7" s="438"/>
      <c r="P7" s="438"/>
      <c r="Q7" s="438"/>
      <c r="R7" s="104">
        <v>11</v>
      </c>
    </row>
    <row r="8" spans="1:18">
      <c r="A8" s="103">
        <v>2</v>
      </c>
      <c r="B8" s="95" t="s">
        <v>8</v>
      </c>
      <c r="C8" s="438">
        <f>R8</f>
        <v>10</v>
      </c>
      <c r="D8" s="438"/>
      <c r="E8" s="438"/>
      <c r="F8" s="438"/>
      <c r="G8" s="438"/>
      <c r="H8" s="438"/>
      <c r="I8" s="438"/>
      <c r="J8" s="438"/>
      <c r="K8" s="438"/>
      <c r="L8" s="438"/>
      <c r="M8" s="438"/>
      <c r="N8" s="438"/>
      <c r="O8" s="438"/>
      <c r="P8" s="438"/>
      <c r="Q8" s="438"/>
      <c r="R8" s="104">
        <v>10</v>
      </c>
    </row>
    <row r="9" spans="1:18">
      <c r="A9" s="103">
        <v>5</v>
      </c>
      <c r="B9" s="95" t="s">
        <v>9</v>
      </c>
      <c r="C9" s="439">
        <f>R9</f>
        <v>9</v>
      </c>
      <c r="D9" s="440"/>
      <c r="E9" s="440"/>
      <c r="F9" s="440"/>
      <c r="G9" s="440"/>
      <c r="H9" s="440"/>
      <c r="I9" s="440"/>
      <c r="J9" s="440"/>
      <c r="K9" s="440"/>
      <c r="L9" s="440"/>
      <c r="M9" s="440"/>
      <c r="N9" s="440"/>
      <c r="O9" s="440"/>
      <c r="P9" s="440"/>
      <c r="Q9" s="441"/>
      <c r="R9" s="104">
        <v>9</v>
      </c>
    </row>
    <row r="10" spans="1:18">
      <c r="A10" s="103">
        <v>6</v>
      </c>
      <c r="B10" s="95" t="s">
        <v>10</v>
      </c>
      <c r="C10" s="438">
        <f>R10</f>
        <v>8</v>
      </c>
      <c r="D10" s="438"/>
      <c r="E10" s="438"/>
      <c r="F10" s="438"/>
      <c r="G10" s="438"/>
      <c r="H10" s="438"/>
      <c r="I10" s="438"/>
      <c r="J10" s="438"/>
      <c r="K10" s="438"/>
      <c r="L10" s="438"/>
      <c r="M10" s="438"/>
      <c r="N10" s="438"/>
      <c r="O10" s="438"/>
      <c r="P10" s="438"/>
      <c r="Q10" s="438"/>
      <c r="R10" s="104">
        <v>8</v>
      </c>
    </row>
    <row r="11" spans="1:18">
      <c r="A11" s="103">
        <v>9</v>
      </c>
      <c r="B11" s="96" t="s">
        <v>11</v>
      </c>
      <c r="C11" s="438">
        <f>R11</f>
        <v>7</v>
      </c>
      <c r="D11" s="438"/>
      <c r="E11" s="438"/>
      <c r="F11" s="438"/>
      <c r="G11" s="438"/>
      <c r="H11" s="438"/>
      <c r="I11" s="438"/>
      <c r="J11" s="438"/>
      <c r="K11" s="438"/>
      <c r="L11" s="438"/>
      <c r="M11" s="438"/>
      <c r="N11" s="438"/>
      <c r="O11" s="438"/>
      <c r="P11" s="438"/>
      <c r="Q11" s="438"/>
      <c r="R11" s="104">
        <v>7</v>
      </c>
    </row>
    <row r="12" spans="1:18">
      <c r="A12" s="103">
        <v>10</v>
      </c>
      <c r="B12" s="95" t="s">
        <v>12</v>
      </c>
      <c r="C12" s="438">
        <f>R12</f>
        <v>6</v>
      </c>
      <c r="D12" s="438"/>
      <c r="E12" s="438"/>
      <c r="F12" s="438"/>
      <c r="G12" s="438"/>
      <c r="H12" s="438"/>
      <c r="I12" s="438"/>
      <c r="J12" s="438"/>
      <c r="K12" s="438"/>
      <c r="L12" s="438"/>
      <c r="M12" s="438"/>
      <c r="N12" s="438"/>
      <c r="O12" s="438"/>
      <c r="P12" s="438"/>
      <c r="Q12" s="438"/>
      <c r="R12" s="104">
        <v>6</v>
      </c>
    </row>
    <row r="13" spans="1:18">
      <c r="A13" s="103">
        <v>4</v>
      </c>
      <c r="B13" s="95" t="s">
        <v>13</v>
      </c>
      <c r="C13" s="438">
        <f>R13</f>
        <v>5</v>
      </c>
      <c r="D13" s="438"/>
      <c r="E13" s="438"/>
      <c r="F13" s="438"/>
      <c r="G13" s="438"/>
      <c r="H13" s="438"/>
      <c r="I13" s="438"/>
      <c r="J13" s="438"/>
      <c r="K13" s="438"/>
      <c r="L13" s="438"/>
      <c r="M13" s="438"/>
      <c r="N13" s="438"/>
      <c r="O13" s="438"/>
      <c r="P13" s="438"/>
      <c r="Q13" s="438"/>
      <c r="R13" s="104">
        <v>5</v>
      </c>
    </row>
    <row r="14" spans="1:18">
      <c r="A14" s="103">
        <v>11</v>
      </c>
      <c r="B14" s="95" t="s">
        <v>14</v>
      </c>
      <c r="C14" s="438">
        <f>R14</f>
        <v>4</v>
      </c>
      <c r="D14" s="438"/>
      <c r="E14" s="438"/>
      <c r="F14" s="438"/>
      <c r="G14" s="438"/>
      <c r="H14" s="438"/>
      <c r="I14" s="438"/>
      <c r="J14" s="438"/>
      <c r="K14" s="438"/>
      <c r="L14" s="438"/>
      <c r="M14" s="438"/>
      <c r="N14" s="438"/>
      <c r="O14" s="438"/>
      <c r="P14" s="438"/>
      <c r="Q14" s="438"/>
      <c r="R14" s="104">
        <v>4</v>
      </c>
    </row>
    <row r="15" spans="1:18">
      <c r="A15" s="103">
        <v>3</v>
      </c>
      <c r="B15" s="95" t="s">
        <v>15</v>
      </c>
      <c r="C15" s="438">
        <f>R15</f>
        <v>3</v>
      </c>
      <c r="D15" s="438"/>
      <c r="E15" s="438"/>
      <c r="F15" s="438"/>
      <c r="G15" s="438"/>
      <c r="H15" s="438"/>
      <c r="I15" s="438"/>
      <c r="J15" s="438"/>
      <c r="K15" s="438"/>
      <c r="L15" s="438"/>
      <c r="M15" s="438"/>
      <c r="N15" s="438"/>
      <c r="O15" s="438"/>
      <c r="P15" s="438"/>
      <c r="Q15" s="438"/>
      <c r="R15" s="104">
        <v>3</v>
      </c>
    </row>
    <row r="16" spans="1:18">
      <c r="A16" s="103">
        <v>12</v>
      </c>
      <c r="B16" s="95" t="s">
        <v>16</v>
      </c>
      <c r="C16" s="438">
        <f t="shared" ref="C16" si="0">R16</f>
        <v>2</v>
      </c>
      <c r="D16" s="438"/>
      <c r="E16" s="438"/>
      <c r="F16" s="438"/>
      <c r="G16" s="438"/>
      <c r="H16" s="438"/>
      <c r="I16" s="438"/>
      <c r="J16" s="438"/>
      <c r="K16" s="438"/>
      <c r="L16" s="438"/>
      <c r="M16" s="438"/>
      <c r="N16" s="438"/>
      <c r="O16" s="438"/>
      <c r="P16" s="438"/>
      <c r="Q16" s="438"/>
      <c r="R16" s="104">
        <v>2</v>
      </c>
    </row>
    <row r="17" spans="1:18">
      <c r="A17" s="101">
        <v>1</v>
      </c>
      <c r="B17" s="108" t="s">
        <v>17</v>
      </c>
      <c r="C17" s="443">
        <f>R17</f>
        <v>1</v>
      </c>
      <c r="D17" s="443"/>
      <c r="E17" s="443"/>
      <c r="F17" s="443"/>
      <c r="G17" s="443"/>
      <c r="H17" s="443"/>
      <c r="I17" s="443"/>
      <c r="J17" s="443"/>
      <c r="K17" s="443"/>
      <c r="L17" s="443"/>
      <c r="M17" s="443"/>
      <c r="N17" s="443"/>
      <c r="O17" s="443"/>
      <c r="P17" s="443"/>
      <c r="Q17" s="443"/>
      <c r="R17" s="102">
        <v>1</v>
      </c>
    </row>
    <row r="136" spans="2:2">
      <c r="B136" s="81"/>
    </row>
  </sheetData>
  <autoFilter ref="A1:R17" xr:uid="{AE69E52D-1676-4C6C-AA3F-882BAE281321}">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8">
    <mergeCell ref="C3:Q3"/>
    <mergeCell ref="R1:R2"/>
    <mergeCell ref="C17:Q17"/>
    <mergeCell ref="C8:Q8"/>
    <mergeCell ref="C15:Q15"/>
    <mergeCell ref="C11:Q11"/>
    <mergeCell ref="C12:Q12"/>
    <mergeCell ref="C14:Q14"/>
    <mergeCell ref="C16:Q16"/>
    <mergeCell ref="C7:Q7"/>
    <mergeCell ref="C13:Q13"/>
    <mergeCell ref="C10:Q10"/>
    <mergeCell ref="C1:Q2"/>
    <mergeCell ref="C9:Q9"/>
    <mergeCell ref="C4:Q4"/>
    <mergeCell ref="C5:Q5"/>
    <mergeCell ref="B1:B2"/>
    <mergeCell ref="C6:Q6"/>
  </mergeCells>
  <conditionalFormatting sqref="C3:Q17">
    <cfRule type="dataBar" priority="3">
      <dataBar showValue="0">
        <cfvo type="min"/>
        <cfvo type="max"/>
        <color rgb="FF63C384"/>
      </dataBar>
      <extLst>
        <ext xmlns:x14="http://schemas.microsoft.com/office/spreadsheetml/2009/9/main" uri="{B025F937-C7B1-47D3-B67F-A62EFF666E3E}">
          <x14:id>{EC77D9B8-04B4-4A48-A530-734141881979}</x14:id>
        </ext>
      </extLst>
    </cfRule>
  </conditionalFormatting>
  <hyperlinks>
    <hyperlink ref="B6" location="'Seguridad'!A1" display="Seguridad" xr:uid="{784636BA-5240-4C41-97C3-6265F7F27766}"/>
    <hyperlink ref="B16" location="'Integridad conceptual'!A1" display="Integridad conceptual" xr:uid="{9FAE64F9-D4D2-46BD-854A-A9926A2F8296}"/>
    <hyperlink ref="B4" location="'Disponibilidad'!A1" display="Disponibilidad " xr:uid="{CABFA5F0-E2C5-4E8A-BBD0-1DAB5B60D070}"/>
    <hyperlink ref="B7" location="'Rendimiento'!A1" display="Rendimiento" xr:uid="{5ACFF396-AE7E-4D23-9B51-CB07499AF960}"/>
    <hyperlink ref="B5" location="'Escalabilidad'!A1" display="Escalabilidad" xr:uid="{5FB1BC40-1303-4782-894A-E7B3187E451F}"/>
    <hyperlink ref="B3" location="'Usabilidad'!A1" display="Usabilidad (Experiencia de usuario)" xr:uid="{CFE66562-2260-43EC-ACD8-2900C5EC106B}"/>
    <hyperlink ref="B14" location="'Internacionalización'!A1" display="Internacionalización" xr:uid="{915C56D4-2CC2-4640-82CC-EBA09264A865}"/>
    <hyperlink ref="B17" location="'Accesibilidad'!A1" display="Accesibilidad" xr:uid="{251E8CF6-EE03-4861-B865-BA5F0DE305BD}"/>
    <hyperlink ref="B8" location="'Capacidad para ser administrado'!A1" display="Capacidad para ser administrado" xr:uid="{44D0FD5D-844D-4945-8A4B-8BEFD87CD392}"/>
    <hyperlink ref="B15" location="'Capacidad para ser auditado'!A1" display="Capacidad para ser auditado (Trazabilidad)" xr:uid="{58AD277F-1505-445F-BE82-0EC795B514AD}"/>
    <hyperlink ref="B10" location="'Capacidad para ser soportado'!A1" display="Capacidad para ser soportado" xr:uid="{9CD8BE23-04D6-4DB3-8E3D-53B33E8D7D39}"/>
    <hyperlink ref="B11" location="'Fiabilidad'!A1" display="Fiabilidad (Confiabilidad)" xr:uid="{7AD22515-E4D6-42FB-AF3C-A02211DDA254}"/>
    <hyperlink ref="B13" location="'Capacidad para ser desplegado'!A1" display="Capacidad para ser desplegado" xr:uid="{519EBD59-4174-4CAD-B526-E4A0F55F0CE2}"/>
    <hyperlink ref="B12" location="'Interoperabilidad'!A1" display="Interoperabilidad" xr:uid="{8A89C083-1B7E-4A02-952B-88461D18C7A8}"/>
    <hyperlink ref="B9" location="'Capacidad para ser probado'!A1" display="Capacidad para ser probado" xr:uid="{267ECDAF-AC91-44C9-9D78-9AEEFE47C5D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C77D9B8-04B4-4A48-A530-734141881979}">
            <x14:dataBar minLength="0" maxLength="100" gradient="0">
              <x14:cfvo type="autoMin"/>
              <x14:cfvo type="autoMax"/>
              <x14:negativeFillColor rgb="FFFF0000"/>
              <x14:axisColor rgb="FF000000"/>
            </x14:dataBar>
          </x14:cfRule>
          <xm:sqref>C3:Q17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D458-7298-40C9-B5D7-B4CBA1737794}">
  <dimension ref="A1:E11"/>
  <sheetViews>
    <sheetView workbookViewId="0">
      <selection activeCell="A3" sqref="A3:C10"/>
    </sheetView>
  </sheetViews>
  <sheetFormatPr defaultColWidth="9.140625" defaultRowHeight="15"/>
  <cols>
    <col min="1" max="1" width="80.42578125" style="18" customWidth="1"/>
    <col min="2" max="2" width="20.7109375" style="18" customWidth="1"/>
    <col min="3" max="3" width="10.7109375" style="18" customWidth="1"/>
    <col min="4" max="4" width="19" style="18" bestFit="1" customWidth="1"/>
    <col min="5" max="16384" width="9.140625" style="18"/>
  </cols>
  <sheetData>
    <row r="1" spans="1:5">
      <c r="A1" s="47" t="s">
        <v>505</v>
      </c>
      <c r="B1" s="141" t="s">
        <v>504</v>
      </c>
      <c r="C1" s="142">
        <f>COUNTIF(A3:A49, "*")</f>
        <v>8</v>
      </c>
      <c r="D1" s="151" t="s">
        <v>506</v>
      </c>
      <c r="E1" s="143">
        <f>COUNTIF(C3:C51, "Si")</f>
        <v>6</v>
      </c>
    </row>
    <row r="2" spans="1:5">
      <c r="A2" s="145" t="s">
        <v>32</v>
      </c>
      <c r="B2" s="203" t="s">
        <v>33</v>
      </c>
      <c r="C2" s="203" t="s">
        <v>34</v>
      </c>
      <c r="D2" s="200" t="s">
        <v>507</v>
      </c>
    </row>
    <row r="3" spans="1:5" ht="30">
      <c r="A3" s="46" t="s">
        <v>508</v>
      </c>
      <c r="B3" s="39" t="s">
        <v>81</v>
      </c>
      <c r="C3" s="79" t="s">
        <v>43</v>
      </c>
      <c r="D3" s="82"/>
    </row>
    <row r="4" spans="1:5" ht="30">
      <c r="A4" s="46" t="s">
        <v>80</v>
      </c>
      <c r="B4" s="39" t="s">
        <v>81</v>
      </c>
      <c r="C4" s="79" t="s">
        <v>43</v>
      </c>
      <c r="D4" s="82"/>
    </row>
    <row r="5" spans="1:5" ht="30">
      <c r="A5" s="46" t="s">
        <v>243</v>
      </c>
      <c r="B5" s="39" t="s">
        <v>81</v>
      </c>
      <c r="C5" s="79" t="s">
        <v>227</v>
      </c>
      <c r="D5" s="82"/>
    </row>
    <row r="6" spans="1:5" ht="30">
      <c r="A6" s="46" t="s">
        <v>346</v>
      </c>
      <c r="B6" s="39" t="s">
        <v>131</v>
      </c>
      <c r="C6" s="79" t="s">
        <v>43</v>
      </c>
      <c r="D6" s="82"/>
    </row>
    <row r="7" spans="1:5" ht="30">
      <c r="A7" s="46" t="s">
        <v>130</v>
      </c>
      <c r="B7" s="39" t="s">
        <v>131</v>
      </c>
      <c r="C7" s="79" t="s">
        <v>43</v>
      </c>
      <c r="D7" s="82"/>
    </row>
    <row r="8" spans="1:5" ht="30">
      <c r="A8" s="46" t="s">
        <v>163</v>
      </c>
      <c r="B8" s="39" t="s">
        <v>131</v>
      </c>
      <c r="C8" s="79" t="s">
        <v>43</v>
      </c>
      <c r="D8" s="82"/>
    </row>
    <row r="9" spans="1:5" ht="30">
      <c r="A9" s="46" t="s">
        <v>85</v>
      </c>
      <c r="B9" s="39" t="s">
        <v>86</v>
      </c>
      <c r="C9" s="79" t="s">
        <v>43</v>
      </c>
      <c r="D9" s="82"/>
    </row>
    <row r="10" spans="1:5" ht="15" customHeight="1">
      <c r="A10" s="69" t="s">
        <v>244</v>
      </c>
      <c r="B10" s="90" t="s">
        <v>86</v>
      </c>
      <c r="C10" s="80" t="s">
        <v>227</v>
      </c>
      <c r="D10" s="83"/>
    </row>
    <row r="11" spans="1:5">
      <c r="C11" s="89"/>
      <c r="D11" s="89"/>
    </row>
  </sheetData>
  <hyperlinks>
    <hyperlink ref="A1" location="'Indice de atributos'!A1" display="Volver inicio" xr:uid="{129FBD1B-F431-482A-97A9-082078087596}"/>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C37A-6D56-41E2-B8F0-924E16002F6D}">
  <dimension ref="A1:E17"/>
  <sheetViews>
    <sheetView topLeftCell="A4" workbookViewId="0">
      <selection activeCell="A3" sqref="A3:C17"/>
    </sheetView>
  </sheetViews>
  <sheetFormatPr defaultColWidth="9.140625" defaultRowHeight="15"/>
  <cols>
    <col min="1" max="1" width="81.140625" style="66" customWidth="1"/>
    <col min="2" max="2" width="20.7109375" style="89" customWidth="1"/>
    <col min="3" max="3" width="10.7109375" customWidth="1"/>
    <col min="4" max="4" width="19" bestFit="1" customWidth="1"/>
  </cols>
  <sheetData>
    <row r="1" spans="1:5">
      <c r="A1" s="65" t="s">
        <v>505</v>
      </c>
      <c r="B1" s="204" t="s">
        <v>504</v>
      </c>
      <c r="C1" s="142">
        <f>COUNTIF(A3:A50, "*")</f>
        <v>15</v>
      </c>
      <c r="D1" s="205" t="s">
        <v>506</v>
      </c>
      <c r="E1" s="143">
        <f>COUNTIF(C3:C52, "Si")</f>
        <v>6</v>
      </c>
    </row>
    <row r="2" spans="1:5">
      <c r="A2" s="144" t="s">
        <v>32</v>
      </c>
      <c r="B2" s="206" t="s">
        <v>33</v>
      </c>
      <c r="C2" s="131" t="s">
        <v>34</v>
      </c>
      <c r="D2" s="200" t="s">
        <v>507</v>
      </c>
    </row>
    <row r="3" spans="1:5" ht="29.25" customHeight="1">
      <c r="A3" s="46" t="s">
        <v>164</v>
      </c>
      <c r="B3" s="79" t="s">
        <v>165</v>
      </c>
      <c r="C3" s="2" t="s">
        <v>43</v>
      </c>
      <c r="D3" s="6"/>
    </row>
    <row r="4" spans="1:5" ht="30" customHeight="1">
      <c r="A4" s="46" t="s">
        <v>245</v>
      </c>
      <c r="B4" s="84" t="s">
        <v>246</v>
      </c>
      <c r="C4" s="2" t="s">
        <v>227</v>
      </c>
      <c r="D4" s="6"/>
    </row>
    <row r="5" spans="1:5" ht="30">
      <c r="A5" s="46" t="s">
        <v>166</v>
      </c>
      <c r="B5" s="79" t="s">
        <v>167</v>
      </c>
      <c r="C5" s="2" t="s">
        <v>43</v>
      </c>
      <c r="D5" s="6"/>
    </row>
    <row r="6" spans="1:5" ht="30">
      <c r="A6" s="46" t="s">
        <v>247</v>
      </c>
      <c r="B6" s="79" t="s">
        <v>167</v>
      </c>
      <c r="C6" s="2" t="s">
        <v>227</v>
      </c>
      <c r="D6" s="6"/>
    </row>
    <row r="7" spans="1:5" ht="30">
      <c r="A7" s="46" t="s">
        <v>248</v>
      </c>
      <c r="B7" s="79" t="s">
        <v>133</v>
      </c>
      <c r="C7" s="2" t="s">
        <v>227</v>
      </c>
      <c r="D7" s="6"/>
    </row>
    <row r="8" spans="1:5" ht="45" customHeight="1">
      <c r="A8" s="46" t="s">
        <v>168</v>
      </c>
      <c r="B8" s="79" t="s">
        <v>167</v>
      </c>
      <c r="C8" s="2" t="s">
        <v>43</v>
      </c>
      <c r="D8" s="6"/>
    </row>
    <row r="9" spans="1:5" ht="30">
      <c r="A9" s="46" t="s">
        <v>169</v>
      </c>
      <c r="B9" s="79" t="s">
        <v>167</v>
      </c>
      <c r="C9" s="2" t="s">
        <v>43</v>
      </c>
      <c r="D9" s="6"/>
    </row>
    <row r="10" spans="1:5" ht="60">
      <c r="A10" s="46" t="s">
        <v>249</v>
      </c>
      <c r="B10" s="79" t="s">
        <v>167</v>
      </c>
      <c r="C10" s="2" t="s">
        <v>227</v>
      </c>
      <c r="D10" s="6"/>
    </row>
    <row r="11" spans="1:5" ht="45">
      <c r="A11" s="46" t="s">
        <v>170</v>
      </c>
      <c r="B11" s="79" t="s">
        <v>133</v>
      </c>
      <c r="C11" s="2" t="s">
        <v>43</v>
      </c>
      <c r="D11" s="6"/>
    </row>
    <row r="12" spans="1:5" ht="45">
      <c r="A12" s="46" t="s">
        <v>132</v>
      </c>
      <c r="B12" s="79" t="s">
        <v>133</v>
      </c>
      <c r="C12" s="2" t="s">
        <v>43</v>
      </c>
      <c r="D12" s="6"/>
    </row>
    <row r="13" spans="1:5" ht="30" customHeight="1">
      <c r="A13" s="46" t="s">
        <v>250</v>
      </c>
      <c r="B13" s="84" t="s">
        <v>246</v>
      </c>
      <c r="C13" s="2" t="s">
        <v>227</v>
      </c>
      <c r="D13" s="6"/>
    </row>
    <row r="14" spans="1:5" ht="30">
      <c r="A14" s="46" t="s">
        <v>251</v>
      </c>
      <c r="B14" s="84" t="s">
        <v>246</v>
      </c>
      <c r="C14" s="2" t="s">
        <v>227</v>
      </c>
      <c r="D14" s="6"/>
    </row>
    <row r="15" spans="1:5" ht="30">
      <c r="A15" s="46" t="s">
        <v>252</v>
      </c>
      <c r="B15" s="79" t="s">
        <v>167</v>
      </c>
      <c r="C15" s="2" t="s">
        <v>227</v>
      </c>
      <c r="D15" s="6"/>
    </row>
    <row r="16" spans="1:5" ht="30">
      <c r="A16" s="46" t="s">
        <v>253</v>
      </c>
      <c r="B16" s="79" t="s">
        <v>165</v>
      </c>
      <c r="C16" s="2" t="s">
        <v>227</v>
      </c>
      <c r="D16" s="6"/>
    </row>
    <row r="17" spans="1:4" ht="30" customHeight="1">
      <c r="A17" s="69" t="s">
        <v>254</v>
      </c>
      <c r="B17" s="80" t="s">
        <v>167</v>
      </c>
      <c r="C17" s="9" t="s">
        <v>227</v>
      </c>
      <c r="D17" s="7"/>
    </row>
  </sheetData>
  <hyperlinks>
    <hyperlink ref="A1" location="'Indice de atributos'!A1" display="Volver inicio" xr:uid="{29EDE97C-CA5C-44C4-AD2B-206905E1D5D5}"/>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FDF6-DB33-4543-88D8-615A64AD3D33}">
  <dimension ref="A1:E11"/>
  <sheetViews>
    <sheetView workbookViewId="0">
      <selection activeCell="A3" sqref="A3:C11"/>
    </sheetView>
  </sheetViews>
  <sheetFormatPr defaultColWidth="9.140625" defaultRowHeight="15"/>
  <cols>
    <col min="1" max="1" width="80.7109375" style="18" customWidth="1"/>
    <col min="2" max="2" width="20.7109375" customWidth="1"/>
    <col min="3" max="3" width="10.7109375" customWidth="1"/>
    <col min="4" max="4" width="19" bestFit="1" customWidth="1"/>
  </cols>
  <sheetData>
    <row r="1" spans="1:5">
      <c r="A1" s="47" t="s">
        <v>505</v>
      </c>
      <c r="B1" s="141" t="s">
        <v>504</v>
      </c>
      <c r="C1" s="142">
        <f>COUNTIF(A3:A51, "*")</f>
        <v>9</v>
      </c>
      <c r="D1" s="205" t="s">
        <v>506</v>
      </c>
      <c r="E1" s="143">
        <f>COUNTIF(C3:C53, "Si")</f>
        <v>8</v>
      </c>
    </row>
    <row r="2" spans="1:5">
      <c r="A2" s="145" t="s">
        <v>32</v>
      </c>
      <c r="B2" s="131" t="s">
        <v>33</v>
      </c>
      <c r="C2" s="131" t="s">
        <v>34</v>
      </c>
      <c r="D2" s="200" t="s">
        <v>507</v>
      </c>
    </row>
    <row r="3" spans="1:5" ht="30">
      <c r="A3" s="46" t="s">
        <v>48</v>
      </c>
      <c r="B3" s="79" t="s">
        <v>49</v>
      </c>
      <c r="C3" s="79" t="s">
        <v>43</v>
      </c>
      <c r="D3" s="82" t="s">
        <v>509</v>
      </c>
    </row>
    <row r="4" spans="1:5" ht="30">
      <c r="A4" s="46" t="s">
        <v>104</v>
      </c>
      <c r="B4" s="79" t="s">
        <v>73</v>
      </c>
      <c r="C4" s="79" t="s">
        <v>43</v>
      </c>
      <c r="D4" s="6"/>
    </row>
    <row r="5" spans="1:5" ht="30">
      <c r="A5" s="46" t="s">
        <v>72</v>
      </c>
      <c r="B5" s="79" t="s">
        <v>73</v>
      </c>
      <c r="C5" s="79" t="s">
        <v>43</v>
      </c>
      <c r="D5" s="6"/>
    </row>
    <row r="6" spans="1:5" ht="30.75" customHeight="1">
      <c r="A6" s="46" t="s">
        <v>134</v>
      </c>
      <c r="B6" s="79" t="s">
        <v>135</v>
      </c>
      <c r="C6" s="79" t="s">
        <v>43</v>
      </c>
      <c r="D6" s="6"/>
    </row>
    <row r="7" spans="1:5" ht="30.75" customHeight="1">
      <c r="A7" s="46" t="s">
        <v>136</v>
      </c>
      <c r="B7" s="79" t="s">
        <v>135</v>
      </c>
      <c r="C7" s="79" t="s">
        <v>43</v>
      </c>
      <c r="D7" s="6"/>
    </row>
    <row r="8" spans="1:5" ht="30">
      <c r="A8" s="46" t="s">
        <v>137</v>
      </c>
      <c r="B8" s="79" t="s">
        <v>106</v>
      </c>
      <c r="C8" s="79" t="s">
        <v>43</v>
      </c>
      <c r="D8" s="6"/>
    </row>
    <row r="9" spans="1:5" ht="30">
      <c r="A9" s="46" t="s">
        <v>105</v>
      </c>
      <c r="B9" s="79" t="s">
        <v>106</v>
      </c>
      <c r="C9" s="79" t="s">
        <v>43</v>
      </c>
      <c r="D9" s="6"/>
    </row>
    <row r="10" spans="1:5" ht="30">
      <c r="A10" s="46" t="s">
        <v>255</v>
      </c>
      <c r="B10" s="79" t="s">
        <v>49</v>
      </c>
      <c r="C10" s="79" t="s">
        <v>227</v>
      </c>
      <c r="D10" s="6"/>
    </row>
    <row r="11" spans="1:5" ht="15" customHeight="1">
      <c r="A11" s="158" t="s">
        <v>171</v>
      </c>
      <c r="B11" s="80" t="s">
        <v>49</v>
      </c>
      <c r="C11" s="80" t="s">
        <v>43</v>
      </c>
      <c r="D11" s="7"/>
    </row>
  </sheetData>
  <hyperlinks>
    <hyperlink ref="A1" location="'Indice de atributos'!A1" display="Volver inicio" xr:uid="{10EBB552-4312-494E-A8DA-392E62D6ED59}"/>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9C403-5F9C-4103-B51A-9560132B1D33}">
  <dimension ref="A1:E14"/>
  <sheetViews>
    <sheetView workbookViewId="0">
      <selection activeCell="A3" sqref="A3:C14"/>
    </sheetView>
  </sheetViews>
  <sheetFormatPr defaultColWidth="9.140625" defaultRowHeight="15"/>
  <cols>
    <col min="1" max="1" width="80.7109375" style="13" customWidth="1"/>
    <col min="2" max="2" width="34.85546875" style="13" customWidth="1"/>
    <col min="3" max="3" width="10.7109375" style="13" customWidth="1"/>
    <col min="4" max="4" width="19" style="13" bestFit="1" customWidth="1"/>
    <col min="5" max="16384" width="9.140625" style="13"/>
  </cols>
  <sheetData>
    <row r="1" spans="1:5">
      <c r="A1" s="244" t="s">
        <v>505</v>
      </c>
      <c r="B1" s="245" t="s">
        <v>504</v>
      </c>
      <c r="C1" s="246">
        <f>COUNTIF(A3:A47, "*")</f>
        <v>12</v>
      </c>
      <c r="D1" s="247" t="s">
        <v>506</v>
      </c>
      <c r="E1" s="248">
        <f>COUNTIF(C3:C49, "Si")</f>
        <v>10</v>
      </c>
    </row>
    <row r="2" spans="1:5">
      <c r="A2" s="249" t="s">
        <v>32</v>
      </c>
      <c r="B2" s="250" t="s">
        <v>33</v>
      </c>
      <c r="C2" s="250" t="s">
        <v>34</v>
      </c>
      <c r="D2" s="200" t="s">
        <v>507</v>
      </c>
    </row>
    <row r="3" spans="1:5" ht="30">
      <c r="A3" s="122" t="s">
        <v>172</v>
      </c>
      <c r="B3" s="91" t="s">
        <v>173</v>
      </c>
      <c r="C3" s="454" t="s">
        <v>43</v>
      </c>
      <c r="D3" s="251"/>
    </row>
    <row r="4" spans="1:5" ht="30" customHeight="1">
      <c r="A4" s="10" t="s">
        <v>74</v>
      </c>
      <c r="B4" s="91" t="s">
        <v>75</v>
      </c>
      <c r="C4" s="454" t="s">
        <v>43</v>
      </c>
      <c r="D4" s="251"/>
    </row>
    <row r="5" spans="1:5" ht="30">
      <c r="A5" s="10" t="s">
        <v>107</v>
      </c>
      <c r="B5" s="91" t="s">
        <v>108</v>
      </c>
      <c r="C5" s="454" t="s">
        <v>43</v>
      </c>
      <c r="D5" s="251"/>
    </row>
    <row r="6" spans="1:5">
      <c r="A6" s="10" t="s">
        <v>138</v>
      </c>
      <c r="B6" s="91" t="s">
        <v>139</v>
      </c>
      <c r="C6" s="454" t="s">
        <v>43</v>
      </c>
      <c r="D6" s="251"/>
    </row>
    <row r="7" spans="1:5" ht="30">
      <c r="A7" s="10" t="s">
        <v>174</v>
      </c>
      <c r="B7" s="91" t="s">
        <v>175</v>
      </c>
      <c r="C7" s="454" t="s">
        <v>43</v>
      </c>
      <c r="D7" s="251"/>
    </row>
    <row r="8" spans="1:5" ht="30">
      <c r="A8" s="122" t="s">
        <v>256</v>
      </c>
      <c r="B8" s="91" t="s">
        <v>180</v>
      </c>
      <c r="C8" s="454" t="s">
        <v>227</v>
      </c>
      <c r="D8" s="251"/>
    </row>
    <row r="9" spans="1:5" ht="30">
      <c r="A9" s="17" t="s">
        <v>140</v>
      </c>
      <c r="B9" s="84" t="s">
        <v>141</v>
      </c>
      <c r="C9" s="84" t="s">
        <v>43</v>
      </c>
      <c r="D9" s="251"/>
    </row>
    <row r="10" spans="1:5">
      <c r="A10" s="17" t="s">
        <v>176</v>
      </c>
      <c r="B10" s="84" t="s">
        <v>141</v>
      </c>
      <c r="C10" s="84" t="s">
        <v>43</v>
      </c>
      <c r="D10" s="251"/>
    </row>
    <row r="11" spans="1:5" ht="30">
      <c r="A11" s="17" t="s">
        <v>82</v>
      </c>
      <c r="B11" s="84" t="s">
        <v>83</v>
      </c>
      <c r="C11" s="84" t="s">
        <v>84</v>
      </c>
      <c r="D11" s="251"/>
    </row>
    <row r="12" spans="1:5" ht="15" customHeight="1">
      <c r="A12" s="17" t="s">
        <v>177</v>
      </c>
      <c r="B12" s="84" t="s">
        <v>178</v>
      </c>
      <c r="C12" s="84" t="s">
        <v>43</v>
      </c>
      <c r="D12" s="251"/>
    </row>
    <row r="13" spans="1:5" ht="30">
      <c r="A13" s="17" t="s">
        <v>179</v>
      </c>
      <c r="B13" s="84" t="s">
        <v>180</v>
      </c>
      <c r="C13" s="84" t="s">
        <v>43</v>
      </c>
      <c r="D13" s="251"/>
    </row>
    <row r="14" spans="1:5" ht="45">
      <c r="A14" s="15" t="s">
        <v>257</v>
      </c>
      <c r="B14" s="85" t="s">
        <v>258</v>
      </c>
      <c r="C14" s="85" t="s">
        <v>227</v>
      </c>
      <c r="D14" s="252"/>
    </row>
  </sheetData>
  <hyperlinks>
    <hyperlink ref="A1" location="'Indice de atributos'!A1" display="Volver inicio" xr:uid="{5641EEB3-3C11-4699-8C54-AFD6DA406BAD}"/>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43B8B-1E57-4855-8AA7-641F9DFDF100}">
  <dimension ref="A1:E19"/>
  <sheetViews>
    <sheetView topLeftCell="A10" workbookViewId="0">
      <selection activeCell="C19" sqref="A3:C19"/>
    </sheetView>
  </sheetViews>
  <sheetFormatPr defaultColWidth="9.140625" defaultRowHeight="15"/>
  <cols>
    <col min="1" max="1" width="81.140625" style="66" customWidth="1"/>
    <col min="2" max="2" width="31.42578125" style="116" customWidth="1"/>
    <col min="3" max="3" width="10.7109375" style="44" customWidth="1"/>
    <col min="4" max="4" width="19" style="66" bestFit="1" customWidth="1"/>
    <col min="5" max="16384" width="9.140625" style="66"/>
  </cols>
  <sheetData>
    <row r="1" spans="1:5">
      <c r="A1" s="65" t="s">
        <v>505</v>
      </c>
      <c r="B1" s="156" t="s">
        <v>504</v>
      </c>
      <c r="C1" s="154">
        <f>COUNTIF(A4:A47, "*")</f>
        <v>16</v>
      </c>
      <c r="D1" s="247" t="s">
        <v>506</v>
      </c>
      <c r="E1" s="248">
        <f>COUNTIF(C4:C49, "Si")</f>
        <v>11</v>
      </c>
    </row>
    <row r="2" spans="1:5">
      <c r="A2" s="144" t="s">
        <v>32</v>
      </c>
      <c r="B2" s="207" t="s">
        <v>33</v>
      </c>
      <c r="C2" s="202" t="s">
        <v>34</v>
      </c>
      <c r="D2" s="200" t="s">
        <v>507</v>
      </c>
    </row>
    <row r="3" spans="1:5" ht="30">
      <c r="A3" s="46" t="s">
        <v>68</v>
      </c>
      <c r="B3" s="123" t="s">
        <v>69</v>
      </c>
      <c r="C3" s="84" t="s">
        <v>43</v>
      </c>
      <c r="D3" s="270" t="s">
        <v>67</v>
      </c>
    </row>
    <row r="4" spans="1:5" ht="60">
      <c r="A4" s="46" t="s">
        <v>181</v>
      </c>
      <c r="B4" s="123" t="s">
        <v>182</v>
      </c>
      <c r="C4" s="84" t="s">
        <v>43</v>
      </c>
      <c r="D4" s="271"/>
    </row>
    <row r="5" spans="1:5" ht="45">
      <c r="A5" s="46" t="s">
        <v>259</v>
      </c>
      <c r="B5" s="123" t="s">
        <v>88</v>
      </c>
      <c r="C5" s="84" t="s">
        <v>227</v>
      </c>
      <c r="D5" s="271"/>
    </row>
    <row r="6" spans="1:5" ht="45">
      <c r="A6" s="46" t="s">
        <v>260</v>
      </c>
      <c r="B6" s="123" t="s">
        <v>69</v>
      </c>
      <c r="C6" s="84" t="s">
        <v>227</v>
      </c>
      <c r="D6" s="271"/>
    </row>
    <row r="7" spans="1:5">
      <c r="A7" s="46" t="s">
        <v>87</v>
      </c>
      <c r="B7" s="123" t="s">
        <v>88</v>
      </c>
      <c r="C7" s="84" t="s">
        <v>43</v>
      </c>
      <c r="D7" s="271"/>
    </row>
    <row r="8" spans="1:5" ht="30">
      <c r="A8" s="46" t="s">
        <v>183</v>
      </c>
      <c r="B8" s="123" t="s">
        <v>182</v>
      </c>
      <c r="C8" s="84" t="s">
        <v>43</v>
      </c>
      <c r="D8" s="271"/>
    </row>
    <row r="9" spans="1:5" ht="45">
      <c r="A9" s="46" t="s">
        <v>109</v>
      </c>
      <c r="B9" s="123" t="s">
        <v>110</v>
      </c>
      <c r="C9" s="84" t="s">
        <v>43</v>
      </c>
      <c r="D9" s="271"/>
    </row>
    <row r="10" spans="1:5" ht="30">
      <c r="A10" s="46" t="s">
        <v>184</v>
      </c>
      <c r="B10" s="123" t="s">
        <v>182</v>
      </c>
      <c r="C10" s="84" t="s">
        <v>43</v>
      </c>
      <c r="D10" s="271"/>
    </row>
    <row r="11" spans="1:5" ht="30">
      <c r="A11" s="46" t="s">
        <v>185</v>
      </c>
      <c r="B11" s="123" t="s">
        <v>182</v>
      </c>
      <c r="C11" s="84" t="s">
        <v>43</v>
      </c>
      <c r="D11" s="271"/>
    </row>
    <row r="12" spans="1:5" ht="30">
      <c r="A12" s="46" t="s">
        <v>261</v>
      </c>
      <c r="B12" s="123" t="s">
        <v>69</v>
      </c>
      <c r="C12" s="84" t="s">
        <v>227</v>
      </c>
      <c r="D12" s="271"/>
    </row>
    <row r="13" spans="1:5" ht="15" customHeight="1">
      <c r="A13" s="46" t="s">
        <v>403</v>
      </c>
      <c r="B13" s="123" t="s">
        <v>110</v>
      </c>
      <c r="C13" s="84" t="s">
        <v>227</v>
      </c>
      <c r="D13" s="271"/>
    </row>
    <row r="14" spans="1:5" ht="15" customHeight="1">
      <c r="A14" s="46" t="s">
        <v>142</v>
      </c>
      <c r="B14" s="123" t="s">
        <v>110</v>
      </c>
      <c r="C14" s="84" t="s">
        <v>43</v>
      </c>
      <c r="D14" s="271"/>
    </row>
    <row r="15" spans="1:5" ht="30">
      <c r="A15" s="46" t="s">
        <v>406</v>
      </c>
      <c r="B15" s="123" t="s">
        <v>69</v>
      </c>
      <c r="C15" s="84" t="s">
        <v>43</v>
      </c>
      <c r="D15" s="271"/>
    </row>
    <row r="16" spans="1:5" ht="30">
      <c r="A16" s="46" t="s">
        <v>143</v>
      </c>
      <c r="B16" s="123" t="s">
        <v>69</v>
      </c>
      <c r="C16" s="84" t="s">
        <v>43</v>
      </c>
      <c r="D16" s="271"/>
    </row>
    <row r="17" spans="1:4" ht="30">
      <c r="A17" s="46" t="s">
        <v>409</v>
      </c>
      <c r="B17" s="123" t="s">
        <v>88</v>
      </c>
      <c r="C17" s="84" t="s">
        <v>227</v>
      </c>
      <c r="D17" s="271"/>
    </row>
    <row r="18" spans="1:4" ht="45">
      <c r="A18" s="46" t="s">
        <v>144</v>
      </c>
      <c r="B18" s="123" t="s">
        <v>88</v>
      </c>
      <c r="C18" s="84" t="s">
        <v>43</v>
      </c>
      <c r="D18" s="271"/>
    </row>
    <row r="19" spans="1:4" ht="15" customHeight="1">
      <c r="A19" s="69" t="s">
        <v>186</v>
      </c>
      <c r="B19" s="124" t="s">
        <v>182</v>
      </c>
      <c r="C19" s="85" t="s">
        <v>43</v>
      </c>
      <c r="D19" s="272"/>
    </row>
  </sheetData>
  <hyperlinks>
    <hyperlink ref="A1" location="'Indice de atributos'!A1" display="Volver inicio" xr:uid="{7832C2D1-EA1C-4A6D-BBD2-6C53EBCB0D33}"/>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FA1D-8101-40E9-802A-F3BAAC549E87}">
  <dimension ref="A1:E10"/>
  <sheetViews>
    <sheetView workbookViewId="0">
      <selection activeCell="A3" sqref="A3:C10"/>
    </sheetView>
  </sheetViews>
  <sheetFormatPr defaultColWidth="9.140625" defaultRowHeight="15"/>
  <cols>
    <col min="1" max="1" width="60.7109375" style="13" customWidth="1"/>
    <col min="2" max="2" width="20.7109375" customWidth="1"/>
    <col min="3" max="3" width="10.7109375" customWidth="1"/>
    <col min="4" max="4" width="19" bestFit="1" customWidth="1"/>
  </cols>
  <sheetData>
    <row r="1" spans="1:5">
      <c r="A1" s="23" t="s">
        <v>505</v>
      </c>
      <c r="B1" s="141" t="s">
        <v>504</v>
      </c>
      <c r="C1" s="142">
        <f>COUNTIF(A3:A50, "*")</f>
        <v>8</v>
      </c>
      <c r="D1" s="151" t="s">
        <v>506</v>
      </c>
      <c r="E1" s="143">
        <f>COUNTIF(C3:C52, "Si")</f>
        <v>4</v>
      </c>
    </row>
    <row r="2" spans="1:5">
      <c r="A2" s="191" t="s">
        <v>32</v>
      </c>
      <c r="B2" s="131" t="s">
        <v>33</v>
      </c>
      <c r="C2" s="131" t="s">
        <v>34</v>
      </c>
      <c r="D2" s="200" t="s">
        <v>507</v>
      </c>
    </row>
    <row r="3" spans="1:5" ht="30">
      <c r="A3" s="17" t="s">
        <v>111</v>
      </c>
      <c r="B3" s="86" t="s">
        <v>112</v>
      </c>
      <c r="C3" s="2" t="s">
        <v>43</v>
      </c>
      <c r="D3" s="6"/>
    </row>
    <row r="4" spans="1:5" ht="30">
      <c r="A4" s="17" t="s">
        <v>145</v>
      </c>
      <c r="B4" s="86" t="s">
        <v>112</v>
      </c>
      <c r="C4" s="2" t="s">
        <v>43</v>
      </c>
      <c r="D4" s="6"/>
    </row>
    <row r="5" spans="1:5" ht="30">
      <c r="A5" s="17" t="s">
        <v>264</v>
      </c>
      <c r="B5" s="86" t="s">
        <v>112</v>
      </c>
      <c r="C5" s="2" t="s">
        <v>227</v>
      </c>
      <c r="D5" s="6"/>
    </row>
    <row r="6" spans="1:5" ht="30">
      <c r="A6" s="17" t="s">
        <v>187</v>
      </c>
      <c r="B6" s="86" t="s">
        <v>112</v>
      </c>
      <c r="C6" s="2" t="s">
        <v>43</v>
      </c>
      <c r="D6" s="6"/>
    </row>
    <row r="7" spans="1:5" ht="45">
      <c r="A7" s="17" t="s">
        <v>265</v>
      </c>
      <c r="B7" s="2" t="s">
        <v>155</v>
      </c>
      <c r="C7" s="2" t="s">
        <v>227</v>
      </c>
      <c r="D7" s="6"/>
    </row>
    <row r="8" spans="1:5" ht="45">
      <c r="A8" s="17" t="s">
        <v>188</v>
      </c>
      <c r="B8" s="2" t="s">
        <v>189</v>
      </c>
      <c r="C8" s="2" t="s">
        <v>43</v>
      </c>
      <c r="D8" s="6"/>
    </row>
    <row r="9" spans="1:5" ht="30">
      <c r="A9" s="17" t="s">
        <v>266</v>
      </c>
      <c r="B9" s="86" t="s">
        <v>112</v>
      </c>
      <c r="C9" s="2" t="s">
        <v>227</v>
      </c>
      <c r="D9" s="6"/>
    </row>
    <row r="10" spans="1:5" ht="35.25" customHeight="1">
      <c r="A10" s="15" t="s">
        <v>267</v>
      </c>
      <c r="B10" s="9" t="s">
        <v>268</v>
      </c>
      <c r="C10" s="9" t="s">
        <v>227</v>
      </c>
      <c r="D10" s="7"/>
    </row>
  </sheetData>
  <hyperlinks>
    <hyperlink ref="A1" location="'Indice de atributos'!A1" display="Volver inicio" xr:uid="{9D2DF99A-AE94-495B-ACF9-BE08D0E1C32C}"/>
  </hyperlink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EBAD-5E79-420E-9857-8C95756C7FF2}">
  <dimension ref="A1:R21"/>
  <sheetViews>
    <sheetView workbookViewId="0">
      <selection activeCell="A3" sqref="A3:D10"/>
    </sheetView>
  </sheetViews>
  <sheetFormatPr defaultColWidth="9.140625" defaultRowHeight="15"/>
  <cols>
    <col min="1" max="1" width="61.140625" style="13" customWidth="1"/>
    <col min="2" max="2" width="17" style="44" customWidth="1"/>
    <col min="3" max="3" width="16.85546875" customWidth="1"/>
    <col min="4" max="4" width="19" bestFit="1" customWidth="1"/>
  </cols>
  <sheetData>
    <row r="1" spans="1:18">
      <c r="A1" s="23" t="s">
        <v>505</v>
      </c>
      <c r="B1" s="141" t="s">
        <v>504</v>
      </c>
      <c r="C1" s="142">
        <f>COUNTIF(A3:A10, "*")</f>
        <v>8</v>
      </c>
      <c r="D1" s="151" t="s">
        <v>506</v>
      </c>
      <c r="E1" s="143">
        <f>COUNTIF(C3:C50, "Si")</f>
        <v>8</v>
      </c>
    </row>
    <row r="2" spans="1:18">
      <c r="A2" s="191" t="s">
        <v>32</v>
      </c>
      <c r="B2" s="202" t="s">
        <v>33</v>
      </c>
      <c r="C2" s="131" t="s">
        <v>34</v>
      </c>
      <c r="D2" s="200" t="s">
        <v>507</v>
      </c>
    </row>
    <row r="3" spans="1:18" ht="30">
      <c r="A3" s="17" t="s">
        <v>190</v>
      </c>
      <c r="B3" s="84" t="s">
        <v>191</v>
      </c>
      <c r="C3" s="79" t="s">
        <v>43</v>
      </c>
      <c r="D3" s="6"/>
      <c r="H3" t="s">
        <v>29</v>
      </c>
    </row>
    <row r="4" spans="1:18" s="61" customFormat="1" ht="30">
      <c r="A4" s="209" t="s">
        <v>192</v>
      </c>
      <c r="B4" s="84" t="s">
        <v>191</v>
      </c>
      <c r="C4" s="208" t="s">
        <v>43</v>
      </c>
      <c r="D4" s="6"/>
      <c r="E4"/>
      <c r="F4"/>
      <c r="G4"/>
      <c r="H4"/>
      <c r="I4"/>
      <c r="J4"/>
      <c r="K4"/>
      <c r="L4"/>
      <c r="M4"/>
      <c r="N4"/>
      <c r="O4"/>
      <c r="P4"/>
      <c r="Q4"/>
      <c r="R4"/>
    </row>
    <row r="5" spans="1:18">
      <c r="A5" s="17" t="s">
        <v>193</v>
      </c>
      <c r="B5" s="84" t="s">
        <v>147</v>
      </c>
      <c r="C5" s="79" t="s">
        <v>43</v>
      </c>
      <c r="D5" s="6"/>
    </row>
    <row r="6" spans="1:18" ht="30.75" customHeight="1">
      <c r="A6" s="17" t="s">
        <v>146</v>
      </c>
      <c r="B6" s="84" t="s">
        <v>147</v>
      </c>
      <c r="C6" s="79" t="s">
        <v>43</v>
      </c>
      <c r="D6" s="6"/>
    </row>
    <row r="7" spans="1:18" s="61" customFormat="1" ht="30.75" customHeight="1">
      <c r="A7" s="209" t="s">
        <v>148</v>
      </c>
      <c r="B7" s="84" t="s">
        <v>149</v>
      </c>
      <c r="C7" s="208" t="s">
        <v>43</v>
      </c>
      <c r="D7" s="6"/>
      <c r="E7"/>
      <c r="F7"/>
      <c r="G7"/>
      <c r="H7"/>
      <c r="I7"/>
      <c r="J7"/>
      <c r="K7"/>
      <c r="L7"/>
      <c r="M7"/>
      <c r="N7"/>
      <c r="O7"/>
      <c r="P7"/>
      <c r="Q7"/>
      <c r="R7"/>
    </row>
    <row r="8" spans="1:18" s="61" customFormat="1" ht="30.75" customHeight="1">
      <c r="A8" s="17" t="s">
        <v>194</v>
      </c>
      <c r="B8" s="84" t="s">
        <v>191</v>
      </c>
      <c r="C8" s="79" t="s">
        <v>43</v>
      </c>
      <c r="D8" s="6"/>
      <c r="E8"/>
      <c r="F8"/>
      <c r="G8"/>
      <c r="H8"/>
      <c r="I8"/>
      <c r="J8"/>
      <c r="K8"/>
      <c r="L8"/>
      <c r="M8"/>
      <c r="N8"/>
      <c r="O8"/>
      <c r="P8"/>
      <c r="Q8"/>
      <c r="R8"/>
    </row>
    <row r="9" spans="1:18" ht="30.75" customHeight="1">
      <c r="A9" s="17" t="s">
        <v>195</v>
      </c>
      <c r="B9" s="84" t="s">
        <v>149</v>
      </c>
      <c r="C9" s="79" t="s">
        <v>43</v>
      </c>
      <c r="D9" s="6"/>
    </row>
    <row r="10" spans="1:18" s="61" customFormat="1" ht="30.75" customHeight="1">
      <c r="A10" s="209" t="s">
        <v>196</v>
      </c>
      <c r="B10" s="84" t="s">
        <v>149</v>
      </c>
      <c r="C10" s="208" t="s">
        <v>43</v>
      </c>
      <c r="D10" s="6"/>
      <c r="E10"/>
      <c r="F10"/>
      <c r="G10"/>
      <c r="H10"/>
      <c r="I10"/>
      <c r="J10"/>
      <c r="K10"/>
      <c r="L10"/>
      <c r="M10"/>
      <c r="N10"/>
      <c r="O10"/>
      <c r="P10"/>
      <c r="Q10"/>
      <c r="R10"/>
    </row>
    <row r="11" spans="1:18" ht="30">
      <c r="A11" s="55" t="s">
        <v>510</v>
      </c>
      <c r="B11" s="56" t="s">
        <v>191</v>
      </c>
      <c r="C11" s="62" t="s">
        <v>191</v>
      </c>
      <c r="D11" s="57"/>
    </row>
    <row r="12" spans="1:18" ht="30">
      <c r="A12" s="55" t="s">
        <v>511</v>
      </c>
      <c r="B12" s="56" t="s">
        <v>191</v>
      </c>
      <c r="C12" s="62"/>
      <c r="D12" s="57"/>
    </row>
    <row r="13" spans="1:18">
      <c r="A13" s="55" t="s">
        <v>512</v>
      </c>
      <c r="B13" s="56" t="s">
        <v>191</v>
      </c>
      <c r="C13" s="62"/>
      <c r="D13" s="57"/>
    </row>
    <row r="14" spans="1:18" ht="30">
      <c r="A14" s="55" t="s">
        <v>513</v>
      </c>
      <c r="B14" s="56" t="s">
        <v>191</v>
      </c>
      <c r="C14" s="62"/>
      <c r="D14" s="57"/>
    </row>
    <row r="15" spans="1:18" ht="30.75" customHeight="1">
      <c r="A15" s="55" t="s">
        <v>514</v>
      </c>
      <c r="B15" s="56" t="s">
        <v>147</v>
      </c>
      <c r="C15" s="62"/>
      <c r="D15" s="57"/>
    </row>
    <row r="16" spans="1:18" ht="45.75" customHeight="1">
      <c r="A16" s="55" t="s">
        <v>515</v>
      </c>
      <c r="B16" s="56" t="s">
        <v>147</v>
      </c>
      <c r="C16" s="62"/>
      <c r="D16" s="57"/>
    </row>
    <row r="17" spans="1:4" ht="30.75" customHeight="1">
      <c r="A17" s="55" t="s">
        <v>516</v>
      </c>
      <c r="B17" s="56" t="s">
        <v>147</v>
      </c>
      <c r="C17" s="62"/>
      <c r="D17" s="57"/>
    </row>
    <row r="18" spans="1:4" ht="30.75" customHeight="1">
      <c r="A18" s="55" t="s">
        <v>517</v>
      </c>
      <c r="B18" s="56" t="s">
        <v>149</v>
      </c>
      <c r="C18" s="62"/>
      <c r="D18" s="57"/>
    </row>
    <row r="19" spans="1:4" ht="30.75" customHeight="1">
      <c r="A19" s="55" t="s">
        <v>518</v>
      </c>
      <c r="B19" s="56" t="s">
        <v>149</v>
      </c>
      <c r="C19" s="62"/>
      <c r="D19" s="57"/>
    </row>
    <row r="20" spans="1:4" ht="30">
      <c r="A20" s="55" t="s">
        <v>519</v>
      </c>
      <c r="B20" s="56" t="s">
        <v>149</v>
      </c>
      <c r="C20" s="62"/>
      <c r="D20" s="57"/>
    </row>
    <row r="21" spans="1:4" ht="30">
      <c r="A21" s="58" t="s">
        <v>520</v>
      </c>
      <c r="B21" s="59" t="s">
        <v>149</v>
      </c>
      <c r="C21" s="210"/>
      <c r="D21" s="60"/>
    </row>
  </sheetData>
  <hyperlinks>
    <hyperlink ref="A1" location="'Indice de atributos'!A1" display="Volver inicio" xr:uid="{E2971250-2DF2-4F7F-AAB3-B2587A27EE00}"/>
  </hyperlink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F12B1-24CF-431A-A56F-9B86CF6FF3C7}">
  <dimension ref="A1:E18"/>
  <sheetViews>
    <sheetView workbookViewId="0">
      <selection activeCell="D14" sqref="A3:D14"/>
    </sheetView>
  </sheetViews>
  <sheetFormatPr defaultColWidth="9.140625" defaultRowHeight="15"/>
  <cols>
    <col min="1" max="1" width="60.7109375" style="66" customWidth="1"/>
    <col min="2" max="2" width="25.42578125" style="18" customWidth="1"/>
    <col min="3" max="3" width="10.7109375" style="18" customWidth="1"/>
    <col min="4" max="4" width="19" style="18" bestFit="1" customWidth="1"/>
    <col min="5" max="16384" width="9.140625" style="18"/>
  </cols>
  <sheetData>
    <row r="1" spans="1:5">
      <c r="A1" s="65" t="s">
        <v>505</v>
      </c>
      <c r="B1" s="141" t="s">
        <v>504</v>
      </c>
      <c r="C1" s="142">
        <f>COUNTIF(A4:A14, "*")</f>
        <v>11</v>
      </c>
      <c r="D1" s="151" t="s">
        <v>506</v>
      </c>
      <c r="E1" s="143">
        <f>COUNTIF(C4:C50, "Si")</f>
        <v>6</v>
      </c>
    </row>
    <row r="2" spans="1:5">
      <c r="A2" s="144" t="s">
        <v>32</v>
      </c>
      <c r="B2" s="203" t="s">
        <v>33</v>
      </c>
      <c r="C2" s="203" t="s">
        <v>34</v>
      </c>
      <c r="D2" s="200" t="s">
        <v>507</v>
      </c>
    </row>
    <row r="3" spans="1:5">
      <c r="A3" s="46" t="s">
        <v>51</v>
      </c>
      <c r="B3" s="39" t="s">
        <v>52</v>
      </c>
      <c r="C3" s="45" t="s">
        <v>43</v>
      </c>
      <c r="D3" s="82" t="s">
        <v>50</v>
      </c>
    </row>
    <row r="4" spans="1:5">
      <c r="A4" s="46" t="s">
        <v>150</v>
      </c>
      <c r="B4" s="39" t="s">
        <v>52</v>
      </c>
      <c r="C4" s="45" t="s">
        <v>43</v>
      </c>
      <c r="D4" s="48"/>
    </row>
    <row r="5" spans="1:5" ht="30">
      <c r="A5" s="46" t="s">
        <v>269</v>
      </c>
      <c r="B5" s="39" t="s">
        <v>52</v>
      </c>
      <c r="C5" s="45" t="s">
        <v>227</v>
      </c>
      <c r="D5" s="48"/>
    </row>
    <row r="6" spans="1:5" ht="30" customHeight="1">
      <c r="A6" s="46" t="s">
        <v>270</v>
      </c>
      <c r="B6" s="39" t="s">
        <v>198</v>
      </c>
      <c r="C6" s="45" t="s">
        <v>227</v>
      </c>
      <c r="D6" s="48"/>
    </row>
    <row r="7" spans="1:5" ht="15" customHeight="1">
      <c r="A7" s="46" t="s">
        <v>271</v>
      </c>
      <c r="B7" s="39" t="s">
        <v>198</v>
      </c>
      <c r="C7" s="45" t="s">
        <v>227</v>
      </c>
      <c r="D7" s="48"/>
    </row>
    <row r="8" spans="1:5" ht="45">
      <c r="A8" s="46" t="s">
        <v>197</v>
      </c>
      <c r="B8" s="39" t="s">
        <v>198</v>
      </c>
      <c r="C8" s="45" t="s">
        <v>43</v>
      </c>
      <c r="D8" s="48"/>
    </row>
    <row r="9" spans="1:5" ht="45">
      <c r="A9" s="46" t="s">
        <v>199</v>
      </c>
      <c r="B9" s="39" t="s">
        <v>198</v>
      </c>
      <c r="C9" s="45" t="s">
        <v>43</v>
      </c>
      <c r="D9" s="48"/>
    </row>
    <row r="10" spans="1:5" ht="30">
      <c r="A10" s="46" t="s">
        <v>200</v>
      </c>
      <c r="B10" s="39" t="s">
        <v>201</v>
      </c>
      <c r="C10" s="45" t="s">
        <v>43</v>
      </c>
      <c r="D10" s="48"/>
    </row>
    <row r="11" spans="1:5" ht="30">
      <c r="A11" s="46" t="s">
        <v>202</v>
      </c>
      <c r="B11" s="39" t="s">
        <v>201</v>
      </c>
      <c r="C11" s="45" t="s">
        <v>43</v>
      </c>
      <c r="D11" s="48"/>
    </row>
    <row r="12" spans="1:5" ht="30">
      <c r="A12" s="46" t="s">
        <v>272</v>
      </c>
      <c r="B12" s="39" t="s">
        <v>201</v>
      </c>
      <c r="C12" s="45" t="s">
        <v>227</v>
      </c>
      <c r="D12" s="48"/>
    </row>
    <row r="13" spans="1:5" ht="30">
      <c r="A13" s="46" t="s">
        <v>273</v>
      </c>
      <c r="B13" s="39" t="s">
        <v>201</v>
      </c>
      <c r="C13" s="45" t="s">
        <v>227</v>
      </c>
      <c r="D13" s="48"/>
    </row>
    <row r="14" spans="1:5" ht="30">
      <c r="A14" s="46" t="s">
        <v>203</v>
      </c>
      <c r="B14" s="39" t="s">
        <v>204</v>
      </c>
      <c r="C14" s="45" t="s">
        <v>43</v>
      </c>
      <c r="D14" s="48"/>
    </row>
    <row r="15" spans="1:5">
      <c r="A15" s="49" t="s">
        <v>521</v>
      </c>
      <c r="B15" s="50" t="s">
        <v>522</v>
      </c>
      <c r="C15" s="62"/>
      <c r="D15" s="51"/>
    </row>
    <row r="16" spans="1:5" ht="30">
      <c r="A16" s="49" t="s">
        <v>523</v>
      </c>
      <c r="B16" s="50" t="s">
        <v>522</v>
      </c>
      <c r="C16" s="62"/>
      <c r="D16" s="51"/>
    </row>
    <row r="17" spans="1:4" ht="24.75" customHeight="1">
      <c r="A17" s="49" t="s">
        <v>524</v>
      </c>
      <c r="B17" s="50" t="s">
        <v>525</v>
      </c>
      <c r="C17" s="62" t="s">
        <v>227</v>
      </c>
      <c r="D17" s="51"/>
    </row>
    <row r="18" spans="1:4" ht="30">
      <c r="A18" s="52" t="s">
        <v>526</v>
      </c>
      <c r="B18" s="53" t="s">
        <v>525</v>
      </c>
      <c r="C18" s="210" t="s">
        <v>227</v>
      </c>
      <c r="D18" s="54"/>
    </row>
  </sheetData>
  <hyperlinks>
    <hyperlink ref="A1" location="'Indice de atributos'!A1" display="Volver inicio" xr:uid="{A0A9FBEF-5FF3-4F54-ACB9-21A0F6023152}"/>
  </hyperlink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19A78-B0EB-4432-B3E4-60CD9B328752}">
  <dimension ref="A1:E13"/>
  <sheetViews>
    <sheetView workbookViewId="0">
      <selection activeCell="D4" sqref="A3:D4"/>
    </sheetView>
  </sheetViews>
  <sheetFormatPr defaultColWidth="9.140625" defaultRowHeight="15"/>
  <cols>
    <col min="1" max="1" width="60.7109375" customWidth="1"/>
    <col min="2" max="2" width="20.7109375" customWidth="1"/>
    <col min="3" max="3" width="10.7109375" customWidth="1"/>
    <col min="4" max="4" width="19" bestFit="1" customWidth="1"/>
    <col min="16384" max="16384" width="9.140625" bestFit="1" customWidth="1"/>
  </cols>
  <sheetData>
    <row r="1" spans="1:5">
      <c r="A1" s="1" t="s">
        <v>505</v>
      </c>
      <c r="B1" s="141" t="s">
        <v>504</v>
      </c>
      <c r="C1" s="142">
        <f>COUNTIF(A3:A4, "*")</f>
        <v>2</v>
      </c>
      <c r="D1" s="151" t="s">
        <v>506</v>
      </c>
      <c r="E1" s="143">
        <f>COUNTIF(C3:C52, "Si")</f>
        <v>2</v>
      </c>
    </row>
    <row r="2" spans="1:5">
      <c r="A2" s="269" t="s">
        <v>32</v>
      </c>
      <c r="B2" s="131" t="s">
        <v>33</v>
      </c>
      <c r="C2" s="131" t="s">
        <v>34</v>
      </c>
      <c r="D2" s="200" t="s">
        <v>507</v>
      </c>
    </row>
    <row r="3" spans="1:5" ht="30">
      <c r="A3" s="46" t="s">
        <v>205</v>
      </c>
      <c r="B3" s="45" t="s">
        <v>206</v>
      </c>
      <c r="C3" s="2" t="s">
        <v>43</v>
      </c>
      <c r="D3" s="6"/>
    </row>
    <row r="4" spans="1:5" ht="36" customHeight="1">
      <c r="A4" s="46" t="s">
        <v>207</v>
      </c>
      <c r="B4" s="45" t="s">
        <v>208</v>
      </c>
      <c r="C4" s="2" t="s">
        <v>43</v>
      </c>
      <c r="D4" s="6"/>
    </row>
    <row r="5" spans="1:5" ht="30">
      <c r="A5" s="49" t="s">
        <v>527</v>
      </c>
      <c r="B5" s="62" t="s">
        <v>208</v>
      </c>
      <c r="C5" s="63"/>
      <c r="D5" s="57"/>
    </row>
    <row r="6" spans="1:5" ht="30">
      <c r="A6" s="55" t="s">
        <v>528</v>
      </c>
      <c r="B6" s="63" t="s">
        <v>208</v>
      </c>
      <c r="C6" s="63"/>
      <c r="D6" s="57"/>
    </row>
    <row r="7" spans="1:5" ht="45">
      <c r="A7" s="55" t="s">
        <v>529</v>
      </c>
      <c r="B7" s="63" t="s">
        <v>208</v>
      </c>
      <c r="C7" s="63"/>
      <c r="D7" s="57"/>
    </row>
    <row r="8" spans="1:5">
      <c r="A8" s="55" t="s">
        <v>530</v>
      </c>
      <c r="B8" s="63" t="s">
        <v>208</v>
      </c>
      <c r="C8" s="63"/>
      <c r="D8" s="57"/>
    </row>
    <row r="9" spans="1:5">
      <c r="A9" s="55" t="s">
        <v>531</v>
      </c>
      <c r="B9" s="63" t="s">
        <v>208</v>
      </c>
      <c r="C9" s="63"/>
      <c r="D9" s="57"/>
    </row>
    <row r="10" spans="1:5">
      <c r="A10" s="55" t="s">
        <v>532</v>
      </c>
      <c r="B10" s="63" t="s">
        <v>208</v>
      </c>
      <c r="C10" s="63"/>
      <c r="D10" s="57"/>
    </row>
    <row r="11" spans="1:5" ht="30">
      <c r="A11" s="55" t="s">
        <v>533</v>
      </c>
      <c r="B11" s="63" t="s">
        <v>208</v>
      </c>
      <c r="C11" s="63"/>
      <c r="D11" s="57"/>
    </row>
    <row r="12" spans="1:5" ht="45">
      <c r="A12" s="55" t="s">
        <v>534</v>
      </c>
      <c r="B12" s="63" t="s">
        <v>535</v>
      </c>
      <c r="C12" s="63"/>
      <c r="D12" s="57"/>
    </row>
    <row r="13" spans="1:5" ht="30">
      <c r="A13" s="58" t="s">
        <v>536</v>
      </c>
      <c r="B13" s="64" t="s">
        <v>206</v>
      </c>
      <c r="C13" s="64"/>
      <c r="D13" s="60"/>
    </row>
  </sheetData>
  <hyperlinks>
    <hyperlink ref="A1" location="'Indice de atributos'!A1" display="Volver inicio" xr:uid="{1C470E3E-6696-4C86-82D8-7A3AD5A16A2A}"/>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1522-4AE7-484C-94EA-D4245BAD9835}">
  <dimension ref="A1:E14"/>
  <sheetViews>
    <sheetView topLeftCell="A4" workbookViewId="0">
      <selection activeCell="A3" sqref="A3:D14"/>
    </sheetView>
  </sheetViews>
  <sheetFormatPr defaultColWidth="9.140625" defaultRowHeight="15"/>
  <cols>
    <col min="1" max="1" width="60.7109375" style="66" customWidth="1"/>
    <col min="2" max="2" width="22.28515625" style="18" customWidth="1"/>
    <col min="3" max="3" width="10.7109375" style="18" customWidth="1"/>
    <col min="4" max="4" width="19" style="18" bestFit="1" customWidth="1"/>
    <col min="5" max="16384" width="9.140625" style="18"/>
  </cols>
  <sheetData>
    <row r="1" spans="1:5">
      <c r="A1" s="65" t="s">
        <v>505</v>
      </c>
      <c r="B1" s="151" t="s">
        <v>504</v>
      </c>
      <c r="C1" s="152">
        <f>COUNTIF(A3:A41, "*")</f>
        <v>12</v>
      </c>
      <c r="D1" s="151" t="s">
        <v>506</v>
      </c>
      <c r="E1" s="143">
        <f>COUNTIF(C3:C43, "Si")</f>
        <v>12</v>
      </c>
    </row>
    <row r="2" spans="1:5">
      <c r="A2" s="144" t="s">
        <v>32</v>
      </c>
      <c r="B2" s="203" t="s">
        <v>33</v>
      </c>
      <c r="C2" s="203" t="s">
        <v>34</v>
      </c>
      <c r="D2" s="200" t="s">
        <v>507</v>
      </c>
    </row>
    <row r="3" spans="1:5" ht="60">
      <c r="A3" s="46" t="s">
        <v>444</v>
      </c>
      <c r="B3" s="45" t="s">
        <v>93</v>
      </c>
      <c r="C3" s="45" t="s">
        <v>43</v>
      </c>
      <c r="D3" s="48"/>
    </row>
    <row r="4" spans="1:5" ht="75">
      <c r="A4" s="46" t="s">
        <v>217</v>
      </c>
      <c r="B4" s="45" t="s">
        <v>93</v>
      </c>
      <c r="C4" s="45" t="s">
        <v>43</v>
      </c>
      <c r="D4" s="48"/>
    </row>
    <row r="5" spans="1:5" ht="45">
      <c r="A5" s="46" t="s">
        <v>218</v>
      </c>
      <c r="B5" s="45" t="s">
        <v>219</v>
      </c>
      <c r="C5" s="45" t="s">
        <v>43</v>
      </c>
      <c r="D5" s="48"/>
    </row>
    <row r="6" spans="1:5" ht="66.75" customHeight="1">
      <c r="A6" s="46" t="s">
        <v>220</v>
      </c>
      <c r="B6" s="45" t="s">
        <v>153</v>
      </c>
      <c r="C6" s="45" t="s">
        <v>43</v>
      </c>
      <c r="D6" s="48"/>
    </row>
    <row r="7" spans="1:5" ht="75">
      <c r="A7" s="46" t="s">
        <v>221</v>
      </c>
      <c r="B7" s="45" t="s">
        <v>222</v>
      </c>
      <c r="C7" s="45" t="s">
        <v>43</v>
      </c>
      <c r="D7" s="48"/>
    </row>
    <row r="8" spans="1:5" ht="30">
      <c r="A8" s="46" t="s">
        <v>152</v>
      </c>
      <c r="B8" s="45" t="s">
        <v>153</v>
      </c>
      <c r="C8" s="45" t="s">
        <v>43</v>
      </c>
      <c r="D8" s="48"/>
    </row>
    <row r="9" spans="1:5" ht="30">
      <c r="A9" s="46" t="s">
        <v>223</v>
      </c>
      <c r="B9" s="45" t="s">
        <v>153</v>
      </c>
      <c r="C9" s="45" t="s">
        <v>43</v>
      </c>
      <c r="D9" s="48"/>
    </row>
    <row r="10" spans="1:5" ht="30">
      <c r="A10" s="46" t="s">
        <v>224</v>
      </c>
      <c r="B10" s="45" t="s">
        <v>93</v>
      </c>
      <c r="C10" s="45" t="s">
        <v>43</v>
      </c>
      <c r="D10" s="48"/>
    </row>
    <row r="11" spans="1:5" ht="30">
      <c r="A11" s="46" t="s">
        <v>154</v>
      </c>
      <c r="B11" s="45" t="s">
        <v>155</v>
      </c>
      <c r="C11" s="45" t="s">
        <v>43</v>
      </c>
      <c r="D11" s="48"/>
    </row>
    <row r="12" spans="1:5" ht="30">
      <c r="A12" s="46" t="s">
        <v>225</v>
      </c>
      <c r="B12" s="45" t="s">
        <v>4</v>
      </c>
      <c r="C12" s="45" t="s">
        <v>43</v>
      </c>
      <c r="D12" s="48"/>
    </row>
    <row r="13" spans="1:5" ht="30">
      <c r="A13" s="46" t="s">
        <v>77</v>
      </c>
      <c r="B13" s="45" t="s">
        <v>6</v>
      </c>
      <c r="C13" s="45" t="s">
        <v>43</v>
      </c>
      <c r="D13" s="48"/>
    </row>
    <row r="14" spans="1:5" ht="30">
      <c r="A14" s="69" t="s">
        <v>98</v>
      </c>
      <c r="B14" s="126" t="s">
        <v>6</v>
      </c>
      <c r="C14" s="126" t="s">
        <v>43</v>
      </c>
      <c r="D14" s="121"/>
    </row>
  </sheetData>
  <hyperlinks>
    <hyperlink ref="A1" location="'Indice de atributos'!A1" display="Volver inicio" xr:uid="{1BF544EE-C9A0-4E10-8115-B0963171C94C}"/>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036EF-D6EC-4E8D-A5E7-0F6B6C1C322B}">
  <dimension ref="A1:M20"/>
  <sheetViews>
    <sheetView topLeftCell="A11" workbookViewId="0">
      <selection activeCell="AE18" sqref="AE18"/>
    </sheetView>
  </sheetViews>
  <sheetFormatPr defaultColWidth="9.140625" defaultRowHeight="15"/>
  <cols>
    <col min="1" max="1" width="3.28515625" style="110" bestFit="1" customWidth="1"/>
    <col min="2" max="2" width="39.28515625" bestFit="1" customWidth="1"/>
    <col min="3" max="3" width="10.42578125" bestFit="1" customWidth="1"/>
    <col min="4" max="4" width="19.85546875" bestFit="1" customWidth="1"/>
    <col min="5" max="5" width="19.85546875" hidden="1" customWidth="1"/>
    <col min="6" max="6" width="12" style="33" bestFit="1" customWidth="1"/>
    <col min="7" max="7" width="25.85546875" bestFit="1" customWidth="1"/>
    <col min="8" max="8" width="23.5703125" bestFit="1" customWidth="1"/>
    <col min="9" max="9" width="11.7109375" bestFit="1" customWidth="1"/>
    <col min="10" max="10" width="15.42578125" hidden="1" customWidth="1"/>
    <col min="11" max="11" width="12" bestFit="1" customWidth="1"/>
    <col min="12" max="12" width="11.85546875" hidden="1" customWidth="1"/>
    <col min="13" max="13" width="11" hidden="1" customWidth="1"/>
  </cols>
  <sheetData>
    <row r="1" spans="1:13">
      <c r="B1" s="414" t="s">
        <v>0</v>
      </c>
      <c r="C1" s="416" t="s">
        <v>18</v>
      </c>
      <c r="D1" s="417"/>
      <c r="E1" s="417"/>
      <c r="F1" s="417"/>
      <c r="G1" s="417"/>
      <c r="H1" s="417"/>
      <c r="I1" s="417"/>
      <c r="J1" s="417"/>
      <c r="K1" s="417"/>
      <c r="L1" s="418"/>
    </row>
    <row r="2" spans="1:13">
      <c r="B2" s="421"/>
      <c r="C2" s="423" t="s">
        <v>19</v>
      </c>
      <c r="D2" s="424"/>
      <c r="E2" s="424"/>
      <c r="F2" s="424"/>
      <c r="G2" s="416" t="s">
        <v>20</v>
      </c>
      <c r="H2" s="417"/>
      <c r="I2" s="417"/>
      <c r="J2" s="417"/>
      <c r="K2" s="418"/>
      <c r="L2" s="233" t="s">
        <v>21</v>
      </c>
    </row>
    <row r="3" spans="1:13">
      <c r="B3" s="422"/>
      <c r="C3" s="234" t="s">
        <v>22</v>
      </c>
      <c r="D3" s="235" t="s">
        <v>23</v>
      </c>
      <c r="E3" s="236"/>
      <c r="F3" s="237" t="s">
        <v>24</v>
      </c>
      <c r="G3" s="234" t="s">
        <v>25</v>
      </c>
      <c r="H3" s="238" t="s">
        <v>26</v>
      </c>
      <c r="I3" s="238" t="s">
        <v>27</v>
      </c>
      <c r="J3" s="238"/>
      <c r="K3" s="235" t="s">
        <v>24</v>
      </c>
      <c r="L3" s="239"/>
      <c r="M3" t="s">
        <v>28</v>
      </c>
    </row>
    <row r="4" spans="1:13">
      <c r="A4" s="111">
        <v>1</v>
      </c>
      <c r="B4" s="94" t="s">
        <v>17</v>
      </c>
      <c r="C4" s="22">
        <v>2</v>
      </c>
      <c r="D4" s="26">
        <v>1</v>
      </c>
      <c r="E4" s="26">
        <f t="shared" ref="E4:E18" si="0">C4+D4</f>
        <v>3</v>
      </c>
      <c r="F4" s="32">
        <f>(E4/E19)</f>
        <v>1.2500000000000001E-2</v>
      </c>
      <c r="G4" s="26">
        <v>2</v>
      </c>
      <c r="H4" s="26">
        <v>3</v>
      </c>
      <c r="I4" s="26">
        <v>3</v>
      </c>
      <c r="J4" s="26">
        <f t="shared" ref="J4:J18" si="1">G4+H4+I4</f>
        <v>8</v>
      </c>
      <c r="K4" s="98">
        <f>(J4/J19)</f>
        <v>2.2222222222222223E-2</v>
      </c>
      <c r="L4" s="28"/>
      <c r="M4">
        <f t="shared" ref="M4:M18" si="2">AVERAGE(C4,D4,G4,H4,I4)</f>
        <v>2.2000000000000002</v>
      </c>
    </row>
    <row r="5" spans="1:13">
      <c r="A5" s="112">
        <v>2</v>
      </c>
      <c r="B5" s="95" t="s">
        <v>8</v>
      </c>
      <c r="C5" s="8">
        <v>9</v>
      </c>
      <c r="D5" s="2">
        <v>4</v>
      </c>
      <c r="E5" s="2">
        <f t="shared" si="0"/>
        <v>13</v>
      </c>
      <c r="F5" s="34">
        <f>(E5/E19)</f>
        <v>5.4166666666666669E-2</v>
      </c>
      <c r="G5" s="2">
        <v>15</v>
      </c>
      <c r="H5" s="2">
        <v>13</v>
      </c>
      <c r="I5" s="2">
        <v>2</v>
      </c>
      <c r="J5" s="2">
        <f t="shared" si="1"/>
        <v>30</v>
      </c>
      <c r="K5" s="35">
        <f>(J5/J19)</f>
        <v>8.3333333333333329E-2</v>
      </c>
      <c r="L5" s="29"/>
      <c r="M5">
        <f t="shared" si="2"/>
        <v>8.6</v>
      </c>
    </row>
    <row r="6" spans="1:13">
      <c r="A6" s="112">
        <v>3</v>
      </c>
      <c r="B6" s="95" t="s">
        <v>15</v>
      </c>
      <c r="C6" s="8">
        <v>10</v>
      </c>
      <c r="D6" s="2">
        <v>13</v>
      </c>
      <c r="E6" s="2">
        <f t="shared" si="0"/>
        <v>23</v>
      </c>
      <c r="F6" s="34">
        <f>(E6/E19)</f>
        <v>9.583333333333334E-2</v>
      </c>
      <c r="G6" s="2">
        <v>8</v>
      </c>
      <c r="H6" s="2">
        <v>4</v>
      </c>
      <c r="I6" s="2">
        <v>4</v>
      </c>
      <c r="J6" s="2">
        <f t="shared" si="1"/>
        <v>16</v>
      </c>
      <c r="K6" s="35">
        <f>(J6/J19)</f>
        <v>4.4444444444444446E-2</v>
      </c>
      <c r="L6" s="29"/>
      <c r="M6">
        <f t="shared" si="2"/>
        <v>7.8</v>
      </c>
    </row>
    <row r="7" spans="1:13">
      <c r="A7" s="112">
        <v>4</v>
      </c>
      <c r="B7" s="95" t="s">
        <v>13</v>
      </c>
      <c r="C7" s="8">
        <v>14</v>
      </c>
      <c r="D7" s="2">
        <v>10</v>
      </c>
      <c r="E7" s="2">
        <f t="shared" si="0"/>
        <v>24</v>
      </c>
      <c r="F7" s="34">
        <f>(E7/E19)</f>
        <v>0.1</v>
      </c>
      <c r="G7" s="2">
        <v>9</v>
      </c>
      <c r="H7" s="2">
        <v>8</v>
      </c>
      <c r="I7" s="2">
        <v>5</v>
      </c>
      <c r="J7" s="2">
        <f t="shared" si="1"/>
        <v>22</v>
      </c>
      <c r="K7" s="35">
        <f>(J7/J19)</f>
        <v>6.1111111111111109E-2</v>
      </c>
      <c r="L7" s="29"/>
      <c r="M7">
        <f t="shared" si="2"/>
        <v>9.1999999999999993</v>
      </c>
    </row>
    <row r="8" spans="1:13">
      <c r="A8" s="112">
        <v>5</v>
      </c>
      <c r="B8" s="95" t="s">
        <v>9</v>
      </c>
      <c r="C8" s="8">
        <v>12</v>
      </c>
      <c r="D8" s="2">
        <v>15</v>
      </c>
      <c r="E8" s="2">
        <f t="shared" si="0"/>
        <v>27</v>
      </c>
      <c r="F8" s="34">
        <f>(E8/E19)</f>
        <v>0.1125</v>
      </c>
      <c r="G8" s="2">
        <v>3</v>
      </c>
      <c r="H8" s="2">
        <v>2</v>
      </c>
      <c r="I8" s="2">
        <v>6</v>
      </c>
      <c r="J8" s="2">
        <f t="shared" si="1"/>
        <v>11</v>
      </c>
      <c r="K8" s="35">
        <f>(J8/J19)</f>
        <v>3.0555555555555555E-2</v>
      </c>
      <c r="L8" s="29"/>
      <c r="M8">
        <f t="shared" si="2"/>
        <v>7.6</v>
      </c>
    </row>
    <row r="9" spans="1:13">
      <c r="A9" s="112">
        <v>6</v>
      </c>
      <c r="B9" s="95" t="s">
        <v>10</v>
      </c>
      <c r="C9" s="8">
        <v>15</v>
      </c>
      <c r="D9" s="2">
        <v>14</v>
      </c>
      <c r="E9" s="2">
        <f t="shared" si="0"/>
        <v>29</v>
      </c>
      <c r="F9" s="34">
        <f>(E9/E19)</f>
        <v>0.12083333333333333</v>
      </c>
      <c r="G9" s="2">
        <v>6</v>
      </c>
      <c r="H9" s="2">
        <v>6</v>
      </c>
      <c r="I9" s="2">
        <v>7</v>
      </c>
      <c r="J9" s="2">
        <f t="shared" si="1"/>
        <v>19</v>
      </c>
      <c r="K9" s="35">
        <f>(J9/J19)</f>
        <v>5.2777777777777778E-2</v>
      </c>
      <c r="L9" s="29"/>
      <c r="M9">
        <f t="shared" si="2"/>
        <v>9.6</v>
      </c>
    </row>
    <row r="10" spans="1:13">
      <c r="A10" s="112">
        <v>7</v>
      </c>
      <c r="B10" s="109" t="s">
        <v>4</v>
      </c>
      <c r="C10" s="8">
        <v>5</v>
      </c>
      <c r="D10" s="2">
        <v>7</v>
      </c>
      <c r="E10" s="2">
        <f t="shared" si="0"/>
        <v>12</v>
      </c>
      <c r="F10" s="34">
        <f>(E10/E19)</f>
        <v>0.05</v>
      </c>
      <c r="G10" s="2">
        <v>11</v>
      </c>
      <c r="H10" s="2">
        <v>12</v>
      </c>
      <c r="I10" s="2">
        <v>10</v>
      </c>
      <c r="J10" s="2">
        <f t="shared" si="1"/>
        <v>33</v>
      </c>
      <c r="K10" s="35">
        <f>(J10/J19)</f>
        <v>9.166666666666666E-2</v>
      </c>
      <c r="L10" s="29"/>
      <c r="M10">
        <f t="shared" si="2"/>
        <v>9</v>
      </c>
    </row>
    <row r="11" spans="1:13">
      <c r="A11" s="112">
        <v>8</v>
      </c>
      <c r="B11" s="95" t="s">
        <v>5</v>
      </c>
      <c r="C11" s="8">
        <v>8</v>
      </c>
      <c r="D11" s="2">
        <v>12</v>
      </c>
      <c r="E11" s="2">
        <f t="shared" si="0"/>
        <v>20</v>
      </c>
      <c r="F11" s="34">
        <f>(E11/E19)</f>
        <v>8.3333333333333329E-2</v>
      </c>
      <c r="G11" s="2">
        <v>13</v>
      </c>
      <c r="H11" s="2">
        <v>10</v>
      </c>
      <c r="I11" s="2">
        <v>8</v>
      </c>
      <c r="J11" s="2">
        <f t="shared" si="1"/>
        <v>31</v>
      </c>
      <c r="K11" s="35">
        <f>(J11/J19)</f>
        <v>8.611111111111111E-2</v>
      </c>
      <c r="L11" s="29"/>
      <c r="M11">
        <f t="shared" si="2"/>
        <v>10.199999999999999</v>
      </c>
    </row>
    <row r="12" spans="1:13">
      <c r="A12" s="112">
        <v>9</v>
      </c>
      <c r="B12" s="96" t="s">
        <v>11</v>
      </c>
      <c r="C12" s="8">
        <v>6</v>
      </c>
      <c r="D12" s="2">
        <v>5</v>
      </c>
      <c r="E12" s="2">
        <f t="shared" si="0"/>
        <v>11</v>
      </c>
      <c r="F12" s="34">
        <f>(E12/E19)</f>
        <v>4.583333333333333E-2</v>
      </c>
      <c r="G12" s="2">
        <v>5</v>
      </c>
      <c r="H12" s="2">
        <v>11</v>
      </c>
      <c r="I12" s="2">
        <v>11</v>
      </c>
      <c r="J12" s="2">
        <f t="shared" si="1"/>
        <v>27</v>
      </c>
      <c r="K12" s="35">
        <f>(J12/J19)</f>
        <v>7.4999999999999997E-2</v>
      </c>
      <c r="L12" s="29"/>
      <c r="M12">
        <f t="shared" si="2"/>
        <v>7.6</v>
      </c>
    </row>
    <row r="13" spans="1:13">
      <c r="A13" s="112">
        <v>10</v>
      </c>
      <c r="B13" s="95" t="s">
        <v>12</v>
      </c>
      <c r="C13" s="8">
        <v>4</v>
      </c>
      <c r="D13" s="2">
        <v>3</v>
      </c>
      <c r="E13" s="2">
        <f t="shared" si="0"/>
        <v>7</v>
      </c>
      <c r="F13" s="34">
        <f>(E13/E19)</f>
        <v>2.9166666666666667E-2</v>
      </c>
      <c r="G13" s="2">
        <v>4</v>
      </c>
      <c r="H13" s="2">
        <v>14</v>
      </c>
      <c r="I13" s="2">
        <v>9</v>
      </c>
      <c r="J13" s="2">
        <f t="shared" si="1"/>
        <v>27</v>
      </c>
      <c r="K13" s="35">
        <f>(J13/J19)</f>
        <v>7.4999999999999997E-2</v>
      </c>
      <c r="L13" s="29"/>
      <c r="M13">
        <f t="shared" si="2"/>
        <v>6.8</v>
      </c>
    </row>
    <row r="14" spans="1:13">
      <c r="A14" s="112">
        <v>11</v>
      </c>
      <c r="B14" s="95" t="s">
        <v>14</v>
      </c>
      <c r="C14" s="8">
        <v>1</v>
      </c>
      <c r="D14" s="2">
        <v>2</v>
      </c>
      <c r="E14" s="2">
        <f t="shared" si="0"/>
        <v>3</v>
      </c>
      <c r="F14" s="34">
        <f>(E14/E19)</f>
        <v>1.2500000000000001E-2</v>
      </c>
      <c r="G14" s="2">
        <v>7</v>
      </c>
      <c r="H14" s="2">
        <v>5</v>
      </c>
      <c r="I14" s="2">
        <v>12</v>
      </c>
      <c r="J14" s="2">
        <f t="shared" si="1"/>
        <v>24</v>
      </c>
      <c r="K14" s="35">
        <f>(J14/J19)</f>
        <v>6.6666666666666666E-2</v>
      </c>
      <c r="L14" s="29"/>
      <c r="M14">
        <f t="shared" si="2"/>
        <v>5.4</v>
      </c>
    </row>
    <row r="15" spans="1:13">
      <c r="A15" s="112">
        <v>12</v>
      </c>
      <c r="B15" s="95" t="s">
        <v>16</v>
      </c>
      <c r="C15" s="8">
        <v>13</v>
      </c>
      <c r="D15" s="2">
        <v>8</v>
      </c>
      <c r="E15" s="2">
        <f t="shared" si="0"/>
        <v>21</v>
      </c>
      <c r="F15" s="34">
        <f>(E15/E19)</f>
        <v>8.7499999999999994E-2</v>
      </c>
      <c r="G15" s="2">
        <v>1</v>
      </c>
      <c r="H15" s="2">
        <v>1</v>
      </c>
      <c r="I15" s="2">
        <v>1</v>
      </c>
      <c r="J15" s="2">
        <f t="shared" si="1"/>
        <v>3</v>
      </c>
      <c r="K15" s="35">
        <f>(J15/J19)</f>
        <v>8.3333333333333332E-3</v>
      </c>
      <c r="L15" s="29"/>
      <c r="M15">
        <f t="shared" si="2"/>
        <v>4.8</v>
      </c>
    </row>
    <row r="16" spans="1:13">
      <c r="A16" s="112">
        <v>13</v>
      </c>
      <c r="B16" s="109" t="s">
        <v>7</v>
      </c>
      <c r="C16" s="8">
        <v>3</v>
      </c>
      <c r="D16" s="2">
        <v>6</v>
      </c>
      <c r="E16" s="2">
        <f t="shared" si="0"/>
        <v>9</v>
      </c>
      <c r="F16" s="34">
        <f>(E16/E19)</f>
        <v>3.7499999999999999E-2</v>
      </c>
      <c r="G16" s="2">
        <v>10</v>
      </c>
      <c r="H16" s="2">
        <v>7</v>
      </c>
      <c r="I16" s="2">
        <v>14</v>
      </c>
      <c r="J16" s="2">
        <f t="shared" si="1"/>
        <v>31</v>
      </c>
      <c r="K16" s="35">
        <f>(J16/J19)</f>
        <v>8.611111111111111E-2</v>
      </c>
      <c r="L16" s="29"/>
      <c r="M16">
        <f t="shared" si="2"/>
        <v>8</v>
      </c>
    </row>
    <row r="17" spans="1:13">
      <c r="A17" s="112">
        <v>14</v>
      </c>
      <c r="B17" s="95" t="s">
        <v>6</v>
      </c>
      <c r="C17" s="8">
        <v>11</v>
      </c>
      <c r="D17" s="2">
        <v>11</v>
      </c>
      <c r="E17" s="2">
        <f t="shared" si="0"/>
        <v>22</v>
      </c>
      <c r="F17" s="34">
        <f>(E17/E19)</f>
        <v>9.166666666666666E-2</v>
      </c>
      <c r="G17" s="2">
        <v>12</v>
      </c>
      <c r="H17" s="2">
        <v>9</v>
      </c>
      <c r="I17" s="2">
        <v>13</v>
      </c>
      <c r="J17" s="2">
        <f t="shared" si="1"/>
        <v>34</v>
      </c>
      <c r="K17" s="35">
        <f>(J17/J19)</f>
        <v>9.4444444444444442E-2</v>
      </c>
      <c r="L17" s="29"/>
      <c r="M17">
        <f t="shared" si="2"/>
        <v>11.2</v>
      </c>
    </row>
    <row r="18" spans="1:13">
      <c r="A18" s="113">
        <v>15</v>
      </c>
      <c r="B18" s="97" t="s">
        <v>3</v>
      </c>
      <c r="C18" s="8">
        <v>7</v>
      </c>
      <c r="D18" s="2">
        <v>9</v>
      </c>
      <c r="E18" s="2">
        <f t="shared" si="0"/>
        <v>16</v>
      </c>
      <c r="F18" s="34">
        <f>(E18/E19)</f>
        <v>6.6666666666666666E-2</v>
      </c>
      <c r="G18" s="2">
        <v>14</v>
      </c>
      <c r="H18" s="2">
        <v>15</v>
      </c>
      <c r="I18" s="2">
        <v>15</v>
      </c>
      <c r="J18" s="2">
        <f t="shared" si="1"/>
        <v>44</v>
      </c>
      <c r="K18" s="35">
        <f>(J18/J19)</f>
        <v>0.12222222222222222</v>
      </c>
      <c r="L18" s="29"/>
      <c r="M18">
        <f t="shared" si="2"/>
        <v>12</v>
      </c>
    </row>
    <row r="19" spans="1:13">
      <c r="C19" s="25">
        <f t="shared" ref="C19:K19" si="3">SUM(C4:C18)</f>
        <v>120</v>
      </c>
      <c r="D19" s="9">
        <f t="shared" si="3"/>
        <v>120</v>
      </c>
      <c r="E19" s="9">
        <f t="shared" si="3"/>
        <v>240</v>
      </c>
      <c r="F19" s="36">
        <f t="shared" si="3"/>
        <v>1</v>
      </c>
      <c r="G19" s="9">
        <f t="shared" si="3"/>
        <v>120</v>
      </c>
      <c r="H19" s="9">
        <f t="shared" si="3"/>
        <v>120</v>
      </c>
      <c r="I19" s="9">
        <f t="shared" si="3"/>
        <v>120</v>
      </c>
      <c r="J19" s="9">
        <f t="shared" si="3"/>
        <v>360</v>
      </c>
      <c r="K19" s="37">
        <f t="shared" si="3"/>
        <v>0.99999999999999989</v>
      </c>
      <c r="L19" s="38"/>
    </row>
    <row r="20" spans="1:13">
      <c r="D20" t="s">
        <v>29</v>
      </c>
    </row>
  </sheetData>
  <mergeCells count="4">
    <mergeCell ref="B1:B3"/>
    <mergeCell ref="C1:L1"/>
    <mergeCell ref="G2:K2"/>
    <mergeCell ref="C2:F2"/>
  </mergeCells>
  <hyperlinks>
    <hyperlink ref="B17" location="'Seguridad'!A1" display="Seguridad" xr:uid="{F76C6EBA-BAA6-4232-A1F4-274200E7E455}"/>
    <hyperlink ref="B15" location="'Integridad conceptual'!A1" display="Integridad conceptual" xr:uid="{95DBDFD2-2E4C-4724-BD40-3E350F5C38DE}"/>
    <hyperlink ref="B10" location="'Disponibilidad'!A1" display="Disponibilidad " xr:uid="{CF33E09F-423A-4043-87BF-ED0E8152E8EF}"/>
    <hyperlink ref="B16" location="'Rendimiento'!A1" display="Rendimiento" xr:uid="{7D0CEF9C-9A05-40F5-AA88-89E13D495F5F}"/>
    <hyperlink ref="B11" location="'Escalabilidad'!A1" display="Escalabilidad" xr:uid="{B89CA20E-107B-4CDC-BBB0-41F3795085D2}"/>
    <hyperlink ref="B18" location="'Usabilidad'!A1" display="Usabilidad (Experiencia de usuario)" xr:uid="{9502106C-7CB7-4BFB-AA73-AAEC8AF22620}"/>
    <hyperlink ref="B14" location="'Internacionalización'!A1" display="Internacionalización" xr:uid="{E6D6ED5C-02BF-4C69-8F35-11D74627A4A4}"/>
    <hyperlink ref="B4" location="'Accesibilidad'!A1" display="Accesibilidad" xr:uid="{98864E5F-0FCC-4F48-A48B-9D8230A55B68}"/>
    <hyperlink ref="B5" location="'Capacidad para ser administrado'!A1" display="Capacidad para ser administrado" xr:uid="{3708CA61-6785-4576-AA3B-19B3C019972A}"/>
    <hyperlink ref="B6" location="'Capacidad para ser auditado'!A1" display="Capacidad para ser auditado (Trazabilidad)" xr:uid="{2D5D705C-984E-477F-A2F6-8317E615EDCD}"/>
    <hyperlink ref="B9" location="'Capacidad para ser soportado'!A1" display="Capacidad para ser soportado" xr:uid="{7240942D-4F33-4B43-914C-159443D64C9F}"/>
    <hyperlink ref="B12" location="'Fiabilidad'!A1" display="Fiabilidad (Confiabilidad)" xr:uid="{DF8A03DB-C5E0-4DB5-8E18-A23724CBF92D}"/>
    <hyperlink ref="B7" location="'Capacidad para ser desplegado'!A1" display="Capacidad para ser desplegado" xr:uid="{CDBE5A86-F442-401B-9A6C-F5F2EB375DCC}"/>
    <hyperlink ref="B8" location="'Capacidad para ser probado'!A1" display="Capacidad para ser probado" xr:uid="{7AD0B4A9-B740-4156-87C2-FB04EA2A5B85}"/>
    <hyperlink ref="B13" location="'Interoperabilidad'!A1" display="Interoperabilidad" xr:uid="{12EDE087-125C-4F20-8728-1628E3D76EE1}"/>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A133A-4007-453C-99E6-9E6B0D02B9AD}">
  <dimension ref="A1:E14"/>
  <sheetViews>
    <sheetView workbookViewId="0">
      <selection activeCell="A3" sqref="A3:D14"/>
    </sheetView>
  </sheetViews>
  <sheetFormatPr defaultColWidth="9.140625" defaultRowHeight="15"/>
  <cols>
    <col min="1" max="1" width="80.7109375" customWidth="1"/>
    <col min="2" max="2" width="20.7109375" customWidth="1"/>
    <col min="3" max="3" width="10.7109375" customWidth="1"/>
    <col min="4" max="4" width="19" bestFit="1" customWidth="1"/>
  </cols>
  <sheetData>
    <row r="1" spans="1:5">
      <c r="A1" s="1" t="s">
        <v>505</v>
      </c>
      <c r="B1" s="141" t="s">
        <v>504</v>
      </c>
      <c r="C1" s="142">
        <f>COUNTIF(A3:A50, "*")</f>
        <v>12</v>
      </c>
      <c r="D1" s="205" t="s">
        <v>506</v>
      </c>
      <c r="E1" s="143">
        <f>COUNTIF(C3:C52, "Si")</f>
        <v>7</v>
      </c>
    </row>
    <row r="2" spans="1:5">
      <c r="A2" s="139" t="s">
        <v>32</v>
      </c>
      <c r="B2" s="140" t="s">
        <v>33</v>
      </c>
      <c r="C2" s="140" t="s">
        <v>34</v>
      </c>
      <c r="D2" s="200" t="s">
        <v>507</v>
      </c>
    </row>
    <row r="3" spans="1:5" ht="30">
      <c r="A3" s="125" t="s">
        <v>54</v>
      </c>
      <c r="B3" s="11" t="s">
        <v>55</v>
      </c>
      <c r="C3" s="455" t="s">
        <v>43</v>
      </c>
      <c r="D3" s="82" t="s">
        <v>53</v>
      </c>
    </row>
    <row r="4" spans="1:5" ht="15" customHeight="1">
      <c r="A4" s="10" t="s">
        <v>57</v>
      </c>
      <c r="B4" s="12" t="s">
        <v>58</v>
      </c>
      <c r="C4" s="455" t="s">
        <v>43</v>
      </c>
      <c r="D4" s="82" t="s">
        <v>56</v>
      </c>
    </row>
    <row r="5" spans="1:5" ht="30">
      <c r="A5" s="10" t="s">
        <v>89</v>
      </c>
      <c r="B5" s="11" t="s">
        <v>90</v>
      </c>
      <c r="C5" s="455" t="s">
        <v>43</v>
      </c>
      <c r="D5" s="6"/>
    </row>
    <row r="6" spans="1:5" ht="30">
      <c r="A6" s="10" t="s">
        <v>274</v>
      </c>
      <c r="B6" s="11" t="s">
        <v>55</v>
      </c>
      <c r="C6" s="455" t="s">
        <v>227</v>
      </c>
      <c r="D6" s="6"/>
    </row>
    <row r="7" spans="1:5" ht="30">
      <c r="A7" s="10" t="s">
        <v>151</v>
      </c>
      <c r="B7" s="11" t="s">
        <v>55</v>
      </c>
      <c r="C7" s="455" t="s">
        <v>43</v>
      </c>
      <c r="D7" s="6"/>
    </row>
    <row r="8" spans="1:5" ht="30.75" customHeight="1">
      <c r="A8" s="10" t="s">
        <v>95</v>
      </c>
      <c r="B8" s="11" t="s">
        <v>96</v>
      </c>
      <c r="C8" s="455" t="s">
        <v>43</v>
      </c>
      <c r="D8" s="6"/>
    </row>
    <row r="9" spans="1:5" ht="30" customHeight="1">
      <c r="A9" s="10" t="s">
        <v>275</v>
      </c>
      <c r="B9" s="11" t="s">
        <v>96</v>
      </c>
      <c r="C9" s="455" t="s">
        <v>227</v>
      </c>
      <c r="D9" s="6"/>
    </row>
    <row r="10" spans="1:5" ht="45">
      <c r="A10" s="17" t="s">
        <v>462</v>
      </c>
      <c r="B10" s="14" t="s">
        <v>55</v>
      </c>
      <c r="C10" s="2" t="s">
        <v>43</v>
      </c>
      <c r="D10" s="6"/>
    </row>
    <row r="11" spans="1:5" ht="30">
      <c r="A11" s="17" t="s">
        <v>276</v>
      </c>
      <c r="B11" s="11" t="s">
        <v>96</v>
      </c>
      <c r="C11" s="2" t="s">
        <v>227</v>
      </c>
      <c r="D11" s="6"/>
    </row>
    <row r="12" spans="1:5" ht="30" customHeight="1">
      <c r="A12" s="17" t="s">
        <v>277</v>
      </c>
      <c r="B12" s="14" t="s">
        <v>55</v>
      </c>
      <c r="C12" s="2" t="s">
        <v>227</v>
      </c>
      <c r="D12" s="6"/>
    </row>
    <row r="13" spans="1:5" ht="30" customHeight="1">
      <c r="A13" s="17" t="s">
        <v>113</v>
      </c>
      <c r="B13" s="14" t="s">
        <v>55</v>
      </c>
      <c r="C13" s="2" t="s">
        <v>43</v>
      </c>
      <c r="D13" s="6"/>
    </row>
    <row r="14" spans="1:5" ht="15" customHeight="1">
      <c r="A14" s="15" t="s">
        <v>278</v>
      </c>
      <c r="B14" s="16" t="s">
        <v>55</v>
      </c>
      <c r="C14" s="9" t="s">
        <v>227</v>
      </c>
      <c r="D14" s="7"/>
    </row>
  </sheetData>
  <hyperlinks>
    <hyperlink ref="A1" location="'Indice de atributos'!A1" display="Volver inicio" xr:uid="{4C0045BE-34F4-439E-AB6E-522E2DD5CAE1}"/>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DB402-55A3-4455-88AF-19F68DE6066F}">
  <dimension ref="A1:E38"/>
  <sheetViews>
    <sheetView topLeftCell="A16" workbookViewId="0">
      <selection activeCell="A3" sqref="A3:D28"/>
    </sheetView>
  </sheetViews>
  <sheetFormatPr defaultColWidth="9.140625" defaultRowHeight="15"/>
  <cols>
    <col min="1" max="1" width="81.42578125" style="78" customWidth="1"/>
    <col min="2" max="2" width="27.85546875" style="73" customWidth="1"/>
    <col min="3" max="3" width="10.7109375" style="73" customWidth="1"/>
    <col min="4" max="4" width="18.28515625" style="73" customWidth="1"/>
    <col min="5" max="16384" width="9.140625" style="73"/>
  </cols>
  <sheetData>
    <row r="1" spans="1:5">
      <c r="A1" s="72" t="s">
        <v>505</v>
      </c>
      <c r="B1" s="151" t="s">
        <v>504</v>
      </c>
      <c r="C1" s="152">
        <f>COUNTIF(A7:A50, "*")</f>
        <v>22</v>
      </c>
      <c r="D1" s="151" t="s">
        <v>506</v>
      </c>
      <c r="E1" s="143">
        <f>COUNTIF(C7:C52, "Si")</f>
        <v>11</v>
      </c>
    </row>
    <row r="2" spans="1:5">
      <c r="A2" s="149" t="s">
        <v>32</v>
      </c>
      <c r="B2" s="150" t="s">
        <v>291</v>
      </c>
      <c r="C2" s="150" t="s">
        <v>34</v>
      </c>
      <c r="D2" s="200" t="s">
        <v>507</v>
      </c>
      <c r="E2" s="456"/>
    </row>
    <row r="3" spans="1:5" ht="45">
      <c r="A3" s="46" t="s">
        <v>45</v>
      </c>
      <c r="B3" s="457" t="s">
        <v>46</v>
      </c>
      <c r="C3" s="457" t="s">
        <v>43</v>
      </c>
      <c r="D3" s="82" t="s">
        <v>44</v>
      </c>
      <c r="E3" s="456"/>
    </row>
    <row r="4" spans="1:5" ht="30">
      <c r="A4" s="74" t="s">
        <v>60</v>
      </c>
      <c r="B4" s="457" t="s">
        <v>61</v>
      </c>
      <c r="C4" s="457" t="s">
        <v>43</v>
      </c>
      <c r="D4" s="82" t="s">
        <v>59</v>
      </c>
      <c r="E4" s="456"/>
    </row>
    <row r="5" spans="1:5" ht="45">
      <c r="A5" s="74" t="s">
        <v>468</v>
      </c>
      <c r="B5" s="457" t="s">
        <v>61</v>
      </c>
      <c r="C5" s="457" t="s">
        <v>43</v>
      </c>
      <c r="D5" s="82" t="s">
        <v>62</v>
      </c>
      <c r="E5" s="456"/>
    </row>
    <row r="6" spans="1:5" ht="45">
      <c r="A6" s="74" t="s">
        <v>65</v>
      </c>
      <c r="B6" s="457" t="s">
        <v>66</v>
      </c>
      <c r="C6" s="457" t="s">
        <v>43</v>
      </c>
      <c r="D6" s="82" t="s">
        <v>64</v>
      </c>
      <c r="E6" s="456"/>
    </row>
    <row r="7" spans="1:5" ht="30" customHeight="1">
      <c r="A7" s="74" t="s">
        <v>209</v>
      </c>
      <c r="B7" s="457" t="s">
        <v>210</v>
      </c>
      <c r="C7" s="457" t="s">
        <v>43</v>
      </c>
      <c r="D7" s="458"/>
      <c r="E7" s="456"/>
    </row>
    <row r="8" spans="1:5" ht="30">
      <c r="A8" s="125" t="s">
        <v>211</v>
      </c>
      <c r="B8" s="457" t="s">
        <v>210</v>
      </c>
      <c r="C8" s="457" t="s">
        <v>43</v>
      </c>
      <c r="D8" s="458"/>
      <c r="E8" s="456"/>
    </row>
    <row r="9" spans="1:5" ht="30">
      <c r="A9" s="74" t="s">
        <v>279</v>
      </c>
      <c r="B9" s="457" t="s">
        <v>210</v>
      </c>
      <c r="C9" s="457" t="s">
        <v>227</v>
      </c>
      <c r="D9" s="458"/>
      <c r="E9" s="456"/>
    </row>
    <row r="10" spans="1:5" ht="30">
      <c r="A10" s="74" t="s">
        <v>280</v>
      </c>
      <c r="B10" s="457" t="s">
        <v>61</v>
      </c>
      <c r="C10" s="457" t="s">
        <v>227</v>
      </c>
      <c r="D10" s="458"/>
      <c r="E10" s="456"/>
    </row>
    <row r="11" spans="1:5" ht="45">
      <c r="A11" s="74" t="s">
        <v>281</v>
      </c>
      <c r="B11" s="75" t="s">
        <v>46</v>
      </c>
      <c r="C11" s="457" t="s">
        <v>227</v>
      </c>
      <c r="D11" s="458"/>
      <c r="E11" s="456"/>
    </row>
    <row r="12" spans="1:5" ht="31.5" customHeight="1">
      <c r="A12" s="459" t="s">
        <v>212</v>
      </c>
      <c r="B12" s="75" t="s">
        <v>61</v>
      </c>
      <c r="C12" s="457" t="s">
        <v>43</v>
      </c>
      <c r="D12" s="458"/>
      <c r="E12" s="456"/>
    </row>
    <row r="13" spans="1:5" ht="30">
      <c r="A13" s="127" t="s">
        <v>282</v>
      </c>
      <c r="B13" s="457" t="s">
        <v>283</v>
      </c>
      <c r="C13" s="457" t="s">
        <v>227</v>
      </c>
      <c r="D13" s="458"/>
      <c r="E13" s="456"/>
    </row>
    <row r="14" spans="1:5" ht="45">
      <c r="A14" s="74" t="s">
        <v>284</v>
      </c>
      <c r="B14" s="457" t="s">
        <v>46</v>
      </c>
      <c r="C14" s="457" t="s">
        <v>227</v>
      </c>
      <c r="D14" s="458"/>
      <c r="E14" s="456"/>
    </row>
    <row r="15" spans="1:5" ht="30">
      <c r="A15" s="74" t="s">
        <v>91</v>
      </c>
      <c r="B15" s="457" t="s">
        <v>61</v>
      </c>
      <c r="C15" s="457" t="s">
        <v>43</v>
      </c>
      <c r="D15" s="458"/>
      <c r="E15" s="456"/>
    </row>
    <row r="16" spans="1:5" ht="30">
      <c r="A16" s="74" t="s">
        <v>114</v>
      </c>
      <c r="B16" s="75" t="s">
        <v>46</v>
      </c>
      <c r="C16" s="457" t="s">
        <v>43</v>
      </c>
      <c r="D16" s="458"/>
      <c r="E16" s="456"/>
    </row>
    <row r="17" spans="1:5" ht="30">
      <c r="A17" s="74" t="s">
        <v>97</v>
      </c>
      <c r="B17" s="75" t="s">
        <v>46</v>
      </c>
      <c r="C17" s="457" t="s">
        <v>43</v>
      </c>
      <c r="D17" s="458"/>
      <c r="E17" s="456"/>
    </row>
    <row r="18" spans="1:5" ht="30">
      <c r="A18" s="74" t="s">
        <v>120</v>
      </c>
      <c r="B18" s="76" t="s">
        <v>46</v>
      </c>
      <c r="C18" s="457" t="s">
        <v>43</v>
      </c>
      <c r="D18" s="458"/>
      <c r="E18" s="456"/>
    </row>
    <row r="19" spans="1:5" ht="30">
      <c r="A19" s="74" t="s">
        <v>285</v>
      </c>
      <c r="B19" s="76" t="s">
        <v>46</v>
      </c>
      <c r="C19" s="457" t="s">
        <v>227</v>
      </c>
      <c r="D19" s="458"/>
      <c r="E19" s="456"/>
    </row>
    <row r="20" spans="1:5" ht="45">
      <c r="A20" s="74" t="s">
        <v>286</v>
      </c>
      <c r="B20" s="75" t="s">
        <v>210</v>
      </c>
      <c r="C20" s="457" t="s">
        <v>227</v>
      </c>
      <c r="D20" s="458"/>
      <c r="E20" s="456"/>
    </row>
    <row r="21" spans="1:5" ht="30">
      <c r="A21" s="74" t="s">
        <v>287</v>
      </c>
      <c r="B21" s="76" t="s">
        <v>46</v>
      </c>
      <c r="C21" s="457" t="s">
        <v>227</v>
      </c>
      <c r="D21" s="458"/>
      <c r="E21" s="456"/>
    </row>
    <row r="22" spans="1:5" ht="75">
      <c r="A22" s="74" t="s">
        <v>213</v>
      </c>
      <c r="B22" s="76" t="s">
        <v>46</v>
      </c>
      <c r="C22" s="457" t="s">
        <v>43</v>
      </c>
      <c r="D22" s="458"/>
      <c r="E22" s="456"/>
    </row>
    <row r="23" spans="1:5" ht="30">
      <c r="A23" s="74" t="s">
        <v>288</v>
      </c>
      <c r="B23" s="76" t="s">
        <v>46</v>
      </c>
      <c r="C23" s="457" t="s">
        <v>227</v>
      </c>
      <c r="D23" s="458"/>
      <c r="E23" s="456"/>
    </row>
    <row r="24" spans="1:5" ht="30">
      <c r="A24" s="127" t="s">
        <v>289</v>
      </c>
      <c r="B24" s="76" t="s">
        <v>46</v>
      </c>
      <c r="C24" s="457" t="s">
        <v>227</v>
      </c>
      <c r="D24" s="458"/>
      <c r="E24" s="456"/>
    </row>
    <row r="25" spans="1:5" ht="30">
      <c r="A25" s="77" t="s">
        <v>290</v>
      </c>
      <c r="B25" s="75" t="s">
        <v>210</v>
      </c>
      <c r="C25" s="457" t="s">
        <v>227</v>
      </c>
      <c r="D25" s="458"/>
      <c r="E25" s="456"/>
    </row>
    <row r="26" spans="1:5" ht="45">
      <c r="A26" s="459" t="s">
        <v>214</v>
      </c>
      <c r="B26" s="457" t="s">
        <v>61</v>
      </c>
      <c r="C26" s="457" t="s">
        <v>43</v>
      </c>
      <c r="D26" s="458"/>
      <c r="E26" s="456"/>
    </row>
    <row r="27" spans="1:5" ht="75">
      <c r="A27" s="459" t="s">
        <v>215</v>
      </c>
      <c r="B27" s="457" t="s">
        <v>61</v>
      </c>
      <c r="C27" s="457" t="s">
        <v>43</v>
      </c>
      <c r="D27" s="458"/>
      <c r="E27" s="456"/>
    </row>
    <row r="28" spans="1:5" ht="30">
      <c r="A28" s="460" t="s">
        <v>216</v>
      </c>
      <c r="B28" s="461" t="s">
        <v>61</v>
      </c>
      <c r="C28" s="461" t="s">
        <v>43</v>
      </c>
      <c r="D28" s="211"/>
      <c r="E28" s="456"/>
    </row>
    <row r="29" spans="1:5">
      <c r="A29" s="462"/>
      <c r="B29" s="456"/>
      <c r="C29" s="456"/>
      <c r="D29" s="456"/>
      <c r="E29" s="456"/>
    </row>
    <row r="30" spans="1:5">
      <c r="A30" s="462"/>
      <c r="B30" s="456"/>
      <c r="C30" s="456"/>
      <c r="D30" s="456"/>
      <c r="E30" s="456"/>
    </row>
    <row r="31" spans="1:5">
      <c r="A31" s="462"/>
      <c r="B31" s="456"/>
      <c r="C31" s="456"/>
      <c r="D31" s="456"/>
      <c r="E31" s="456"/>
    </row>
    <row r="32" spans="1:5">
      <c r="A32" s="462"/>
      <c r="B32" s="456"/>
      <c r="C32" s="456"/>
      <c r="D32" s="456"/>
      <c r="E32" s="456"/>
    </row>
    <row r="33" spans="1:5">
      <c r="A33" s="462"/>
      <c r="B33" s="456"/>
      <c r="C33" s="456"/>
      <c r="D33" s="456"/>
      <c r="E33" s="456"/>
    </row>
    <row r="34" spans="1:5">
      <c r="A34" s="462"/>
      <c r="B34" s="456"/>
      <c r="C34" s="456"/>
      <c r="D34" s="456"/>
      <c r="E34" s="456"/>
    </row>
    <row r="35" spans="1:5">
      <c r="A35" s="462"/>
      <c r="B35" s="456"/>
      <c r="C35" s="456"/>
      <c r="D35" s="456"/>
      <c r="E35" s="456"/>
    </row>
    <row r="36" spans="1:5">
      <c r="A36" s="462"/>
      <c r="B36" s="456"/>
      <c r="C36" s="456"/>
      <c r="D36" s="456"/>
      <c r="E36" s="456"/>
    </row>
    <row r="37" spans="1:5">
      <c r="A37" s="462"/>
      <c r="B37" s="456"/>
      <c r="C37" s="456"/>
      <c r="D37" s="456"/>
      <c r="E37" s="456"/>
    </row>
    <row r="38" spans="1:5">
      <c r="A38" s="462"/>
      <c r="B38" s="456"/>
      <c r="C38" s="456"/>
      <c r="D38" s="456"/>
      <c r="E38" s="456"/>
    </row>
  </sheetData>
  <hyperlinks>
    <hyperlink ref="A1" location="'Indice de atributos'!A1" display="Volver inicio" xr:uid="{A76F1C06-F3E3-4332-B4C7-9C9D1BCB1DD7}"/>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4C728-5DF0-463A-87F1-92BC146E6EE0}">
  <dimension ref="A1:C8"/>
  <sheetViews>
    <sheetView workbookViewId="0"/>
  </sheetViews>
  <sheetFormatPr defaultColWidth="9.140625" defaultRowHeight="15"/>
  <cols>
    <col min="1" max="1" width="61.7109375" customWidth="1"/>
    <col min="2" max="2" width="20.7109375" customWidth="1"/>
    <col min="3" max="3" width="10.7109375" customWidth="1"/>
  </cols>
  <sheetData>
    <row r="1" spans="1:3">
      <c r="A1" s="1" t="s">
        <v>505</v>
      </c>
    </row>
    <row r="2" spans="1:3">
      <c r="A2" s="3" t="s">
        <v>32</v>
      </c>
      <c r="B2" s="4" t="s">
        <v>33</v>
      </c>
      <c r="C2" s="5" t="s">
        <v>34</v>
      </c>
    </row>
    <row r="3" spans="1:3">
      <c r="A3" s="8" t="s">
        <v>537</v>
      </c>
      <c r="B3" s="2" t="s">
        <v>189</v>
      </c>
      <c r="C3" s="6"/>
    </row>
    <row r="4" spans="1:3">
      <c r="A4" s="8" t="s">
        <v>538</v>
      </c>
      <c r="B4" s="2" t="s">
        <v>539</v>
      </c>
      <c r="C4" s="6"/>
    </row>
    <row r="5" spans="1:3">
      <c r="A5" s="8" t="s">
        <v>540</v>
      </c>
      <c r="B5" s="2" t="s">
        <v>541</v>
      </c>
      <c r="C5" s="6"/>
    </row>
    <row r="6" spans="1:3" ht="30">
      <c r="A6" s="17" t="s">
        <v>542</v>
      </c>
      <c r="B6" s="2" t="s">
        <v>541</v>
      </c>
      <c r="C6" s="6"/>
    </row>
    <row r="7" spans="1:3" ht="45">
      <c r="A7" s="17" t="s">
        <v>543</v>
      </c>
      <c r="B7" s="2" t="s">
        <v>189</v>
      </c>
      <c r="C7" s="6"/>
    </row>
    <row r="8" spans="1:3" ht="45">
      <c r="A8" s="15" t="s">
        <v>544</v>
      </c>
      <c r="B8" s="9" t="s">
        <v>539</v>
      </c>
      <c r="C8" s="7"/>
    </row>
  </sheetData>
  <hyperlinks>
    <hyperlink ref="A1" location="'Indice de atributos'!A1" display="Volver inicio" xr:uid="{396A2B16-2C59-4587-82A1-36851B92DED7}"/>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3DAAF-85EF-4D97-8075-DF9988B451A3}">
  <dimension ref="A1:F22"/>
  <sheetViews>
    <sheetView workbookViewId="0">
      <selection activeCell="C1" sqref="C1:C1048576"/>
    </sheetView>
  </sheetViews>
  <sheetFormatPr defaultRowHeight="15"/>
  <cols>
    <col min="1" max="1" width="17.140625" customWidth="1"/>
    <col min="2" max="2" width="34" customWidth="1"/>
    <col min="3" max="3" width="12.5703125" customWidth="1"/>
    <col min="6" max="6" width="30.140625" customWidth="1"/>
  </cols>
  <sheetData>
    <row r="1" spans="1:6">
      <c r="A1" s="425" t="s">
        <v>17</v>
      </c>
      <c r="B1" s="426"/>
      <c r="C1" s="427"/>
    </row>
    <row r="2" spans="1:6">
      <c r="A2" s="399" t="s">
        <v>31</v>
      </c>
      <c r="B2" s="400" t="s">
        <v>32</v>
      </c>
      <c r="C2" s="401" t="s">
        <v>33</v>
      </c>
      <c r="F2" s="400" t="s">
        <v>545</v>
      </c>
    </row>
    <row r="3" spans="1:6" ht="126.75">
      <c r="A3" s="402" t="s">
        <v>40</v>
      </c>
      <c r="B3" s="403" t="s">
        <v>546</v>
      </c>
      <c r="C3" s="404" t="s">
        <v>42</v>
      </c>
      <c r="F3" s="403" t="s">
        <v>547</v>
      </c>
    </row>
    <row r="4" spans="1:6">
      <c r="A4" s="425" t="s">
        <v>17</v>
      </c>
      <c r="B4" s="426"/>
      <c r="C4" s="427"/>
    </row>
    <row r="5" spans="1:6">
      <c r="A5" s="399" t="s">
        <v>31</v>
      </c>
      <c r="B5" s="400" t="s">
        <v>32</v>
      </c>
      <c r="C5" s="401" t="s">
        <v>33</v>
      </c>
      <c r="F5" s="400"/>
    </row>
    <row r="6" spans="1:6" ht="75.75" customHeight="1">
      <c r="A6" s="405" t="s">
        <v>44</v>
      </c>
      <c r="B6" s="406" t="s">
        <v>45</v>
      </c>
      <c r="C6" s="407" t="s">
        <v>46</v>
      </c>
      <c r="F6" s="406"/>
    </row>
    <row r="7" spans="1:6" ht="38.25">
      <c r="A7" s="408" t="s">
        <v>59</v>
      </c>
      <c r="B7" s="409" t="s">
        <v>60</v>
      </c>
      <c r="C7" s="410" t="s">
        <v>61</v>
      </c>
      <c r="F7" s="409"/>
    </row>
    <row r="8" spans="1:6" ht="76.5">
      <c r="A8" s="408" t="s">
        <v>62</v>
      </c>
      <c r="B8" s="409" t="s">
        <v>63</v>
      </c>
      <c r="C8" s="410" t="s">
        <v>61</v>
      </c>
      <c r="F8" s="409"/>
    </row>
    <row r="9" spans="1:6" ht="76.5">
      <c r="A9" s="411" t="s">
        <v>64</v>
      </c>
      <c r="B9" s="412" t="s">
        <v>65</v>
      </c>
      <c r="C9" s="413" t="s">
        <v>66</v>
      </c>
      <c r="F9" s="412"/>
    </row>
    <row r="10" spans="1:6">
      <c r="A10" s="425" t="s">
        <v>3</v>
      </c>
      <c r="B10" s="426"/>
      <c r="C10" s="427"/>
    </row>
    <row r="11" spans="1:6">
      <c r="A11" s="399" t="s">
        <v>31</v>
      </c>
      <c r="B11" s="400" t="s">
        <v>32</v>
      </c>
      <c r="C11" s="401" t="s">
        <v>33</v>
      </c>
      <c r="F11" s="400"/>
    </row>
    <row r="12" spans="1:6" ht="38.25">
      <c r="A12" s="402" t="s">
        <v>47</v>
      </c>
      <c r="B12" s="403" t="s">
        <v>48</v>
      </c>
      <c r="C12" s="404" t="s">
        <v>49</v>
      </c>
      <c r="F12" s="403"/>
    </row>
    <row r="13" spans="1:6">
      <c r="A13" s="425" t="s">
        <v>14</v>
      </c>
      <c r="B13" s="426"/>
      <c r="C13" s="427"/>
    </row>
    <row r="14" spans="1:6">
      <c r="A14" s="399" t="s">
        <v>31</v>
      </c>
      <c r="B14" s="400" t="s">
        <v>32</v>
      </c>
      <c r="C14" s="401" t="s">
        <v>33</v>
      </c>
      <c r="F14" s="400"/>
    </row>
    <row r="15" spans="1:6" ht="25.5">
      <c r="A15" s="402" t="s">
        <v>50</v>
      </c>
      <c r="B15" s="403" t="s">
        <v>51</v>
      </c>
      <c r="C15" s="404" t="s">
        <v>52</v>
      </c>
      <c r="F15" s="403"/>
    </row>
    <row r="16" spans="1:6">
      <c r="A16" s="425" t="s">
        <v>6</v>
      </c>
      <c r="B16" s="426"/>
      <c r="C16" s="427"/>
    </row>
    <row r="17" spans="1:6">
      <c r="A17" s="399" t="s">
        <v>31</v>
      </c>
      <c r="B17" s="400" t="s">
        <v>32</v>
      </c>
      <c r="C17" s="401" t="s">
        <v>33</v>
      </c>
      <c r="F17" s="400"/>
    </row>
    <row r="18" spans="1:6" ht="38.25">
      <c r="A18" s="405" t="s">
        <v>53</v>
      </c>
      <c r="B18" s="406" t="s">
        <v>54</v>
      </c>
      <c r="C18" s="407" t="s">
        <v>55</v>
      </c>
      <c r="F18" s="406"/>
    </row>
    <row r="19" spans="1:6" ht="38.25">
      <c r="A19" s="411" t="s">
        <v>56</v>
      </c>
      <c r="B19" s="412" t="s">
        <v>57</v>
      </c>
      <c r="C19" s="413" t="s">
        <v>58</v>
      </c>
      <c r="F19" s="412"/>
    </row>
    <row r="20" spans="1:6">
      <c r="A20" s="425" t="s">
        <v>5</v>
      </c>
      <c r="B20" s="426"/>
      <c r="C20" s="427"/>
    </row>
    <row r="21" spans="1:6">
      <c r="A21" s="399" t="s">
        <v>31</v>
      </c>
      <c r="B21" s="400" t="s">
        <v>32</v>
      </c>
      <c r="C21" s="401" t="s">
        <v>33</v>
      </c>
      <c r="F21" s="400"/>
    </row>
    <row r="22" spans="1:6" ht="51">
      <c r="A22" s="405" t="s">
        <v>67</v>
      </c>
      <c r="B22" s="406" t="s">
        <v>68</v>
      </c>
      <c r="C22" s="407" t="s">
        <v>69</v>
      </c>
      <c r="F22" s="406"/>
    </row>
  </sheetData>
  <mergeCells count="6">
    <mergeCell ref="A20:C20"/>
    <mergeCell ref="A1:C1"/>
    <mergeCell ref="A4:C4"/>
    <mergeCell ref="A10:C10"/>
    <mergeCell ref="A13:C13"/>
    <mergeCell ref="A16:C16"/>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3EDA4-1817-47D0-B343-267A6C1528D3}">
  <dimension ref="A1:P17"/>
  <sheetViews>
    <sheetView topLeftCell="L1" zoomScale="70" zoomScaleNormal="70" workbookViewId="0">
      <selection activeCell="P3" sqref="P3:P5"/>
    </sheetView>
  </sheetViews>
  <sheetFormatPr defaultColWidth="9.140625" defaultRowHeight="15"/>
  <cols>
    <col min="1" max="1" width="40" customWidth="1"/>
    <col min="2" max="18" width="38.42578125" customWidth="1"/>
  </cols>
  <sheetData>
    <row r="1" spans="1:16" s="278" customFormat="1" ht="15.75" customHeight="1" thickBot="1">
      <c r="A1" s="428" t="s">
        <v>292</v>
      </c>
      <c r="B1" s="430" t="s">
        <v>548</v>
      </c>
      <c r="C1" s="431"/>
      <c r="D1" s="432"/>
      <c r="E1" s="432"/>
      <c r="F1" s="432"/>
      <c r="G1" s="432"/>
      <c r="H1" s="432"/>
      <c r="I1" s="432"/>
      <c r="J1" s="432"/>
      <c r="K1" s="432"/>
      <c r="L1" s="432"/>
      <c r="M1" s="432"/>
      <c r="N1" s="432"/>
      <c r="O1" s="432"/>
      <c r="P1" s="433"/>
    </row>
    <row r="2" spans="1:16" s="278" customFormat="1" ht="15.75" thickBot="1">
      <c r="A2" s="429"/>
      <c r="B2" s="297" t="s">
        <v>17</v>
      </c>
      <c r="C2" s="297" t="s">
        <v>8</v>
      </c>
      <c r="D2" s="295" t="s">
        <v>15</v>
      </c>
      <c r="E2" s="281" t="s">
        <v>13</v>
      </c>
      <c r="F2" s="281" t="s">
        <v>9</v>
      </c>
      <c r="G2" s="281" t="s">
        <v>10</v>
      </c>
      <c r="H2" s="281" t="s">
        <v>4</v>
      </c>
      <c r="I2" s="281" t="s">
        <v>5</v>
      </c>
      <c r="J2" s="281" t="s">
        <v>11</v>
      </c>
      <c r="K2" s="281" t="s">
        <v>12</v>
      </c>
      <c r="L2" s="281" t="s">
        <v>14</v>
      </c>
      <c r="M2" s="281" t="s">
        <v>16</v>
      </c>
      <c r="N2" s="281" t="s">
        <v>7</v>
      </c>
      <c r="O2" s="281" t="s">
        <v>6</v>
      </c>
      <c r="P2" s="286" t="s">
        <v>3</v>
      </c>
    </row>
    <row r="3" spans="1:16">
      <c r="A3" s="279" t="s">
        <v>17</v>
      </c>
      <c r="B3" s="276" t="s">
        <v>42</v>
      </c>
      <c r="C3" s="276" t="s">
        <v>100</v>
      </c>
      <c r="D3" s="285" t="s">
        <v>549</v>
      </c>
      <c r="E3" s="275" t="s">
        <v>550</v>
      </c>
      <c r="F3" s="275" t="s">
        <v>133</v>
      </c>
      <c r="G3" s="275" t="s">
        <v>135</v>
      </c>
      <c r="H3" s="275" t="s">
        <v>189</v>
      </c>
      <c r="I3" s="275" t="s">
        <v>182</v>
      </c>
      <c r="J3" s="275" t="s">
        <v>155</v>
      </c>
      <c r="K3" s="275" t="s">
        <v>551</v>
      </c>
      <c r="L3" s="282" t="s">
        <v>52</v>
      </c>
      <c r="M3" s="275" t="s">
        <v>208</v>
      </c>
      <c r="N3" s="275" t="s">
        <v>552</v>
      </c>
      <c r="O3" s="283" t="s">
        <v>58</v>
      </c>
      <c r="P3" s="463" t="s">
        <v>46</v>
      </c>
    </row>
    <row r="4" spans="1:16" ht="15.75" thickBot="1">
      <c r="A4" s="280" t="s">
        <v>8</v>
      </c>
      <c r="B4" s="276" t="s">
        <v>100</v>
      </c>
      <c r="C4" s="276" t="s">
        <v>119</v>
      </c>
      <c r="D4" s="285" t="s">
        <v>553</v>
      </c>
      <c r="E4" s="275" t="s">
        <v>131</v>
      </c>
      <c r="F4" s="275" t="s">
        <v>165</v>
      </c>
      <c r="G4" s="275" t="s">
        <v>49</v>
      </c>
      <c r="H4" s="275" t="s">
        <v>554</v>
      </c>
      <c r="I4" s="275" t="s">
        <v>69</v>
      </c>
      <c r="J4" s="275" t="s">
        <v>268</v>
      </c>
      <c r="K4" s="275" t="s">
        <v>555</v>
      </c>
      <c r="L4" s="282" t="s">
        <v>198</v>
      </c>
      <c r="M4" s="275" t="s">
        <v>556</v>
      </c>
      <c r="N4" s="275" t="s">
        <v>557</v>
      </c>
      <c r="O4" s="284" t="s">
        <v>90</v>
      </c>
      <c r="P4" s="463" t="s">
        <v>61</v>
      </c>
    </row>
    <row r="5" spans="1:16" ht="15.75" thickBot="1">
      <c r="A5" s="280" t="s">
        <v>15</v>
      </c>
      <c r="B5" s="277" t="s">
        <v>116</v>
      </c>
      <c r="C5" s="277" t="s">
        <v>558</v>
      </c>
      <c r="D5" s="296" t="s">
        <v>559</v>
      </c>
      <c r="E5" s="287" t="s">
        <v>86</v>
      </c>
      <c r="F5" s="287" t="s">
        <v>167</v>
      </c>
      <c r="G5" s="294" t="s">
        <v>73</v>
      </c>
      <c r="H5" s="290" t="s">
        <v>560</v>
      </c>
      <c r="I5" s="287" t="s">
        <v>561</v>
      </c>
      <c r="J5" s="290" t="s">
        <v>4</v>
      </c>
      <c r="K5" s="287" t="s">
        <v>562</v>
      </c>
      <c r="L5" s="288" t="s">
        <v>201</v>
      </c>
      <c r="M5" s="287" t="s">
        <v>206</v>
      </c>
      <c r="N5" s="290" t="s">
        <v>563</v>
      </c>
      <c r="O5" s="289" t="s">
        <v>96</v>
      </c>
      <c r="P5" s="464" t="s">
        <v>66</v>
      </c>
    </row>
    <row r="6" spans="1:16" ht="15.75" thickBot="1">
      <c r="A6" s="276" t="s">
        <v>13</v>
      </c>
      <c r="C6" s="294" t="s">
        <v>564</v>
      </c>
      <c r="D6" s="298" t="s">
        <v>126</v>
      </c>
      <c r="E6" s="290" t="s">
        <v>12</v>
      </c>
      <c r="F6" s="294" t="s">
        <v>246</v>
      </c>
      <c r="G6" s="290" t="s">
        <v>565</v>
      </c>
      <c r="H6" s="276" t="s">
        <v>566</v>
      </c>
      <c r="J6" s="276" t="s">
        <v>189</v>
      </c>
      <c r="L6" s="291" t="s">
        <v>204</v>
      </c>
      <c r="N6" s="276" t="s">
        <v>567</v>
      </c>
    </row>
    <row r="7" spans="1:16" ht="15.75" thickBot="1">
      <c r="A7" s="276" t="s">
        <v>9</v>
      </c>
      <c r="E7" s="277" t="s">
        <v>568</v>
      </c>
      <c r="G7" s="277" t="s">
        <v>569</v>
      </c>
      <c r="H7" s="277" t="s">
        <v>180</v>
      </c>
      <c r="J7" s="276" t="s">
        <v>560</v>
      </c>
      <c r="L7" s="292" t="s">
        <v>522</v>
      </c>
      <c r="N7" s="277" t="s">
        <v>570</v>
      </c>
    </row>
    <row r="8" spans="1:16" ht="15.75" thickBot="1">
      <c r="A8" s="276" t="s">
        <v>10</v>
      </c>
      <c r="J8" s="277" t="s">
        <v>571</v>
      </c>
      <c r="L8" s="293" t="s">
        <v>525</v>
      </c>
    </row>
    <row r="9" spans="1:16">
      <c r="A9" s="276" t="s">
        <v>4</v>
      </c>
    </row>
    <row r="10" spans="1:16">
      <c r="A10" s="276" t="s">
        <v>5</v>
      </c>
    </row>
    <row r="11" spans="1:16">
      <c r="A11" s="276" t="s">
        <v>11</v>
      </c>
    </row>
    <row r="12" spans="1:16">
      <c r="A12" s="276" t="s">
        <v>12</v>
      </c>
    </row>
    <row r="13" spans="1:16">
      <c r="A13" s="276" t="s">
        <v>14</v>
      </c>
    </row>
    <row r="14" spans="1:16">
      <c r="A14" s="276" t="s">
        <v>16</v>
      </c>
    </row>
    <row r="15" spans="1:16">
      <c r="A15" s="276" t="s">
        <v>7</v>
      </c>
    </row>
    <row r="16" spans="1:16">
      <c r="A16" s="276" t="s">
        <v>6</v>
      </c>
    </row>
    <row r="17" spans="1:1" ht="15.75" thickBot="1">
      <c r="A17" s="277" t="s">
        <v>3</v>
      </c>
    </row>
  </sheetData>
  <mergeCells count="2">
    <mergeCell ref="A1:A2"/>
    <mergeCell ref="B1:P1"/>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7787-3CD7-4F99-8C68-E6688719495A}">
  <dimension ref="A1:K32"/>
  <sheetViews>
    <sheetView workbookViewId="0">
      <selection activeCell="C25" sqref="C25"/>
    </sheetView>
  </sheetViews>
  <sheetFormatPr defaultColWidth="9.140625" defaultRowHeight="15"/>
  <cols>
    <col min="1" max="1" width="37.42578125" style="13" customWidth="1"/>
    <col min="2" max="2" width="14.42578125" style="13" bestFit="1" customWidth="1"/>
    <col min="3" max="3" width="19.85546875" style="13" bestFit="1" customWidth="1"/>
    <col min="4" max="4" width="14.28515625" style="13" customWidth="1"/>
    <col min="5" max="5" width="12" style="215" bestFit="1" customWidth="1"/>
    <col min="6" max="6" width="37.5703125" style="13" customWidth="1"/>
    <col min="7" max="7" width="23.140625" style="13" customWidth="1"/>
    <col min="8" max="10" width="15.42578125" style="13" customWidth="1"/>
    <col min="11" max="11" width="11.85546875" style="13" bestFit="1" customWidth="1"/>
    <col min="12" max="12" width="9.140625" style="13" bestFit="1" customWidth="1"/>
    <col min="13" max="16384" width="9.140625" style="13"/>
  </cols>
  <sheetData>
    <row r="1" spans="1:11">
      <c r="A1" s="212" t="s">
        <v>0</v>
      </c>
      <c r="B1" s="213" t="s">
        <v>19</v>
      </c>
      <c r="C1" s="214" t="s">
        <v>30</v>
      </c>
      <c r="E1" s="13"/>
      <c r="K1" s="215"/>
    </row>
    <row r="2" spans="1:11">
      <c r="A2" s="273" t="s">
        <v>3</v>
      </c>
      <c r="B2" s="216">
        <v>6.6666666666666666E-2</v>
      </c>
      <c r="C2" s="217">
        <v>0.12222222222222222</v>
      </c>
      <c r="E2" s="13"/>
      <c r="K2" s="215"/>
    </row>
    <row r="3" spans="1:11">
      <c r="A3" s="117" t="s">
        <v>6</v>
      </c>
      <c r="B3" s="216">
        <v>9.166666666666666E-2</v>
      </c>
      <c r="C3" s="217">
        <v>9.4444444444444442E-2</v>
      </c>
      <c r="E3" s="13"/>
      <c r="K3" s="215"/>
    </row>
    <row r="4" spans="1:11" ht="15" customHeight="1">
      <c r="A4" s="117" t="s">
        <v>4</v>
      </c>
      <c r="B4" s="216">
        <v>0.05</v>
      </c>
      <c r="C4" s="217">
        <v>9.166666666666666E-2</v>
      </c>
      <c r="E4" s="13"/>
      <c r="K4" s="215"/>
    </row>
    <row r="5" spans="1:11">
      <c r="A5" s="117" t="s">
        <v>5</v>
      </c>
      <c r="B5" s="216">
        <v>8.3333333333333329E-2</v>
      </c>
      <c r="C5" s="217">
        <v>8.611111111111111E-2</v>
      </c>
      <c r="E5" s="13"/>
      <c r="K5" s="215"/>
    </row>
    <row r="6" spans="1:11">
      <c r="A6" s="117" t="s">
        <v>7</v>
      </c>
      <c r="B6" s="216">
        <v>3.7499999999999999E-2</v>
      </c>
      <c r="C6" s="217">
        <v>8.611111111111111E-2</v>
      </c>
      <c r="E6" s="13"/>
      <c r="K6" s="215"/>
    </row>
    <row r="7" spans="1:11">
      <c r="A7" s="117" t="s">
        <v>8</v>
      </c>
      <c r="B7" s="216">
        <v>5.4166666666666669E-2</v>
      </c>
      <c r="C7" s="217">
        <v>8.3333333333333329E-2</v>
      </c>
      <c r="E7" s="13"/>
      <c r="K7" s="215"/>
    </row>
    <row r="8" spans="1:11">
      <c r="A8" s="118" t="s">
        <v>11</v>
      </c>
      <c r="B8" s="216">
        <v>4.583333333333333E-2</v>
      </c>
      <c r="C8" s="217">
        <v>7.4999999999999997E-2</v>
      </c>
      <c r="E8" s="13"/>
      <c r="K8" s="215"/>
    </row>
    <row r="9" spans="1:11">
      <c r="A9" s="117" t="s">
        <v>12</v>
      </c>
      <c r="B9" s="216">
        <v>2.9166666666666667E-2</v>
      </c>
      <c r="C9" s="217">
        <v>7.4999999999999997E-2</v>
      </c>
      <c r="E9" s="13"/>
      <c r="K9" s="215"/>
    </row>
    <row r="10" spans="1:11">
      <c r="A10" s="117" t="s">
        <v>14</v>
      </c>
      <c r="B10" s="216">
        <v>1.2500000000000001E-2</v>
      </c>
      <c r="C10" s="217">
        <v>6.6666666666666666E-2</v>
      </c>
      <c r="E10" s="13"/>
      <c r="K10" s="215"/>
    </row>
    <row r="11" spans="1:11">
      <c r="A11" s="117" t="s">
        <v>13</v>
      </c>
      <c r="B11" s="216">
        <v>0.1</v>
      </c>
      <c r="C11" s="217">
        <v>6.1111111111111109E-2</v>
      </c>
      <c r="E11" s="13"/>
      <c r="K11" s="215"/>
    </row>
    <row r="12" spans="1:11">
      <c r="A12" s="117" t="s">
        <v>10</v>
      </c>
      <c r="B12" s="216">
        <v>0.12083333333333333</v>
      </c>
      <c r="C12" s="217">
        <v>5.2777777777777778E-2</v>
      </c>
      <c r="E12" s="13"/>
      <c r="F12" s="215"/>
      <c r="K12" s="215"/>
    </row>
    <row r="13" spans="1:11" ht="15" customHeight="1">
      <c r="A13" s="117" t="s">
        <v>15</v>
      </c>
      <c r="B13" s="216">
        <v>9.583333333333334E-2</v>
      </c>
      <c r="C13" s="217">
        <v>4.4444444444444446E-2</v>
      </c>
      <c r="E13" s="13"/>
      <c r="F13" s="215"/>
      <c r="K13" s="215"/>
    </row>
    <row r="14" spans="1:11">
      <c r="A14" s="117" t="s">
        <v>9</v>
      </c>
      <c r="B14" s="216">
        <v>0.1125</v>
      </c>
      <c r="C14" s="217">
        <v>3.0555555555555555E-2</v>
      </c>
      <c r="E14" s="13"/>
      <c r="F14" s="215"/>
      <c r="K14" s="215"/>
    </row>
    <row r="15" spans="1:11">
      <c r="A15" s="117" t="s">
        <v>17</v>
      </c>
      <c r="B15" s="216">
        <v>1.2500000000000001E-2</v>
      </c>
      <c r="C15" s="217">
        <v>2.2222222222222223E-2</v>
      </c>
      <c r="E15" s="13"/>
      <c r="F15" s="215"/>
      <c r="K15" s="215"/>
    </row>
    <row r="16" spans="1:11">
      <c r="A16" s="274" t="s">
        <v>16</v>
      </c>
      <c r="B16" s="231">
        <v>8.7499999999999994E-2</v>
      </c>
      <c r="C16" s="232">
        <v>8.3333333333333332E-3</v>
      </c>
      <c r="E16" s="13"/>
      <c r="F16" s="215"/>
      <c r="I16" s="215"/>
    </row>
    <row r="17" spans="5:9">
      <c r="E17" s="13"/>
      <c r="F17" s="215"/>
      <c r="I17" s="215"/>
    </row>
    <row r="18" spans="5:9">
      <c r="F18" s="215"/>
      <c r="I18" s="215"/>
    </row>
    <row r="19" spans="5:9">
      <c r="F19" s="215"/>
      <c r="I19" s="215"/>
    </row>
    <row r="20" spans="5:9">
      <c r="F20" s="215"/>
      <c r="I20" s="215"/>
    </row>
    <row r="21" spans="5:9">
      <c r="F21" s="215"/>
      <c r="I21" s="215"/>
    </row>
    <row r="22" spans="5:9">
      <c r="I22" s="215"/>
    </row>
    <row r="23" spans="5:9">
      <c r="I23" s="215"/>
    </row>
    <row r="24" spans="5:9">
      <c r="I24" s="215"/>
    </row>
    <row r="25" spans="5:9">
      <c r="I25" s="215"/>
    </row>
    <row r="26" spans="5:9">
      <c r="I26" s="215"/>
    </row>
    <row r="27" spans="5:9">
      <c r="I27" s="215"/>
    </row>
    <row r="28" spans="5:9">
      <c r="I28" s="215"/>
    </row>
    <row r="29" spans="5:9">
      <c r="I29" s="215"/>
    </row>
    <row r="30" spans="5:9">
      <c r="I30" s="215"/>
    </row>
    <row r="31" spans="5:9">
      <c r="I31" s="215"/>
    </row>
    <row r="32" spans="5:9">
      <c r="I32" s="215"/>
    </row>
  </sheetData>
  <autoFilter ref="A1:C16" xr:uid="{C5B77787-3CD7-4F99-8C68-E6688719495A}">
    <sortState xmlns:xlrd2="http://schemas.microsoft.com/office/spreadsheetml/2017/richdata2" ref="A2:C16">
      <sortCondition descending="1" ref="C1:C16"/>
    </sortState>
  </autoFilter>
  <hyperlinks>
    <hyperlink ref="A3" location="'Seguridad'!A1" display="Seguridad" xr:uid="{6134F3A3-A72A-4103-AC78-03BBB7AD2014}"/>
    <hyperlink ref="A16" location="'Integridad conceptual'!A1" display="Integridad conceptual" xr:uid="{F85C1459-63DA-4EA2-A1EE-15EFFBCD8886}"/>
    <hyperlink ref="A4" location="'Disponibilidad'!A1" display="Disponibilidad " xr:uid="{825B64B4-D1D4-45FD-AB43-EE1AF4135379}"/>
    <hyperlink ref="A6" location="'Rendimiento'!A1" display="Rendimiento" xr:uid="{D3481E1D-04FC-4451-A08D-A005B7FB1603}"/>
    <hyperlink ref="A5" location="'Escalabilidad'!A1" display="Escalabilidad" xr:uid="{F057828E-E112-4361-9D84-67C65EA8DFEF}"/>
    <hyperlink ref="A2" location="'Usabilidad'!A1" display="Usabilidad (Experiencia de usuario)" xr:uid="{E173A1AA-4052-45FA-A6F6-3291BDE359E5}"/>
    <hyperlink ref="A10" location="'Internacionalización'!A1" display="Internacionalización" xr:uid="{CD201521-CE04-4BE2-9A50-2AFD43E730EE}"/>
    <hyperlink ref="A15" location="'Accesibilidad'!A1" display="Accesibilidad" xr:uid="{85382B43-79A2-47F5-8D00-4683BC985B8F}"/>
    <hyperlink ref="A7" location="'Capacidad para ser administrado'!A1" display="Capacidad para ser administrado" xr:uid="{4E4ABBD0-9A92-4F30-8B96-090C4FF9B74D}"/>
    <hyperlink ref="A13" location="'Capacidad para ser auditado'!A1" display="Capacidad para ser auditado (Trazabilidad)" xr:uid="{3EB0592E-571C-4CD0-BA5C-225E447D0F60}"/>
    <hyperlink ref="A12" location="'Capacidad para ser soportado'!A1" display="Capacidad para ser soportado" xr:uid="{1CA80D18-D470-4650-94DD-14EC60C389B9}"/>
    <hyperlink ref="A8" location="'Fiabilidad'!A1" display="Fiabilidad (Confiabilidad)" xr:uid="{08F999C3-5F65-4A07-B0DC-EB7D5FBCBA36}"/>
    <hyperlink ref="A11" location="'Capacidad para ser desplegado'!A1" display="Capacidad para ser desplegado" xr:uid="{F88D56A5-E199-480A-8A76-2038C37F5544}"/>
    <hyperlink ref="A14" location="'Capacidad para ser probado'!A1" display="Capacidad para ser probado" xr:uid="{E2239A23-84B0-4B14-B347-D795D4512061}"/>
    <hyperlink ref="A9" location="'Interoperabilidad'!A1" display="Interoperabilidad" xr:uid="{4B9CADD9-35C8-4985-A04F-E4EF84412828}"/>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8BE3E-76F3-490E-BA1B-878B0EFF1D67}">
  <dimension ref="A1:K180"/>
  <sheetViews>
    <sheetView zoomScale="85" zoomScaleNormal="85" workbookViewId="0">
      <selection activeCell="E2" sqref="E2"/>
    </sheetView>
  </sheetViews>
  <sheetFormatPr defaultColWidth="9.140625" defaultRowHeight="15"/>
  <cols>
    <col min="1" max="1" width="17.140625" style="265" customWidth="1"/>
    <col min="2" max="2" width="80.7109375" style="66" customWidth="1"/>
    <col min="3" max="3" width="18.42578125" style="44" customWidth="1"/>
    <col min="4" max="4" width="10.28515625" style="44" customWidth="1"/>
    <col min="5" max="5" width="12.85546875" style="66" customWidth="1"/>
    <col min="6" max="6" width="11.5703125" style="66" customWidth="1"/>
    <col min="7" max="7" width="11.7109375" style="66" customWidth="1"/>
    <col min="8" max="8" width="13.85546875" style="66" customWidth="1"/>
    <col min="9" max="9" width="9.140625" style="66"/>
    <col min="10" max="10" width="33.42578125" style="66" customWidth="1"/>
    <col min="11" max="11" width="22.42578125" style="66" customWidth="1"/>
    <col min="12" max="16384" width="9.140625" style="66"/>
  </cols>
  <sheetData>
    <row r="1" spans="1:11" ht="30" customHeight="1">
      <c r="A1" s="241" t="s">
        <v>31</v>
      </c>
      <c r="B1" s="242" t="s">
        <v>32</v>
      </c>
      <c r="C1" s="242" t="s">
        <v>33</v>
      </c>
      <c r="D1" s="242" t="s">
        <v>34</v>
      </c>
      <c r="E1" s="253" t="s">
        <v>35</v>
      </c>
      <c r="F1" s="253" t="s">
        <v>36</v>
      </c>
      <c r="G1" s="253" t="s">
        <v>37</v>
      </c>
      <c r="H1" s="248" t="s">
        <v>28</v>
      </c>
      <c r="J1" s="240" t="s">
        <v>38</v>
      </c>
      <c r="K1" s="243" t="s">
        <v>39</v>
      </c>
    </row>
    <row r="2" spans="1:11" ht="45.75">
      <c r="A2" s="254" t="s">
        <v>40</v>
      </c>
      <c r="B2" s="161" t="s">
        <v>41</v>
      </c>
      <c r="C2" s="162" t="s">
        <v>42</v>
      </c>
      <c r="D2" s="162" t="s">
        <v>43</v>
      </c>
      <c r="E2" s="398">
        <v>1</v>
      </c>
      <c r="F2" s="255">
        <v>1</v>
      </c>
      <c r="G2" s="255">
        <v>1</v>
      </c>
      <c r="H2" s="256">
        <f t="shared" ref="H2:H33" si="0">(E2+F2+G2)/3</f>
        <v>1</v>
      </c>
      <c r="J2" s="120" t="s">
        <v>17</v>
      </c>
      <c r="K2" s="218"/>
    </row>
    <row r="3" spans="1:11" ht="45">
      <c r="A3" s="254" t="s">
        <v>44</v>
      </c>
      <c r="B3" s="175" t="s">
        <v>45</v>
      </c>
      <c r="C3" s="189" t="s">
        <v>46</v>
      </c>
      <c r="D3" s="189" t="s">
        <v>43</v>
      </c>
      <c r="E3" s="255">
        <v>1</v>
      </c>
      <c r="F3" s="255">
        <v>1</v>
      </c>
      <c r="G3" s="255">
        <v>1</v>
      </c>
      <c r="H3" s="256">
        <f t="shared" si="0"/>
        <v>1</v>
      </c>
      <c r="J3" s="117" t="s">
        <v>8</v>
      </c>
      <c r="K3" s="219"/>
    </row>
    <row r="4" spans="1:11" ht="30">
      <c r="A4" s="257" t="s">
        <v>47</v>
      </c>
      <c r="B4" s="167" t="s">
        <v>48</v>
      </c>
      <c r="C4" s="181" t="s">
        <v>49</v>
      </c>
      <c r="D4" s="181" t="s">
        <v>43</v>
      </c>
      <c r="E4" s="39">
        <v>1</v>
      </c>
      <c r="F4" s="39">
        <v>1</v>
      </c>
      <c r="G4" s="39">
        <v>1</v>
      </c>
      <c r="H4" s="256">
        <f t="shared" si="0"/>
        <v>1</v>
      </c>
      <c r="J4" s="117" t="s">
        <v>15</v>
      </c>
      <c r="K4" s="199"/>
    </row>
    <row r="5" spans="1:11" ht="15.75" customHeight="1">
      <c r="A5" s="257" t="s">
        <v>50</v>
      </c>
      <c r="B5" s="172" t="s">
        <v>51</v>
      </c>
      <c r="C5" s="186" t="s">
        <v>52</v>
      </c>
      <c r="D5" s="186" t="s">
        <v>43</v>
      </c>
      <c r="E5" s="39">
        <v>1</v>
      </c>
      <c r="F5" s="39">
        <v>1</v>
      </c>
      <c r="G5" s="39">
        <v>1</v>
      </c>
      <c r="H5" s="256">
        <f t="shared" si="0"/>
        <v>1</v>
      </c>
      <c r="J5" s="117" t="s">
        <v>13</v>
      </c>
      <c r="K5" s="220"/>
    </row>
    <row r="6" spans="1:11" ht="30">
      <c r="A6" s="257" t="s">
        <v>53</v>
      </c>
      <c r="B6" s="174" t="s">
        <v>54</v>
      </c>
      <c r="C6" s="188" t="s">
        <v>55</v>
      </c>
      <c r="D6" s="188" t="s">
        <v>43</v>
      </c>
      <c r="E6" s="39">
        <v>1</v>
      </c>
      <c r="F6" s="39">
        <v>1</v>
      </c>
      <c r="G6" s="39">
        <v>1</v>
      </c>
      <c r="H6" s="256">
        <f t="shared" si="0"/>
        <v>1</v>
      </c>
      <c r="J6" s="117" t="s">
        <v>9</v>
      </c>
      <c r="K6" s="221"/>
    </row>
    <row r="7" spans="1:11" ht="30">
      <c r="A7" s="257" t="s">
        <v>56</v>
      </c>
      <c r="B7" s="174" t="s">
        <v>57</v>
      </c>
      <c r="C7" s="188" t="s">
        <v>58</v>
      </c>
      <c r="D7" s="188" t="s">
        <v>43</v>
      </c>
      <c r="E7" s="39">
        <v>1</v>
      </c>
      <c r="F7" s="39">
        <v>1</v>
      </c>
      <c r="G7" s="39">
        <v>1</v>
      </c>
      <c r="H7" s="256">
        <f t="shared" si="0"/>
        <v>1</v>
      </c>
      <c r="J7" s="117" t="s">
        <v>10</v>
      </c>
      <c r="K7" s="222"/>
    </row>
    <row r="8" spans="1:11" ht="30">
      <c r="A8" s="257" t="s">
        <v>59</v>
      </c>
      <c r="B8" s="175" t="s">
        <v>60</v>
      </c>
      <c r="C8" s="189" t="s">
        <v>61</v>
      </c>
      <c r="D8" s="189" t="s">
        <v>43</v>
      </c>
      <c r="E8" s="39">
        <v>1</v>
      </c>
      <c r="F8" s="39">
        <v>1</v>
      </c>
      <c r="G8" s="39">
        <v>1</v>
      </c>
      <c r="H8" s="256">
        <f t="shared" si="0"/>
        <v>1</v>
      </c>
      <c r="J8" s="117" t="s">
        <v>4</v>
      </c>
      <c r="K8" s="223"/>
    </row>
    <row r="9" spans="1:11" ht="45">
      <c r="A9" s="257" t="s">
        <v>62</v>
      </c>
      <c r="B9" s="175" t="s">
        <v>63</v>
      </c>
      <c r="C9" s="189" t="s">
        <v>61</v>
      </c>
      <c r="D9" s="189" t="s">
        <v>43</v>
      </c>
      <c r="E9" s="39">
        <v>1</v>
      </c>
      <c r="F9" s="39">
        <v>1</v>
      </c>
      <c r="G9" s="39">
        <v>1</v>
      </c>
      <c r="H9" s="256">
        <f t="shared" si="0"/>
        <v>1</v>
      </c>
      <c r="J9" s="117" t="s">
        <v>5</v>
      </c>
      <c r="K9" s="224"/>
    </row>
    <row r="10" spans="1:11" ht="45">
      <c r="A10" s="257" t="s">
        <v>64</v>
      </c>
      <c r="B10" s="175" t="s">
        <v>65</v>
      </c>
      <c r="C10" s="189" t="s">
        <v>66</v>
      </c>
      <c r="D10" s="189" t="s">
        <v>43</v>
      </c>
      <c r="E10" s="39">
        <v>1</v>
      </c>
      <c r="F10" s="39">
        <v>1</v>
      </c>
      <c r="G10" s="39">
        <v>1</v>
      </c>
      <c r="H10" s="256">
        <f t="shared" si="0"/>
        <v>1</v>
      </c>
      <c r="J10" s="118" t="s">
        <v>11</v>
      </c>
      <c r="K10" s="225"/>
    </row>
    <row r="11" spans="1:11" ht="30">
      <c r="A11" s="257" t="s">
        <v>67</v>
      </c>
      <c r="B11" s="169" t="s">
        <v>68</v>
      </c>
      <c r="C11" s="183" t="s">
        <v>69</v>
      </c>
      <c r="D11" s="183" t="s">
        <v>43</v>
      </c>
      <c r="E11" s="39">
        <v>1</v>
      </c>
      <c r="F11" s="39">
        <v>1</v>
      </c>
      <c r="G11" s="39">
        <v>1</v>
      </c>
      <c r="H11" s="256">
        <f t="shared" si="0"/>
        <v>1</v>
      </c>
      <c r="J11" s="117" t="s">
        <v>12</v>
      </c>
      <c r="K11" s="226"/>
    </row>
    <row r="12" spans="1:11" ht="30">
      <c r="A12" s="258">
        <v>2</v>
      </c>
      <c r="B12" s="164" t="s">
        <v>70</v>
      </c>
      <c r="C12" s="178" t="s">
        <v>71</v>
      </c>
      <c r="D12" s="178" t="s">
        <v>43</v>
      </c>
      <c r="E12" s="39">
        <v>1</v>
      </c>
      <c r="F12" s="39">
        <v>1</v>
      </c>
      <c r="G12" s="39">
        <v>1</v>
      </c>
      <c r="H12" s="256">
        <f t="shared" si="0"/>
        <v>1</v>
      </c>
      <c r="J12" s="117" t="s">
        <v>14</v>
      </c>
      <c r="K12" s="227"/>
    </row>
    <row r="13" spans="1:11" ht="30">
      <c r="A13" s="258">
        <v>5</v>
      </c>
      <c r="B13" s="167" t="s">
        <v>72</v>
      </c>
      <c r="C13" s="181" t="s">
        <v>73</v>
      </c>
      <c r="D13" s="181" t="s">
        <v>43</v>
      </c>
      <c r="E13" s="39">
        <v>1</v>
      </c>
      <c r="F13" s="39">
        <v>1</v>
      </c>
      <c r="G13" s="39">
        <v>1</v>
      </c>
      <c r="H13" s="256">
        <f t="shared" si="0"/>
        <v>1</v>
      </c>
      <c r="J13" s="117" t="s">
        <v>16</v>
      </c>
      <c r="K13" s="228"/>
    </row>
    <row r="14" spans="1:11" ht="30">
      <c r="A14" s="258">
        <v>6</v>
      </c>
      <c r="B14" s="168" t="s">
        <v>74</v>
      </c>
      <c r="C14" s="182" t="s">
        <v>75</v>
      </c>
      <c r="D14" s="182" t="s">
        <v>43</v>
      </c>
      <c r="E14" s="39">
        <v>1</v>
      </c>
      <c r="F14" s="39">
        <v>1</v>
      </c>
      <c r="G14" s="39">
        <v>1</v>
      </c>
      <c r="H14" s="256">
        <f t="shared" si="0"/>
        <v>1</v>
      </c>
      <c r="J14" s="117" t="s">
        <v>7</v>
      </c>
      <c r="K14" s="229"/>
    </row>
    <row r="15" spans="1:11" ht="45">
      <c r="A15" s="258">
        <v>12</v>
      </c>
      <c r="B15" s="174" t="s">
        <v>76</v>
      </c>
      <c r="C15" s="188" t="s">
        <v>55</v>
      </c>
      <c r="D15" s="188" t="s">
        <v>43</v>
      </c>
      <c r="E15" s="39">
        <v>1</v>
      </c>
      <c r="F15" s="39">
        <v>1</v>
      </c>
      <c r="G15" s="39">
        <v>1</v>
      </c>
      <c r="H15" s="256">
        <f t="shared" si="0"/>
        <v>1</v>
      </c>
      <c r="J15" s="117" t="s">
        <v>6</v>
      </c>
      <c r="K15" s="230"/>
    </row>
    <row r="16" spans="1:11" ht="30">
      <c r="A16" s="258">
        <v>22</v>
      </c>
      <c r="B16" s="176" t="s">
        <v>77</v>
      </c>
      <c r="C16" s="190" t="s">
        <v>6</v>
      </c>
      <c r="D16" s="190" t="s">
        <v>43</v>
      </c>
      <c r="E16" s="39">
        <v>1</v>
      </c>
      <c r="F16" s="39">
        <v>1</v>
      </c>
      <c r="G16" s="39">
        <v>1</v>
      </c>
      <c r="H16" s="256">
        <f t="shared" si="0"/>
        <v>1</v>
      </c>
      <c r="J16" s="119" t="s">
        <v>3</v>
      </c>
      <c r="K16" s="175"/>
    </row>
    <row r="17" spans="1:8" ht="45">
      <c r="A17" s="258">
        <v>36</v>
      </c>
      <c r="B17" s="164" t="s">
        <v>78</v>
      </c>
      <c r="C17" s="178" t="s">
        <v>79</v>
      </c>
      <c r="D17" s="178" t="s">
        <v>43</v>
      </c>
      <c r="E17" s="39">
        <v>1</v>
      </c>
      <c r="F17" s="39">
        <v>1</v>
      </c>
      <c r="G17" s="39">
        <v>1</v>
      </c>
      <c r="H17" s="256">
        <f t="shared" si="0"/>
        <v>1</v>
      </c>
    </row>
    <row r="18" spans="1:8" ht="30">
      <c r="A18" s="258">
        <v>46</v>
      </c>
      <c r="B18" s="165" t="s">
        <v>80</v>
      </c>
      <c r="C18" s="179" t="s">
        <v>81</v>
      </c>
      <c r="D18" s="179" t="s">
        <v>43</v>
      </c>
      <c r="E18" s="39">
        <v>1</v>
      </c>
      <c r="F18" s="39">
        <v>1</v>
      </c>
      <c r="G18" s="39">
        <v>1</v>
      </c>
      <c r="H18" s="256">
        <f t="shared" si="0"/>
        <v>1</v>
      </c>
    </row>
    <row r="19" spans="1:8" ht="30">
      <c r="A19" s="258">
        <v>68</v>
      </c>
      <c r="B19" s="168" t="s">
        <v>82</v>
      </c>
      <c r="C19" s="182" t="s">
        <v>83</v>
      </c>
      <c r="D19" s="182" t="s">
        <v>84</v>
      </c>
      <c r="E19" s="39">
        <v>1</v>
      </c>
      <c r="F19" s="39">
        <v>1</v>
      </c>
      <c r="G19" s="39">
        <v>1</v>
      </c>
      <c r="H19" s="256">
        <f t="shared" si="0"/>
        <v>1</v>
      </c>
    </row>
    <row r="20" spans="1:8" ht="30">
      <c r="A20" s="258">
        <v>3</v>
      </c>
      <c r="B20" s="165" t="s">
        <v>85</v>
      </c>
      <c r="C20" s="179" t="s">
        <v>86</v>
      </c>
      <c r="D20" s="179" t="s">
        <v>43</v>
      </c>
      <c r="E20" s="39">
        <v>1</v>
      </c>
      <c r="F20" s="39">
        <v>1</v>
      </c>
      <c r="G20" s="39">
        <v>0</v>
      </c>
      <c r="H20" s="256">
        <f t="shared" si="0"/>
        <v>0.66666666666666663</v>
      </c>
    </row>
    <row r="21" spans="1:8">
      <c r="A21" s="258">
        <v>7</v>
      </c>
      <c r="B21" s="169" t="s">
        <v>87</v>
      </c>
      <c r="C21" s="183" t="s">
        <v>88</v>
      </c>
      <c r="D21" s="183" t="s">
        <v>43</v>
      </c>
      <c r="E21" s="39">
        <v>1</v>
      </c>
      <c r="F21" s="39">
        <v>1</v>
      </c>
      <c r="G21" s="39">
        <v>0</v>
      </c>
      <c r="H21" s="256">
        <f t="shared" si="0"/>
        <v>0.66666666666666663</v>
      </c>
    </row>
    <row r="22" spans="1:8" ht="30">
      <c r="A22" s="258">
        <v>10</v>
      </c>
      <c r="B22" s="174" t="s">
        <v>89</v>
      </c>
      <c r="C22" s="188" t="s">
        <v>90</v>
      </c>
      <c r="D22" s="188" t="s">
        <v>43</v>
      </c>
      <c r="E22" s="39">
        <v>0</v>
      </c>
      <c r="F22" s="39">
        <v>1</v>
      </c>
      <c r="G22" s="39">
        <v>1</v>
      </c>
      <c r="H22" s="256">
        <f t="shared" si="0"/>
        <v>0.66666666666666663</v>
      </c>
    </row>
    <row r="23" spans="1:8" ht="30">
      <c r="A23" s="258">
        <v>16</v>
      </c>
      <c r="B23" s="175" t="s">
        <v>91</v>
      </c>
      <c r="C23" s="189" t="s">
        <v>61</v>
      </c>
      <c r="D23" s="189" t="s">
        <v>43</v>
      </c>
      <c r="E23" s="39">
        <v>1</v>
      </c>
      <c r="F23" s="39">
        <v>1</v>
      </c>
      <c r="G23" s="39">
        <v>0</v>
      </c>
      <c r="H23" s="256">
        <f t="shared" si="0"/>
        <v>0.66666666666666663</v>
      </c>
    </row>
    <row r="24" spans="1:8" ht="45">
      <c r="A24" s="258">
        <v>18</v>
      </c>
      <c r="B24" s="176" t="s">
        <v>92</v>
      </c>
      <c r="C24" s="190" t="s">
        <v>93</v>
      </c>
      <c r="D24" s="190" t="s">
        <v>43</v>
      </c>
      <c r="E24" s="39">
        <v>0</v>
      </c>
      <c r="F24" s="39">
        <v>1</v>
      </c>
      <c r="G24" s="39">
        <v>1</v>
      </c>
      <c r="H24" s="256">
        <f t="shared" si="0"/>
        <v>0.66666666666666663</v>
      </c>
    </row>
    <row r="25" spans="1:8" ht="45">
      <c r="A25" s="258">
        <v>19</v>
      </c>
      <c r="B25" s="159" t="s">
        <v>94</v>
      </c>
      <c r="C25" s="146" t="s">
        <v>17</v>
      </c>
      <c r="D25" s="146" t="s">
        <v>43</v>
      </c>
      <c r="E25" s="39">
        <v>1</v>
      </c>
      <c r="F25" s="39">
        <v>0</v>
      </c>
      <c r="G25" s="39">
        <v>1</v>
      </c>
      <c r="H25" s="256">
        <f t="shared" si="0"/>
        <v>0.66666666666666663</v>
      </c>
    </row>
    <row r="26" spans="1:8" ht="45">
      <c r="A26" s="258">
        <v>20</v>
      </c>
      <c r="B26" s="174" t="s">
        <v>95</v>
      </c>
      <c r="C26" s="188" t="s">
        <v>96</v>
      </c>
      <c r="D26" s="188" t="s">
        <v>43</v>
      </c>
      <c r="E26" s="39">
        <v>1</v>
      </c>
      <c r="F26" s="39">
        <v>1</v>
      </c>
      <c r="G26" s="39">
        <v>0</v>
      </c>
      <c r="H26" s="256">
        <f t="shared" si="0"/>
        <v>0.66666666666666663</v>
      </c>
    </row>
    <row r="27" spans="1:8" ht="30">
      <c r="A27" s="258">
        <v>21</v>
      </c>
      <c r="B27" s="175" t="s">
        <v>97</v>
      </c>
      <c r="C27" s="189" t="s">
        <v>46</v>
      </c>
      <c r="D27" s="189" t="s">
        <v>43</v>
      </c>
      <c r="E27" s="39">
        <v>0</v>
      </c>
      <c r="F27" s="39">
        <v>1</v>
      </c>
      <c r="G27" s="39">
        <v>1</v>
      </c>
      <c r="H27" s="256">
        <f t="shared" si="0"/>
        <v>0.66666666666666663</v>
      </c>
    </row>
    <row r="28" spans="1:8" ht="30">
      <c r="A28" s="258">
        <v>23</v>
      </c>
      <c r="B28" s="176" t="s">
        <v>98</v>
      </c>
      <c r="C28" s="190" t="s">
        <v>6</v>
      </c>
      <c r="D28" s="190" t="s">
        <v>43</v>
      </c>
      <c r="E28" s="39">
        <v>0</v>
      </c>
      <c r="F28" s="39">
        <v>1</v>
      </c>
      <c r="G28" s="39">
        <v>1</v>
      </c>
      <c r="H28" s="256">
        <f t="shared" si="0"/>
        <v>0.66666666666666663</v>
      </c>
    </row>
    <row r="29" spans="1:8" ht="45">
      <c r="A29" s="258">
        <v>30</v>
      </c>
      <c r="B29" s="194" t="s">
        <v>99</v>
      </c>
      <c r="C29" s="177" t="s">
        <v>100</v>
      </c>
      <c r="D29" s="177" t="s">
        <v>43</v>
      </c>
      <c r="E29" s="39">
        <v>1</v>
      </c>
      <c r="F29" s="39">
        <v>1</v>
      </c>
      <c r="G29" s="39">
        <v>0</v>
      </c>
      <c r="H29" s="256">
        <f t="shared" si="0"/>
        <v>0.66666666666666663</v>
      </c>
    </row>
    <row r="30" spans="1:8" ht="45">
      <c r="A30" s="258">
        <v>33</v>
      </c>
      <c r="B30" s="194" t="s">
        <v>101</v>
      </c>
      <c r="C30" s="177" t="s">
        <v>102</v>
      </c>
      <c r="D30" s="177" t="s">
        <v>43</v>
      </c>
      <c r="E30" s="39">
        <v>1</v>
      </c>
      <c r="F30" s="39">
        <v>1</v>
      </c>
      <c r="G30" s="39">
        <v>0</v>
      </c>
      <c r="H30" s="256">
        <f t="shared" si="0"/>
        <v>0.66666666666666663</v>
      </c>
    </row>
    <row r="31" spans="1:8" ht="30">
      <c r="A31" s="258">
        <v>35</v>
      </c>
      <c r="B31" s="164" t="s">
        <v>103</v>
      </c>
      <c r="C31" s="178" t="s">
        <v>79</v>
      </c>
      <c r="D31" s="178" t="s">
        <v>43</v>
      </c>
      <c r="E31" s="39">
        <v>1</v>
      </c>
      <c r="F31" s="39">
        <v>1</v>
      </c>
      <c r="G31" s="39">
        <v>0</v>
      </c>
      <c r="H31" s="256">
        <f t="shared" si="0"/>
        <v>0.66666666666666663</v>
      </c>
    </row>
    <row r="32" spans="1:8" ht="30">
      <c r="A32" s="258">
        <v>56</v>
      </c>
      <c r="B32" s="167" t="s">
        <v>104</v>
      </c>
      <c r="C32" s="181" t="s">
        <v>73</v>
      </c>
      <c r="D32" s="181" t="s">
        <v>43</v>
      </c>
      <c r="E32" s="39">
        <v>1</v>
      </c>
      <c r="F32" s="39">
        <v>1</v>
      </c>
      <c r="G32" s="39">
        <v>0</v>
      </c>
      <c r="H32" s="256">
        <f t="shared" si="0"/>
        <v>0.66666666666666663</v>
      </c>
    </row>
    <row r="33" spans="1:8" ht="30">
      <c r="A33" s="258">
        <v>60</v>
      </c>
      <c r="B33" s="167" t="s">
        <v>105</v>
      </c>
      <c r="C33" s="181" t="s">
        <v>106</v>
      </c>
      <c r="D33" s="181" t="s">
        <v>43</v>
      </c>
      <c r="E33" s="39">
        <v>1</v>
      </c>
      <c r="F33" s="39">
        <v>0</v>
      </c>
      <c r="G33" s="39">
        <v>1</v>
      </c>
      <c r="H33" s="256">
        <f t="shared" si="0"/>
        <v>0.66666666666666663</v>
      </c>
    </row>
    <row r="34" spans="1:8" ht="30">
      <c r="A34" s="258">
        <v>63</v>
      </c>
      <c r="B34" s="168" t="s">
        <v>107</v>
      </c>
      <c r="C34" s="182" t="s">
        <v>108</v>
      </c>
      <c r="D34" s="182" t="s">
        <v>43</v>
      </c>
      <c r="E34" s="39">
        <v>0</v>
      </c>
      <c r="F34" s="39">
        <v>1</v>
      </c>
      <c r="G34" s="39">
        <v>1</v>
      </c>
      <c r="H34" s="256">
        <f t="shared" ref="H34:H65" si="1">(E34+F34+G34)/3</f>
        <v>0.66666666666666663</v>
      </c>
    </row>
    <row r="35" spans="1:8" ht="45">
      <c r="A35" s="258">
        <v>73</v>
      </c>
      <c r="B35" s="169" t="s">
        <v>109</v>
      </c>
      <c r="C35" s="183" t="s">
        <v>110</v>
      </c>
      <c r="D35" s="183" t="s">
        <v>43</v>
      </c>
      <c r="E35" s="39">
        <v>0</v>
      </c>
      <c r="F35" s="39">
        <v>1</v>
      </c>
      <c r="G35" s="39">
        <v>1</v>
      </c>
      <c r="H35" s="256">
        <f t="shared" si="1"/>
        <v>0.66666666666666663</v>
      </c>
    </row>
    <row r="36" spans="1:8" ht="30">
      <c r="A36" s="258">
        <v>81</v>
      </c>
      <c r="B36" s="170" t="s">
        <v>111</v>
      </c>
      <c r="C36" s="184" t="s">
        <v>112</v>
      </c>
      <c r="D36" s="184" t="s">
        <v>43</v>
      </c>
      <c r="E36" s="39">
        <v>1</v>
      </c>
      <c r="F36" s="39">
        <v>1</v>
      </c>
      <c r="G36" s="39">
        <v>0</v>
      </c>
      <c r="H36" s="256">
        <f t="shared" si="1"/>
        <v>0.66666666666666663</v>
      </c>
    </row>
    <row r="37" spans="1:8" ht="30">
      <c r="A37" s="258">
        <v>102</v>
      </c>
      <c r="B37" s="174" t="s">
        <v>113</v>
      </c>
      <c r="C37" s="188" t="s">
        <v>55</v>
      </c>
      <c r="D37" s="188" t="s">
        <v>43</v>
      </c>
      <c r="E37" s="39">
        <v>1</v>
      </c>
      <c r="F37" s="39">
        <v>0</v>
      </c>
      <c r="G37" s="39">
        <v>1</v>
      </c>
      <c r="H37" s="256">
        <f t="shared" si="1"/>
        <v>0.66666666666666663</v>
      </c>
    </row>
    <row r="38" spans="1:8" ht="30">
      <c r="A38" s="258">
        <v>17</v>
      </c>
      <c r="B38" s="175" t="s">
        <v>114</v>
      </c>
      <c r="C38" s="189" t="s">
        <v>46</v>
      </c>
      <c r="D38" s="189" t="s">
        <v>43</v>
      </c>
      <c r="E38" s="39">
        <v>0</v>
      </c>
      <c r="F38" s="39">
        <v>0</v>
      </c>
      <c r="G38" s="39">
        <v>1</v>
      </c>
      <c r="H38" s="256">
        <f t="shared" si="1"/>
        <v>0.33333333333333331</v>
      </c>
    </row>
    <row r="39" spans="1:8" ht="30">
      <c r="A39" s="258">
        <v>25</v>
      </c>
      <c r="B39" s="159" t="s">
        <v>115</v>
      </c>
      <c r="C39" s="146" t="s">
        <v>116</v>
      </c>
      <c r="D39" s="146" t="s">
        <v>43</v>
      </c>
      <c r="E39" s="39">
        <v>0</v>
      </c>
      <c r="F39" s="39">
        <v>0</v>
      </c>
      <c r="G39" s="39">
        <v>1</v>
      </c>
      <c r="H39" s="256">
        <f t="shared" si="1"/>
        <v>0.33333333333333331</v>
      </c>
    </row>
    <row r="40" spans="1:8" ht="30">
      <c r="A40" s="258">
        <v>26</v>
      </c>
      <c r="B40" s="163" t="s">
        <v>117</v>
      </c>
      <c r="C40" s="177" t="s">
        <v>100</v>
      </c>
      <c r="D40" s="177" t="s">
        <v>43</v>
      </c>
      <c r="E40" s="39">
        <v>0</v>
      </c>
      <c r="F40" s="39">
        <v>1</v>
      </c>
      <c r="G40" s="39">
        <v>0</v>
      </c>
      <c r="H40" s="256">
        <f t="shared" si="1"/>
        <v>0.33333333333333331</v>
      </c>
    </row>
    <row r="41" spans="1:8" ht="45">
      <c r="A41" s="258">
        <v>27</v>
      </c>
      <c r="B41" s="163" t="s">
        <v>118</v>
      </c>
      <c r="C41" s="177" t="s">
        <v>119</v>
      </c>
      <c r="D41" s="177" t="s">
        <v>43</v>
      </c>
      <c r="E41" s="39">
        <v>0</v>
      </c>
      <c r="F41" s="39">
        <v>1</v>
      </c>
      <c r="G41" s="39">
        <v>0</v>
      </c>
      <c r="H41" s="256">
        <f t="shared" si="1"/>
        <v>0.33333333333333331</v>
      </c>
    </row>
    <row r="42" spans="1:8" ht="30">
      <c r="A42" s="258">
        <v>28</v>
      </c>
      <c r="B42" s="175" t="s">
        <v>120</v>
      </c>
      <c r="C42" s="189" t="s">
        <v>46</v>
      </c>
      <c r="D42" s="189" t="s">
        <v>43</v>
      </c>
      <c r="E42" s="39">
        <v>0</v>
      </c>
      <c r="F42" s="39"/>
      <c r="G42" s="39">
        <v>1</v>
      </c>
      <c r="H42" s="256">
        <f t="shared" si="1"/>
        <v>0.33333333333333331</v>
      </c>
    </row>
    <row r="43" spans="1:8" ht="30">
      <c r="A43" s="258">
        <v>31</v>
      </c>
      <c r="B43" s="194" t="s">
        <v>121</v>
      </c>
      <c r="C43" s="177" t="s">
        <v>119</v>
      </c>
      <c r="D43" s="177" t="s">
        <v>43</v>
      </c>
      <c r="E43" s="39">
        <v>1</v>
      </c>
      <c r="F43" s="39">
        <v>0</v>
      </c>
      <c r="G43" s="39">
        <v>0</v>
      </c>
      <c r="H43" s="256">
        <f t="shared" si="1"/>
        <v>0.33333333333333331</v>
      </c>
    </row>
    <row r="44" spans="1:8" ht="60">
      <c r="A44" s="258">
        <v>34</v>
      </c>
      <c r="B44" s="163" t="s">
        <v>122</v>
      </c>
      <c r="C44" s="177" t="s">
        <v>102</v>
      </c>
      <c r="D44" s="177" t="s">
        <v>43</v>
      </c>
      <c r="E44" s="39">
        <v>0</v>
      </c>
      <c r="F44" s="39">
        <v>0</v>
      </c>
      <c r="G44" s="39">
        <v>1</v>
      </c>
      <c r="H44" s="256">
        <f t="shared" si="1"/>
        <v>0.33333333333333331</v>
      </c>
    </row>
    <row r="45" spans="1:8" ht="30">
      <c r="A45" s="258">
        <v>37</v>
      </c>
      <c r="B45" s="194" t="s">
        <v>123</v>
      </c>
      <c r="C45" s="178" t="s">
        <v>79</v>
      </c>
      <c r="D45" s="178" t="s">
        <v>43</v>
      </c>
      <c r="E45" s="39">
        <v>1</v>
      </c>
      <c r="F45" s="39">
        <v>0</v>
      </c>
      <c r="G45" s="39">
        <v>0</v>
      </c>
      <c r="H45" s="256">
        <f t="shared" si="1"/>
        <v>0.33333333333333331</v>
      </c>
    </row>
    <row r="46" spans="1:8" ht="30">
      <c r="A46" s="258">
        <v>38</v>
      </c>
      <c r="B46" s="194" t="s">
        <v>124</v>
      </c>
      <c r="C46" s="178" t="s">
        <v>79</v>
      </c>
      <c r="D46" s="178" t="s">
        <v>43</v>
      </c>
      <c r="E46" s="39">
        <v>1</v>
      </c>
      <c r="F46" s="39">
        <v>0</v>
      </c>
      <c r="G46" s="39">
        <v>0</v>
      </c>
      <c r="H46" s="256">
        <f t="shared" si="1"/>
        <v>0.33333333333333331</v>
      </c>
    </row>
    <row r="47" spans="1:8" ht="30">
      <c r="A47" s="258">
        <v>40</v>
      </c>
      <c r="B47" s="164" t="s">
        <v>125</v>
      </c>
      <c r="C47" s="178" t="s">
        <v>126</v>
      </c>
      <c r="D47" s="178" t="s">
        <v>43</v>
      </c>
      <c r="E47" s="39">
        <v>0</v>
      </c>
      <c r="F47" s="39">
        <v>0</v>
      </c>
      <c r="G47" s="39">
        <v>1</v>
      </c>
      <c r="H47" s="256">
        <f t="shared" si="1"/>
        <v>0.33333333333333331</v>
      </c>
    </row>
    <row r="48" spans="1:8" ht="42.75" customHeight="1">
      <c r="A48" s="258">
        <v>42</v>
      </c>
      <c r="B48" s="164" t="s">
        <v>127</v>
      </c>
      <c r="C48" s="178" t="s">
        <v>71</v>
      </c>
      <c r="D48" s="178" t="s">
        <v>43</v>
      </c>
      <c r="E48" s="39">
        <v>1</v>
      </c>
      <c r="F48" s="39">
        <v>0</v>
      </c>
      <c r="G48" s="39">
        <v>0</v>
      </c>
      <c r="H48" s="256">
        <f t="shared" si="1"/>
        <v>0.33333333333333331</v>
      </c>
    </row>
    <row r="49" spans="1:8" ht="30">
      <c r="A49" s="258">
        <v>44</v>
      </c>
      <c r="B49" s="199" t="s">
        <v>128</v>
      </c>
      <c r="C49" s="178" t="s">
        <v>79</v>
      </c>
      <c r="D49" s="178" t="s">
        <v>43</v>
      </c>
      <c r="E49" s="39">
        <v>0</v>
      </c>
      <c r="F49" s="39">
        <v>0</v>
      </c>
      <c r="G49" s="39">
        <v>1</v>
      </c>
      <c r="H49" s="256">
        <f t="shared" si="1"/>
        <v>0.33333333333333331</v>
      </c>
    </row>
    <row r="50" spans="1:8" ht="30">
      <c r="A50" s="258">
        <v>45</v>
      </c>
      <c r="B50" s="165" t="s">
        <v>129</v>
      </c>
      <c r="C50" s="179" t="s">
        <v>81</v>
      </c>
      <c r="D50" s="179" t="s">
        <v>43</v>
      </c>
      <c r="E50" s="39">
        <v>0</v>
      </c>
      <c r="F50" s="39">
        <v>0</v>
      </c>
      <c r="G50" s="39">
        <v>1</v>
      </c>
      <c r="H50" s="256">
        <f t="shared" si="1"/>
        <v>0.33333333333333331</v>
      </c>
    </row>
    <row r="51" spans="1:8" ht="30">
      <c r="A51" s="258">
        <v>48</v>
      </c>
      <c r="B51" s="165" t="s">
        <v>130</v>
      </c>
      <c r="C51" s="179" t="s">
        <v>131</v>
      </c>
      <c r="D51" s="179" t="s">
        <v>43</v>
      </c>
      <c r="E51" s="39">
        <v>0</v>
      </c>
      <c r="F51" s="39">
        <v>0</v>
      </c>
      <c r="G51" s="39">
        <v>1</v>
      </c>
      <c r="H51" s="256">
        <f t="shared" si="1"/>
        <v>0.33333333333333331</v>
      </c>
    </row>
    <row r="52" spans="1:8" ht="45">
      <c r="A52" s="258">
        <v>55</v>
      </c>
      <c r="B52" s="166" t="s">
        <v>132</v>
      </c>
      <c r="C52" s="180" t="s">
        <v>133</v>
      </c>
      <c r="D52" s="180" t="s">
        <v>43</v>
      </c>
      <c r="E52" s="259">
        <v>1</v>
      </c>
      <c r="F52" s="259">
        <v>0</v>
      </c>
      <c r="G52" s="259">
        <v>0</v>
      </c>
      <c r="H52" s="260">
        <f t="shared" si="1"/>
        <v>0.33333333333333331</v>
      </c>
    </row>
    <row r="53" spans="1:8" ht="30">
      <c r="A53" s="258">
        <v>57</v>
      </c>
      <c r="B53" s="167" t="s">
        <v>134</v>
      </c>
      <c r="C53" s="181" t="s">
        <v>135</v>
      </c>
      <c r="D53" s="181" t="s">
        <v>43</v>
      </c>
      <c r="E53" s="39">
        <v>0</v>
      </c>
      <c r="F53" s="39">
        <v>1</v>
      </c>
      <c r="G53" s="39">
        <v>0</v>
      </c>
      <c r="H53" s="256">
        <f t="shared" si="1"/>
        <v>0.33333333333333331</v>
      </c>
    </row>
    <row r="54" spans="1:8" ht="30">
      <c r="A54" s="258">
        <v>58</v>
      </c>
      <c r="B54" s="167" t="s">
        <v>136</v>
      </c>
      <c r="C54" s="181" t="s">
        <v>135</v>
      </c>
      <c r="D54" s="181" t="s">
        <v>43</v>
      </c>
      <c r="E54" s="39">
        <v>0</v>
      </c>
      <c r="F54" s="39">
        <v>0</v>
      </c>
      <c r="G54" s="39">
        <v>1</v>
      </c>
      <c r="H54" s="256">
        <f t="shared" si="1"/>
        <v>0.33333333333333331</v>
      </c>
    </row>
    <row r="55" spans="1:8" ht="30">
      <c r="A55" s="258">
        <v>59</v>
      </c>
      <c r="B55" s="167" t="s">
        <v>137</v>
      </c>
      <c r="C55" s="181" t="s">
        <v>106</v>
      </c>
      <c r="D55" s="181" t="s">
        <v>43</v>
      </c>
      <c r="E55" s="39">
        <v>0</v>
      </c>
      <c r="F55" s="39">
        <v>1</v>
      </c>
      <c r="G55" s="39">
        <v>0</v>
      </c>
      <c r="H55" s="256">
        <f t="shared" si="1"/>
        <v>0.33333333333333331</v>
      </c>
    </row>
    <row r="56" spans="1:8" ht="30">
      <c r="A56" s="258">
        <v>64</v>
      </c>
      <c r="B56" s="168" t="s">
        <v>138</v>
      </c>
      <c r="C56" s="182" t="s">
        <v>139</v>
      </c>
      <c r="D56" s="182" t="s">
        <v>43</v>
      </c>
      <c r="E56" s="259">
        <v>0</v>
      </c>
      <c r="F56" s="259">
        <v>0</v>
      </c>
      <c r="G56" s="259">
        <v>1</v>
      </c>
      <c r="H56" s="256">
        <f t="shared" si="1"/>
        <v>0.33333333333333331</v>
      </c>
    </row>
    <row r="57" spans="1:8" ht="30">
      <c r="A57" s="258">
        <v>66</v>
      </c>
      <c r="B57" s="168" t="s">
        <v>140</v>
      </c>
      <c r="C57" s="182" t="s">
        <v>141</v>
      </c>
      <c r="D57" s="182" t="s">
        <v>43</v>
      </c>
      <c r="E57" s="39">
        <v>0</v>
      </c>
      <c r="F57" s="39">
        <v>1</v>
      </c>
      <c r="G57" s="39">
        <v>0</v>
      </c>
      <c r="H57" s="256">
        <f t="shared" si="1"/>
        <v>0.33333333333333331</v>
      </c>
    </row>
    <row r="58" spans="1:8" ht="30">
      <c r="A58" s="258">
        <v>76</v>
      </c>
      <c r="B58" s="169" t="s">
        <v>142</v>
      </c>
      <c r="C58" s="183" t="s">
        <v>110</v>
      </c>
      <c r="D58" s="183" t="s">
        <v>43</v>
      </c>
      <c r="E58" s="39">
        <v>0</v>
      </c>
      <c r="F58" s="39">
        <v>0</v>
      </c>
      <c r="G58" s="39">
        <v>1</v>
      </c>
      <c r="H58" s="256">
        <f t="shared" si="1"/>
        <v>0.33333333333333331</v>
      </c>
    </row>
    <row r="59" spans="1:8" ht="30">
      <c r="A59" s="258">
        <v>78</v>
      </c>
      <c r="B59" s="169" t="s">
        <v>143</v>
      </c>
      <c r="C59" s="183" t="s">
        <v>69</v>
      </c>
      <c r="D59" s="183" t="s">
        <v>43</v>
      </c>
      <c r="E59" s="39">
        <v>0</v>
      </c>
      <c r="F59" s="39">
        <v>0</v>
      </c>
      <c r="G59" s="39">
        <v>1</v>
      </c>
      <c r="H59" s="256">
        <f t="shared" si="1"/>
        <v>0.33333333333333331</v>
      </c>
    </row>
    <row r="60" spans="1:8" ht="45">
      <c r="A60" s="258">
        <v>79</v>
      </c>
      <c r="B60" s="169" t="s">
        <v>144</v>
      </c>
      <c r="C60" s="183" t="s">
        <v>88</v>
      </c>
      <c r="D60" s="183" t="s">
        <v>43</v>
      </c>
      <c r="E60" s="39">
        <v>1</v>
      </c>
      <c r="F60" s="39">
        <v>0</v>
      </c>
      <c r="G60" s="39">
        <v>0</v>
      </c>
      <c r="H60" s="256">
        <f t="shared" si="1"/>
        <v>0.33333333333333331</v>
      </c>
    </row>
    <row r="61" spans="1:8" ht="30">
      <c r="A61" s="258">
        <v>82</v>
      </c>
      <c r="B61" s="170" t="s">
        <v>145</v>
      </c>
      <c r="C61" s="184" t="s">
        <v>112</v>
      </c>
      <c r="D61" s="184" t="s">
        <v>43</v>
      </c>
      <c r="E61" s="39">
        <v>1</v>
      </c>
      <c r="F61" s="39">
        <v>0</v>
      </c>
      <c r="G61" s="39">
        <v>0</v>
      </c>
      <c r="H61" s="256">
        <f t="shared" si="1"/>
        <v>0.33333333333333331</v>
      </c>
    </row>
    <row r="62" spans="1:8" ht="30">
      <c r="A62" s="258">
        <v>88</v>
      </c>
      <c r="B62" s="171" t="s">
        <v>146</v>
      </c>
      <c r="C62" s="185" t="s">
        <v>147</v>
      </c>
      <c r="D62" s="185" t="s">
        <v>43</v>
      </c>
      <c r="E62" s="39">
        <v>0</v>
      </c>
      <c r="F62" s="39">
        <v>1</v>
      </c>
      <c r="G62" s="39">
        <v>0</v>
      </c>
      <c r="H62" s="256">
        <f t="shared" si="1"/>
        <v>0.33333333333333331</v>
      </c>
    </row>
    <row r="63" spans="1:8" ht="30">
      <c r="A63" s="258">
        <v>89</v>
      </c>
      <c r="B63" s="171" t="s">
        <v>148</v>
      </c>
      <c r="C63" s="185" t="s">
        <v>149</v>
      </c>
      <c r="D63" s="185" t="s">
        <v>43</v>
      </c>
      <c r="E63" s="39">
        <v>1</v>
      </c>
      <c r="F63" s="39">
        <v>0</v>
      </c>
      <c r="G63" s="39">
        <v>0</v>
      </c>
      <c r="H63" s="256">
        <f t="shared" si="1"/>
        <v>0.33333333333333331</v>
      </c>
    </row>
    <row r="64" spans="1:8">
      <c r="A64" s="258">
        <v>93</v>
      </c>
      <c r="B64" s="172" t="s">
        <v>150</v>
      </c>
      <c r="C64" s="186" t="s">
        <v>52</v>
      </c>
      <c r="D64" s="186" t="s">
        <v>43</v>
      </c>
      <c r="E64" s="39">
        <v>1</v>
      </c>
      <c r="F64" s="39">
        <v>0</v>
      </c>
      <c r="G64" s="39">
        <v>0</v>
      </c>
      <c r="H64" s="256">
        <f t="shared" si="1"/>
        <v>0.33333333333333331</v>
      </c>
    </row>
    <row r="65" spans="1:8" ht="30">
      <c r="A65" s="258">
        <v>101</v>
      </c>
      <c r="B65" s="174" t="s">
        <v>151</v>
      </c>
      <c r="C65" s="188" t="s">
        <v>55</v>
      </c>
      <c r="D65" s="188" t="s">
        <v>43</v>
      </c>
      <c r="E65" s="261">
        <v>0</v>
      </c>
      <c r="F65" s="39">
        <v>0</v>
      </c>
      <c r="G65" s="39">
        <v>1</v>
      </c>
      <c r="H65" s="256">
        <f t="shared" si="1"/>
        <v>0.33333333333333331</v>
      </c>
    </row>
    <row r="66" spans="1:8" ht="30">
      <c r="A66" s="258">
        <v>114</v>
      </c>
      <c r="B66" s="176" t="s">
        <v>152</v>
      </c>
      <c r="C66" s="190" t="s">
        <v>153</v>
      </c>
      <c r="D66" s="190" t="s">
        <v>43</v>
      </c>
      <c r="E66" s="39">
        <v>1</v>
      </c>
      <c r="F66" s="39">
        <v>0</v>
      </c>
      <c r="G66" s="39">
        <v>0</v>
      </c>
      <c r="H66" s="256">
        <f t="shared" ref="H66:H97" si="2">(E66+F66+G66)/3</f>
        <v>0.33333333333333331</v>
      </c>
    </row>
    <row r="67" spans="1:8" ht="30">
      <c r="A67" s="258">
        <v>117</v>
      </c>
      <c r="B67" s="176" t="s">
        <v>154</v>
      </c>
      <c r="C67" s="190" t="s">
        <v>155</v>
      </c>
      <c r="D67" s="190" t="s">
        <v>43</v>
      </c>
      <c r="E67" s="39">
        <v>0</v>
      </c>
      <c r="F67" s="39">
        <v>1</v>
      </c>
      <c r="G67" s="39">
        <v>0</v>
      </c>
      <c r="H67" s="256">
        <f t="shared" si="2"/>
        <v>0.33333333333333331</v>
      </c>
    </row>
    <row r="68" spans="1:8" ht="36" customHeight="1">
      <c r="A68" s="258">
        <v>24</v>
      </c>
      <c r="B68" s="160" t="s">
        <v>156</v>
      </c>
      <c r="C68" s="146" t="s">
        <v>42</v>
      </c>
      <c r="D68" s="146" t="s">
        <v>43</v>
      </c>
      <c r="E68" s="39">
        <v>0</v>
      </c>
      <c r="F68" s="39">
        <v>0</v>
      </c>
      <c r="G68" s="39">
        <v>0</v>
      </c>
      <c r="H68" s="256">
        <f t="shared" si="2"/>
        <v>0</v>
      </c>
    </row>
    <row r="69" spans="1:8" ht="45">
      <c r="A69" s="258">
        <v>29</v>
      </c>
      <c r="B69" s="159" t="s">
        <v>157</v>
      </c>
      <c r="C69" s="146" t="s">
        <v>42</v>
      </c>
      <c r="D69" s="146" t="s">
        <v>43</v>
      </c>
      <c r="E69" s="39">
        <v>0</v>
      </c>
      <c r="F69" s="39">
        <v>0</v>
      </c>
      <c r="G69" s="39">
        <v>0</v>
      </c>
      <c r="H69" s="256">
        <f t="shared" si="2"/>
        <v>0</v>
      </c>
    </row>
    <row r="70" spans="1:8" ht="30">
      <c r="A70" s="258">
        <v>32</v>
      </c>
      <c r="B70" s="194" t="s">
        <v>158</v>
      </c>
      <c r="C70" s="177" t="s">
        <v>119</v>
      </c>
      <c r="D70" s="177" t="s">
        <v>43</v>
      </c>
      <c r="E70" s="39">
        <v>0</v>
      </c>
      <c r="F70" s="39">
        <v>0</v>
      </c>
      <c r="G70" s="39">
        <v>0</v>
      </c>
      <c r="H70" s="256">
        <f t="shared" si="2"/>
        <v>0</v>
      </c>
    </row>
    <row r="71" spans="1:8" ht="30">
      <c r="A71" s="258">
        <v>39</v>
      </c>
      <c r="B71" s="194" t="s">
        <v>159</v>
      </c>
      <c r="C71" s="178" t="s">
        <v>79</v>
      </c>
      <c r="D71" s="178" t="s">
        <v>43</v>
      </c>
      <c r="E71" s="39">
        <v>0</v>
      </c>
      <c r="F71" s="39">
        <v>0</v>
      </c>
      <c r="G71" s="39">
        <v>0</v>
      </c>
      <c r="H71" s="256">
        <f t="shared" si="2"/>
        <v>0</v>
      </c>
    </row>
    <row r="72" spans="1:8" ht="45">
      <c r="A72" s="258">
        <v>41</v>
      </c>
      <c r="B72" s="164" t="s">
        <v>160</v>
      </c>
      <c r="C72" s="178" t="s">
        <v>79</v>
      </c>
      <c r="D72" s="178" t="s">
        <v>43</v>
      </c>
      <c r="E72" s="39">
        <v>0</v>
      </c>
      <c r="F72" s="39">
        <v>0</v>
      </c>
      <c r="G72" s="39">
        <v>0</v>
      </c>
      <c r="H72" s="256">
        <f t="shared" si="2"/>
        <v>0</v>
      </c>
    </row>
    <row r="73" spans="1:8" ht="30">
      <c r="A73" s="258">
        <v>43</v>
      </c>
      <c r="B73" s="164" t="s">
        <v>161</v>
      </c>
      <c r="C73" s="178" t="s">
        <v>79</v>
      </c>
      <c r="D73" s="178" t="s">
        <v>43</v>
      </c>
      <c r="E73" s="39">
        <v>0</v>
      </c>
      <c r="F73" s="39">
        <v>0</v>
      </c>
      <c r="G73" s="39">
        <v>0</v>
      </c>
      <c r="H73" s="256">
        <f t="shared" si="2"/>
        <v>0</v>
      </c>
    </row>
    <row r="74" spans="1:8" ht="30">
      <c r="A74" s="258">
        <v>47</v>
      </c>
      <c r="B74" s="165" t="s">
        <v>162</v>
      </c>
      <c r="C74" s="179" t="s">
        <v>131</v>
      </c>
      <c r="D74" s="179" t="s">
        <v>43</v>
      </c>
      <c r="E74" s="39">
        <v>0</v>
      </c>
      <c r="F74" s="39">
        <v>0</v>
      </c>
      <c r="G74" s="39">
        <v>0</v>
      </c>
      <c r="H74" s="256">
        <f t="shared" si="2"/>
        <v>0</v>
      </c>
    </row>
    <row r="75" spans="1:8" ht="30">
      <c r="A75" s="258">
        <v>49</v>
      </c>
      <c r="B75" s="165" t="s">
        <v>163</v>
      </c>
      <c r="C75" s="179" t="s">
        <v>131</v>
      </c>
      <c r="D75" s="179" t="s">
        <v>43</v>
      </c>
      <c r="E75" s="39">
        <v>0</v>
      </c>
      <c r="F75" s="39">
        <v>0</v>
      </c>
      <c r="G75" s="39">
        <v>0</v>
      </c>
      <c r="H75" s="256">
        <f t="shared" si="2"/>
        <v>0</v>
      </c>
    </row>
    <row r="76" spans="1:8" ht="30">
      <c r="A76" s="258">
        <v>50</v>
      </c>
      <c r="B76" s="166" t="s">
        <v>164</v>
      </c>
      <c r="C76" s="180" t="s">
        <v>165</v>
      </c>
      <c r="D76" s="180" t="s">
        <v>43</v>
      </c>
      <c r="E76" s="39">
        <v>0</v>
      </c>
      <c r="F76" s="39">
        <v>0</v>
      </c>
      <c r="G76" s="39">
        <v>0</v>
      </c>
      <c r="H76" s="256">
        <f t="shared" si="2"/>
        <v>0</v>
      </c>
    </row>
    <row r="77" spans="1:8" ht="30">
      <c r="A77" s="258">
        <v>51</v>
      </c>
      <c r="B77" s="166" t="s">
        <v>166</v>
      </c>
      <c r="C77" s="180" t="s">
        <v>167</v>
      </c>
      <c r="D77" s="180" t="s">
        <v>43</v>
      </c>
      <c r="E77" s="259">
        <v>0</v>
      </c>
      <c r="F77" s="259">
        <v>0</v>
      </c>
      <c r="G77" s="259">
        <v>0</v>
      </c>
      <c r="H77" s="260">
        <f t="shared" si="2"/>
        <v>0</v>
      </c>
    </row>
    <row r="78" spans="1:8" ht="45">
      <c r="A78" s="258">
        <v>52</v>
      </c>
      <c r="B78" s="166" t="s">
        <v>168</v>
      </c>
      <c r="C78" s="180" t="s">
        <v>167</v>
      </c>
      <c r="D78" s="180" t="s">
        <v>43</v>
      </c>
      <c r="E78" s="259">
        <v>0</v>
      </c>
      <c r="F78" s="259">
        <v>0</v>
      </c>
      <c r="G78" s="259">
        <v>0</v>
      </c>
      <c r="H78" s="260">
        <f t="shared" si="2"/>
        <v>0</v>
      </c>
    </row>
    <row r="79" spans="1:8" ht="30">
      <c r="A79" s="258">
        <v>53</v>
      </c>
      <c r="B79" s="166" t="s">
        <v>169</v>
      </c>
      <c r="C79" s="180" t="s">
        <v>167</v>
      </c>
      <c r="D79" s="180" t="s">
        <v>43</v>
      </c>
      <c r="E79" s="259">
        <v>0</v>
      </c>
      <c r="F79" s="259">
        <v>0</v>
      </c>
      <c r="G79" s="259"/>
      <c r="H79" s="260">
        <f t="shared" si="2"/>
        <v>0</v>
      </c>
    </row>
    <row r="80" spans="1:8" ht="45">
      <c r="A80" s="258">
        <v>54</v>
      </c>
      <c r="B80" s="166" t="s">
        <v>170</v>
      </c>
      <c r="C80" s="180" t="s">
        <v>133</v>
      </c>
      <c r="D80" s="180" t="s">
        <v>43</v>
      </c>
      <c r="E80" s="259">
        <v>0</v>
      </c>
      <c r="F80" s="259">
        <v>0</v>
      </c>
      <c r="G80" s="259">
        <v>0</v>
      </c>
      <c r="H80" s="260">
        <f t="shared" si="2"/>
        <v>0</v>
      </c>
    </row>
    <row r="81" spans="1:8" ht="30">
      <c r="A81" s="258">
        <v>61</v>
      </c>
      <c r="B81" s="167" t="s">
        <v>171</v>
      </c>
      <c r="C81" s="181" t="s">
        <v>49</v>
      </c>
      <c r="D81" s="181" t="s">
        <v>43</v>
      </c>
      <c r="E81" s="39">
        <v>0</v>
      </c>
      <c r="F81" s="39">
        <v>0</v>
      </c>
      <c r="G81" s="39">
        <v>0</v>
      </c>
      <c r="H81" s="256">
        <f t="shared" si="2"/>
        <v>0</v>
      </c>
    </row>
    <row r="82" spans="1:8" ht="30">
      <c r="A82" s="258">
        <v>62</v>
      </c>
      <c r="B82" s="168" t="s">
        <v>172</v>
      </c>
      <c r="C82" s="182" t="s">
        <v>173</v>
      </c>
      <c r="D82" s="182" t="s">
        <v>43</v>
      </c>
      <c r="E82" s="259">
        <v>0</v>
      </c>
      <c r="F82" s="259">
        <v>0</v>
      </c>
      <c r="G82" s="259">
        <v>0</v>
      </c>
      <c r="H82" s="256">
        <f t="shared" si="2"/>
        <v>0</v>
      </c>
    </row>
    <row r="83" spans="1:8" ht="30">
      <c r="A83" s="258">
        <v>65</v>
      </c>
      <c r="B83" s="168" t="s">
        <v>174</v>
      </c>
      <c r="C83" s="182" t="s">
        <v>175</v>
      </c>
      <c r="D83" s="182" t="s">
        <v>43</v>
      </c>
      <c r="E83" s="39">
        <v>0</v>
      </c>
      <c r="F83" s="39">
        <v>0</v>
      </c>
      <c r="G83" s="39">
        <v>0</v>
      </c>
      <c r="H83" s="256">
        <f t="shared" si="2"/>
        <v>0</v>
      </c>
    </row>
    <row r="84" spans="1:8" ht="30">
      <c r="A84" s="258">
        <v>67</v>
      </c>
      <c r="B84" s="168" t="s">
        <v>176</v>
      </c>
      <c r="C84" s="182" t="s">
        <v>141</v>
      </c>
      <c r="D84" s="182" t="s">
        <v>43</v>
      </c>
      <c r="E84" s="39">
        <v>0</v>
      </c>
      <c r="F84" s="39">
        <v>0</v>
      </c>
      <c r="G84" s="39">
        <v>0</v>
      </c>
      <c r="H84" s="256">
        <f t="shared" si="2"/>
        <v>0</v>
      </c>
    </row>
    <row r="85" spans="1:8" ht="30">
      <c r="A85" s="258">
        <v>69</v>
      </c>
      <c r="B85" s="168" t="s">
        <v>177</v>
      </c>
      <c r="C85" s="182" t="s">
        <v>178</v>
      </c>
      <c r="D85" s="182" t="s">
        <v>43</v>
      </c>
      <c r="E85" s="39">
        <v>0</v>
      </c>
      <c r="F85" s="39">
        <v>0</v>
      </c>
      <c r="G85" s="39">
        <v>0</v>
      </c>
      <c r="H85" s="256">
        <f t="shared" si="2"/>
        <v>0</v>
      </c>
    </row>
    <row r="86" spans="1:8" ht="45">
      <c r="A86" s="258">
        <v>70</v>
      </c>
      <c r="B86" s="168" t="s">
        <v>179</v>
      </c>
      <c r="C86" s="182" t="s">
        <v>180</v>
      </c>
      <c r="D86" s="182" t="s">
        <v>43</v>
      </c>
      <c r="E86" s="39">
        <v>0</v>
      </c>
      <c r="F86" s="39">
        <v>0</v>
      </c>
      <c r="G86" s="39">
        <v>0</v>
      </c>
      <c r="H86" s="256">
        <f t="shared" si="2"/>
        <v>0</v>
      </c>
    </row>
    <row r="87" spans="1:8" ht="60">
      <c r="A87" s="258">
        <v>71</v>
      </c>
      <c r="B87" s="169" t="s">
        <v>181</v>
      </c>
      <c r="C87" s="183" t="s">
        <v>182</v>
      </c>
      <c r="D87" s="183" t="s">
        <v>43</v>
      </c>
      <c r="E87" s="39">
        <v>0</v>
      </c>
      <c r="F87" s="39">
        <v>0</v>
      </c>
      <c r="G87" s="39">
        <v>0</v>
      </c>
      <c r="H87" s="256">
        <f t="shared" si="2"/>
        <v>0</v>
      </c>
    </row>
    <row r="88" spans="1:8" ht="30">
      <c r="A88" s="258">
        <v>72</v>
      </c>
      <c r="B88" s="169" t="s">
        <v>183</v>
      </c>
      <c r="C88" s="183" t="s">
        <v>182</v>
      </c>
      <c r="D88" s="183" t="s">
        <v>43</v>
      </c>
      <c r="E88" s="39">
        <v>0</v>
      </c>
      <c r="F88" s="39">
        <v>0</v>
      </c>
      <c r="G88" s="39">
        <v>0</v>
      </c>
      <c r="H88" s="256">
        <f t="shared" si="2"/>
        <v>0</v>
      </c>
    </row>
    <row r="89" spans="1:8" ht="30">
      <c r="A89" s="258">
        <v>74</v>
      </c>
      <c r="B89" s="169" t="s">
        <v>184</v>
      </c>
      <c r="C89" s="183" t="s">
        <v>182</v>
      </c>
      <c r="D89" s="183" t="s">
        <v>43</v>
      </c>
      <c r="E89" s="39">
        <v>0</v>
      </c>
      <c r="F89" s="39">
        <v>0</v>
      </c>
      <c r="G89" s="39">
        <v>0</v>
      </c>
      <c r="H89" s="256">
        <f t="shared" si="2"/>
        <v>0</v>
      </c>
    </row>
    <row r="90" spans="1:8" ht="30">
      <c r="A90" s="258">
        <v>75</v>
      </c>
      <c r="B90" s="169" t="s">
        <v>185</v>
      </c>
      <c r="C90" s="183" t="s">
        <v>182</v>
      </c>
      <c r="D90" s="183" t="s">
        <v>43</v>
      </c>
      <c r="E90" s="39">
        <v>0</v>
      </c>
      <c r="F90" s="39">
        <v>0</v>
      </c>
      <c r="G90" s="39">
        <v>0</v>
      </c>
      <c r="H90" s="256">
        <f t="shared" si="2"/>
        <v>0</v>
      </c>
    </row>
    <row r="91" spans="1:8" ht="30">
      <c r="A91" s="258">
        <v>80</v>
      </c>
      <c r="B91" s="169" t="s">
        <v>186</v>
      </c>
      <c r="C91" s="183" t="s">
        <v>182</v>
      </c>
      <c r="D91" s="183" t="s">
        <v>43</v>
      </c>
      <c r="E91" s="39">
        <v>0</v>
      </c>
      <c r="F91" s="39">
        <v>0</v>
      </c>
      <c r="G91" s="39">
        <v>0</v>
      </c>
      <c r="H91" s="256">
        <f t="shared" si="2"/>
        <v>0</v>
      </c>
    </row>
    <row r="92" spans="1:8" ht="30">
      <c r="A92" s="258">
        <v>83</v>
      </c>
      <c r="B92" s="170" t="s">
        <v>187</v>
      </c>
      <c r="C92" s="184" t="s">
        <v>112</v>
      </c>
      <c r="D92" s="184" t="s">
        <v>43</v>
      </c>
      <c r="E92" s="39">
        <v>0</v>
      </c>
      <c r="F92" s="39">
        <v>0</v>
      </c>
      <c r="G92" s="39">
        <v>0</v>
      </c>
      <c r="H92" s="256">
        <f t="shared" si="2"/>
        <v>0</v>
      </c>
    </row>
    <row r="93" spans="1:8" ht="30">
      <c r="A93" s="258">
        <v>84</v>
      </c>
      <c r="B93" s="170" t="s">
        <v>188</v>
      </c>
      <c r="C93" s="184" t="s">
        <v>189</v>
      </c>
      <c r="D93" s="184" t="s">
        <v>43</v>
      </c>
      <c r="E93" s="39">
        <v>0</v>
      </c>
      <c r="F93" s="39">
        <v>0</v>
      </c>
      <c r="G93" s="39">
        <v>0</v>
      </c>
      <c r="H93" s="256">
        <f t="shared" si="2"/>
        <v>0</v>
      </c>
    </row>
    <row r="94" spans="1:8">
      <c r="A94" s="258">
        <v>85</v>
      </c>
      <c r="B94" s="171" t="s">
        <v>190</v>
      </c>
      <c r="C94" s="185" t="s">
        <v>191</v>
      </c>
      <c r="D94" s="185" t="s">
        <v>43</v>
      </c>
      <c r="E94" s="39">
        <v>0</v>
      </c>
      <c r="F94" s="39">
        <v>0</v>
      </c>
      <c r="G94" s="39">
        <v>0</v>
      </c>
      <c r="H94" s="256">
        <f t="shared" si="2"/>
        <v>0</v>
      </c>
    </row>
    <row r="95" spans="1:8">
      <c r="A95" s="258">
        <v>86</v>
      </c>
      <c r="B95" s="171" t="s">
        <v>192</v>
      </c>
      <c r="C95" s="185" t="s">
        <v>191</v>
      </c>
      <c r="D95" s="185" t="s">
        <v>43</v>
      </c>
      <c r="E95" s="39">
        <v>0</v>
      </c>
      <c r="F95" s="39">
        <v>0</v>
      </c>
      <c r="G95" s="39">
        <v>0</v>
      </c>
      <c r="H95" s="256">
        <f t="shared" si="2"/>
        <v>0</v>
      </c>
    </row>
    <row r="96" spans="1:8">
      <c r="A96" s="258">
        <v>87</v>
      </c>
      <c r="B96" s="171" t="s">
        <v>193</v>
      </c>
      <c r="C96" s="185" t="s">
        <v>147</v>
      </c>
      <c r="D96" s="185" t="s">
        <v>43</v>
      </c>
      <c r="E96" s="39">
        <v>0</v>
      </c>
      <c r="F96" s="39">
        <v>0</v>
      </c>
      <c r="G96" s="39">
        <v>0</v>
      </c>
      <c r="H96" s="256">
        <f t="shared" si="2"/>
        <v>0</v>
      </c>
    </row>
    <row r="97" spans="1:8" ht="30">
      <c r="A97" s="258">
        <v>90</v>
      </c>
      <c r="B97" s="171" t="s">
        <v>194</v>
      </c>
      <c r="C97" s="185" t="s">
        <v>191</v>
      </c>
      <c r="D97" s="185" t="s">
        <v>43</v>
      </c>
      <c r="E97" s="39">
        <v>0</v>
      </c>
      <c r="F97" s="39">
        <v>0</v>
      </c>
      <c r="G97" s="39">
        <v>0</v>
      </c>
      <c r="H97" s="256">
        <f t="shared" si="2"/>
        <v>0</v>
      </c>
    </row>
    <row r="98" spans="1:8" ht="30">
      <c r="A98" s="258">
        <v>91</v>
      </c>
      <c r="B98" s="171" t="s">
        <v>195</v>
      </c>
      <c r="C98" s="185" t="s">
        <v>149</v>
      </c>
      <c r="D98" s="185" t="s">
        <v>43</v>
      </c>
      <c r="E98" s="39">
        <v>0</v>
      </c>
      <c r="F98" s="39">
        <v>0</v>
      </c>
      <c r="G98" s="39">
        <v>0</v>
      </c>
      <c r="H98" s="256">
        <f t="shared" ref="H98:H129" si="3">(E98+F98+G98)/3</f>
        <v>0</v>
      </c>
    </row>
    <row r="99" spans="1:8" ht="30">
      <c r="A99" s="258">
        <v>92</v>
      </c>
      <c r="B99" s="171" t="s">
        <v>196</v>
      </c>
      <c r="C99" s="185" t="s">
        <v>149</v>
      </c>
      <c r="D99" s="185" t="s">
        <v>43</v>
      </c>
      <c r="E99" s="39">
        <v>0</v>
      </c>
      <c r="F99" s="39">
        <v>0</v>
      </c>
      <c r="G99" s="39">
        <v>0</v>
      </c>
      <c r="H99" s="256">
        <f t="shared" si="3"/>
        <v>0</v>
      </c>
    </row>
    <row r="100" spans="1:8" ht="30">
      <c r="A100" s="258">
        <v>94</v>
      </c>
      <c r="B100" s="172" t="s">
        <v>197</v>
      </c>
      <c r="C100" s="186" t="s">
        <v>198</v>
      </c>
      <c r="D100" s="186" t="s">
        <v>43</v>
      </c>
      <c r="E100" s="39">
        <v>0</v>
      </c>
      <c r="F100" s="39">
        <v>0</v>
      </c>
      <c r="G100" s="39">
        <v>0</v>
      </c>
      <c r="H100" s="256">
        <f t="shared" si="3"/>
        <v>0</v>
      </c>
    </row>
    <row r="101" spans="1:8" ht="30">
      <c r="A101" s="258">
        <v>95</v>
      </c>
      <c r="B101" s="172" t="s">
        <v>199</v>
      </c>
      <c r="C101" s="186" t="s">
        <v>198</v>
      </c>
      <c r="D101" s="186" t="s">
        <v>43</v>
      </c>
      <c r="E101" s="39">
        <v>0</v>
      </c>
      <c r="F101" s="39">
        <v>0</v>
      </c>
      <c r="G101" s="39">
        <v>0</v>
      </c>
      <c r="H101" s="256">
        <f t="shared" si="3"/>
        <v>0</v>
      </c>
    </row>
    <row r="102" spans="1:8" ht="30">
      <c r="A102" s="258">
        <v>96</v>
      </c>
      <c r="B102" s="172" t="s">
        <v>200</v>
      </c>
      <c r="C102" s="186" t="s">
        <v>201</v>
      </c>
      <c r="D102" s="186" t="s">
        <v>43</v>
      </c>
      <c r="E102" s="39">
        <v>0</v>
      </c>
      <c r="F102" s="39">
        <v>0</v>
      </c>
      <c r="G102" s="39">
        <v>0</v>
      </c>
      <c r="H102" s="256">
        <f t="shared" si="3"/>
        <v>0</v>
      </c>
    </row>
    <row r="103" spans="1:8" ht="30">
      <c r="A103" s="258">
        <v>97</v>
      </c>
      <c r="B103" s="172" t="s">
        <v>202</v>
      </c>
      <c r="C103" s="186" t="s">
        <v>201</v>
      </c>
      <c r="D103" s="186" t="s">
        <v>43</v>
      </c>
      <c r="E103" s="39">
        <v>0</v>
      </c>
      <c r="F103" s="39">
        <v>0</v>
      </c>
      <c r="G103" s="39">
        <v>0</v>
      </c>
      <c r="H103" s="256">
        <f t="shared" si="3"/>
        <v>0</v>
      </c>
    </row>
    <row r="104" spans="1:8" ht="30">
      <c r="A104" s="258">
        <v>98</v>
      </c>
      <c r="B104" s="172" t="s">
        <v>203</v>
      </c>
      <c r="C104" s="186" t="s">
        <v>204</v>
      </c>
      <c r="D104" s="186" t="s">
        <v>43</v>
      </c>
      <c r="E104" s="39">
        <v>0</v>
      </c>
      <c r="F104" s="39">
        <v>0</v>
      </c>
      <c r="G104" s="39">
        <v>0</v>
      </c>
      <c r="H104" s="256">
        <f t="shared" si="3"/>
        <v>0</v>
      </c>
    </row>
    <row r="105" spans="1:8" ht="30">
      <c r="A105" s="258">
        <v>99</v>
      </c>
      <c r="B105" s="173" t="s">
        <v>205</v>
      </c>
      <c r="C105" s="187" t="s">
        <v>206</v>
      </c>
      <c r="D105" s="187" t="s">
        <v>43</v>
      </c>
      <c r="E105" s="39">
        <v>0</v>
      </c>
      <c r="F105" s="39">
        <v>0</v>
      </c>
      <c r="G105" s="39">
        <v>0</v>
      </c>
      <c r="H105" s="256">
        <f t="shared" si="3"/>
        <v>0</v>
      </c>
    </row>
    <row r="106" spans="1:8">
      <c r="A106" s="258">
        <v>100</v>
      </c>
      <c r="B106" s="173" t="s">
        <v>207</v>
      </c>
      <c r="C106" s="187" t="s">
        <v>208</v>
      </c>
      <c r="D106" s="187" t="s">
        <v>43</v>
      </c>
      <c r="E106" s="39">
        <v>0</v>
      </c>
      <c r="F106" s="39">
        <v>0</v>
      </c>
      <c r="G106" s="39">
        <v>0</v>
      </c>
      <c r="H106" s="256">
        <f t="shared" si="3"/>
        <v>0</v>
      </c>
    </row>
    <row r="107" spans="1:8" ht="30">
      <c r="A107" s="258">
        <v>103</v>
      </c>
      <c r="B107" s="175" t="s">
        <v>209</v>
      </c>
      <c r="C107" s="189" t="s">
        <v>210</v>
      </c>
      <c r="D107" s="189" t="s">
        <v>43</v>
      </c>
      <c r="E107" s="39">
        <v>0</v>
      </c>
      <c r="F107" s="39">
        <v>0</v>
      </c>
      <c r="G107" s="39">
        <v>0</v>
      </c>
      <c r="H107" s="256">
        <f t="shared" si="3"/>
        <v>0</v>
      </c>
    </row>
    <row r="108" spans="1:8" ht="30">
      <c r="A108" s="258">
        <v>104</v>
      </c>
      <c r="B108" s="175" t="s">
        <v>211</v>
      </c>
      <c r="C108" s="189" t="s">
        <v>210</v>
      </c>
      <c r="D108" s="189" t="s">
        <v>43</v>
      </c>
      <c r="E108" s="39">
        <v>0</v>
      </c>
      <c r="F108" s="39">
        <v>0</v>
      </c>
      <c r="G108" s="39">
        <v>0</v>
      </c>
      <c r="H108" s="256">
        <f t="shared" si="3"/>
        <v>0</v>
      </c>
    </row>
    <row r="109" spans="1:8" ht="45">
      <c r="A109" s="258">
        <v>105</v>
      </c>
      <c r="B109" s="175" t="s">
        <v>212</v>
      </c>
      <c r="C109" s="189" t="s">
        <v>61</v>
      </c>
      <c r="D109" s="189" t="s">
        <v>43</v>
      </c>
      <c r="E109" s="39">
        <v>0</v>
      </c>
      <c r="F109" s="39">
        <v>0</v>
      </c>
      <c r="G109" s="39">
        <v>0</v>
      </c>
      <c r="H109" s="256">
        <f t="shared" si="3"/>
        <v>0</v>
      </c>
    </row>
    <row r="110" spans="1:8" ht="75">
      <c r="A110" s="258">
        <v>106</v>
      </c>
      <c r="B110" s="175" t="s">
        <v>213</v>
      </c>
      <c r="C110" s="189" t="s">
        <v>46</v>
      </c>
      <c r="D110" s="189" t="s">
        <v>43</v>
      </c>
      <c r="E110" s="39">
        <v>0</v>
      </c>
      <c r="F110" s="39">
        <v>0</v>
      </c>
      <c r="G110" s="39">
        <v>0</v>
      </c>
      <c r="H110" s="256">
        <f t="shared" si="3"/>
        <v>0</v>
      </c>
    </row>
    <row r="111" spans="1:8" ht="45">
      <c r="A111" s="258">
        <v>107</v>
      </c>
      <c r="B111" s="175" t="s">
        <v>214</v>
      </c>
      <c r="C111" s="189" t="s">
        <v>61</v>
      </c>
      <c r="D111" s="189" t="s">
        <v>43</v>
      </c>
      <c r="E111" s="39">
        <v>0</v>
      </c>
      <c r="F111" s="39">
        <v>0</v>
      </c>
      <c r="G111" s="39">
        <v>0</v>
      </c>
      <c r="H111" s="256">
        <f t="shared" si="3"/>
        <v>0</v>
      </c>
    </row>
    <row r="112" spans="1:8" ht="75">
      <c r="A112" s="258">
        <v>108</v>
      </c>
      <c r="B112" s="175" t="s">
        <v>215</v>
      </c>
      <c r="C112" s="189" t="s">
        <v>61</v>
      </c>
      <c r="D112" s="189" t="s">
        <v>43</v>
      </c>
      <c r="E112" s="39">
        <v>0</v>
      </c>
      <c r="F112" s="39">
        <v>0</v>
      </c>
      <c r="G112" s="39">
        <v>0</v>
      </c>
      <c r="H112" s="256">
        <f t="shared" si="3"/>
        <v>0</v>
      </c>
    </row>
    <row r="113" spans="1:8" ht="30">
      <c r="A113" s="258">
        <v>109</v>
      </c>
      <c r="B113" s="175" t="s">
        <v>216</v>
      </c>
      <c r="C113" s="189" t="s">
        <v>61</v>
      </c>
      <c r="D113" s="189" t="s">
        <v>43</v>
      </c>
      <c r="E113" s="39">
        <v>0</v>
      </c>
      <c r="F113" s="39">
        <v>0</v>
      </c>
      <c r="G113" s="39">
        <v>0</v>
      </c>
      <c r="H113" s="256">
        <f t="shared" si="3"/>
        <v>0</v>
      </c>
    </row>
    <row r="114" spans="1:8" ht="45">
      <c r="A114" s="258">
        <v>110</v>
      </c>
      <c r="B114" s="176" t="s">
        <v>217</v>
      </c>
      <c r="C114" s="190" t="s">
        <v>93</v>
      </c>
      <c r="D114" s="190" t="s">
        <v>43</v>
      </c>
      <c r="E114" s="39">
        <v>0</v>
      </c>
      <c r="F114" s="39">
        <v>0</v>
      </c>
      <c r="G114" s="39">
        <v>0</v>
      </c>
      <c r="H114" s="256">
        <f t="shared" si="3"/>
        <v>0</v>
      </c>
    </row>
    <row r="115" spans="1:8" ht="30">
      <c r="A115" s="258">
        <v>111</v>
      </c>
      <c r="B115" s="176" t="s">
        <v>218</v>
      </c>
      <c r="C115" s="190" t="s">
        <v>219</v>
      </c>
      <c r="D115" s="190" t="s">
        <v>43</v>
      </c>
      <c r="E115" s="39">
        <v>0</v>
      </c>
      <c r="F115" s="39">
        <v>0</v>
      </c>
      <c r="G115" s="39">
        <v>0</v>
      </c>
      <c r="H115" s="256">
        <f t="shared" si="3"/>
        <v>0</v>
      </c>
    </row>
    <row r="116" spans="1:8" ht="60">
      <c r="A116" s="258">
        <v>112</v>
      </c>
      <c r="B116" s="176" t="s">
        <v>220</v>
      </c>
      <c r="C116" s="190" t="s">
        <v>153</v>
      </c>
      <c r="D116" s="190" t="s">
        <v>43</v>
      </c>
      <c r="E116" s="39">
        <v>0</v>
      </c>
      <c r="F116" s="39">
        <v>0</v>
      </c>
      <c r="G116" s="39">
        <v>0</v>
      </c>
      <c r="H116" s="256">
        <f t="shared" si="3"/>
        <v>0</v>
      </c>
    </row>
    <row r="117" spans="1:8" ht="60">
      <c r="A117" s="258">
        <v>113</v>
      </c>
      <c r="B117" s="176" t="s">
        <v>221</v>
      </c>
      <c r="C117" s="190" t="s">
        <v>222</v>
      </c>
      <c r="D117" s="190" t="s">
        <v>43</v>
      </c>
      <c r="E117" s="39">
        <v>0</v>
      </c>
      <c r="F117" s="39">
        <v>0</v>
      </c>
      <c r="G117" s="39">
        <v>0</v>
      </c>
      <c r="H117" s="256">
        <f t="shared" si="3"/>
        <v>0</v>
      </c>
    </row>
    <row r="118" spans="1:8" ht="30">
      <c r="A118" s="258">
        <v>115</v>
      </c>
      <c r="B118" s="176" t="s">
        <v>223</v>
      </c>
      <c r="C118" s="190" t="s">
        <v>153</v>
      </c>
      <c r="D118" s="190" t="s">
        <v>43</v>
      </c>
      <c r="E118" s="39">
        <v>0</v>
      </c>
      <c r="F118" s="39">
        <v>0</v>
      </c>
      <c r="G118" s="39">
        <v>0</v>
      </c>
      <c r="H118" s="256">
        <f t="shared" si="3"/>
        <v>0</v>
      </c>
    </row>
    <row r="119" spans="1:8" ht="30">
      <c r="A119" s="258">
        <v>116</v>
      </c>
      <c r="B119" s="176" t="s">
        <v>224</v>
      </c>
      <c r="C119" s="190" t="s">
        <v>93</v>
      </c>
      <c r="D119" s="190" t="s">
        <v>43</v>
      </c>
      <c r="E119" s="39">
        <v>0</v>
      </c>
      <c r="F119" s="39">
        <v>0</v>
      </c>
      <c r="G119" s="39">
        <v>0</v>
      </c>
      <c r="H119" s="256">
        <f t="shared" si="3"/>
        <v>0</v>
      </c>
    </row>
    <row r="120" spans="1:8" ht="30">
      <c r="A120" s="258">
        <v>118</v>
      </c>
      <c r="B120" s="176" t="s">
        <v>225</v>
      </c>
      <c r="C120" s="190" t="s">
        <v>4</v>
      </c>
      <c r="D120" s="190" t="s">
        <v>43</v>
      </c>
      <c r="E120" s="39">
        <v>0</v>
      </c>
      <c r="F120" s="39">
        <v>0</v>
      </c>
      <c r="G120" s="39">
        <v>0</v>
      </c>
      <c r="H120" s="256">
        <f t="shared" si="3"/>
        <v>0</v>
      </c>
    </row>
    <row r="121" spans="1:8" ht="45">
      <c r="A121" s="258">
        <v>119</v>
      </c>
      <c r="B121" s="159" t="s">
        <v>226</v>
      </c>
      <c r="C121" s="146" t="s">
        <v>42</v>
      </c>
      <c r="D121" s="146" t="s">
        <v>227</v>
      </c>
      <c r="E121" s="39"/>
      <c r="F121" s="39"/>
      <c r="G121" s="39"/>
      <c r="H121" s="256">
        <f t="shared" si="3"/>
        <v>0</v>
      </c>
    </row>
    <row r="122" spans="1:8" ht="45">
      <c r="A122" s="258">
        <v>120</v>
      </c>
      <c r="B122" s="159" t="s">
        <v>228</v>
      </c>
      <c r="C122" s="146" t="s">
        <v>42</v>
      </c>
      <c r="D122" s="146" t="s">
        <v>227</v>
      </c>
      <c r="E122" s="39"/>
      <c r="F122" s="39"/>
      <c r="G122" s="39"/>
      <c r="H122" s="256">
        <f t="shared" si="3"/>
        <v>0</v>
      </c>
    </row>
    <row r="123" spans="1:8" ht="30">
      <c r="A123" s="258">
        <v>121</v>
      </c>
      <c r="B123" s="159" t="s">
        <v>229</v>
      </c>
      <c r="C123" s="146" t="s">
        <v>116</v>
      </c>
      <c r="D123" s="146" t="s">
        <v>227</v>
      </c>
      <c r="E123" s="39"/>
      <c r="F123" s="39"/>
      <c r="G123" s="39"/>
      <c r="H123" s="256">
        <f t="shared" si="3"/>
        <v>0</v>
      </c>
    </row>
    <row r="124" spans="1:8" ht="45">
      <c r="A124" s="258">
        <v>122</v>
      </c>
      <c r="B124" s="159" t="s">
        <v>230</v>
      </c>
      <c r="C124" s="146" t="s">
        <v>116</v>
      </c>
      <c r="D124" s="146" t="s">
        <v>227</v>
      </c>
      <c r="E124" s="39"/>
      <c r="F124" s="39"/>
      <c r="G124" s="39"/>
      <c r="H124" s="256">
        <f t="shared" si="3"/>
        <v>0</v>
      </c>
    </row>
    <row r="125" spans="1:8">
      <c r="A125" s="258">
        <v>123</v>
      </c>
      <c r="B125" s="159" t="s">
        <v>231</v>
      </c>
      <c r="C125" s="146" t="s">
        <v>116</v>
      </c>
      <c r="D125" s="146" t="s">
        <v>227</v>
      </c>
      <c r="E125" s="39"/>
      <c r="F125" s="39"/>
      <c r="G125" s="39"/>
      <c r="H125" s="256">
        <f t="shared" si="3"/>
        <v>0</v>
      </c>
    </row>
    <row r="126" spans="1:8" ht="30">
      <c r="A126" s="258">
        <v>124</v>
      </c>
      <c r="B126" s="160" t="s">
        <v>232</v>
      </c>
      <c r="C126" s="146" t="s">
        <v>100</v>
      </c>
      <c r="D126" s="146" t="s">
        <v>227</v>
      </c>
      <c r="E126" s="39"/>
      <c r="F126" s="39"/>
      <c r="G126" s="39"/>
      <c r="H126" s="256">
        <f t="shared" si="3"/>
        <v>0</v>
      </c>
    </row>
    <row r="127" spans="1:8" ht="30">
      <c r="A127" s="258">
        <v>125</v>
      </c>
      <c r="B127" s="159" t="s">
        <v>233</v>
      </c>
      <c r="C127" s="146" t="s">
        <v>116</v>
      </c>
      <c r="D127" s="146" t="s">
        <v>227</v>
      </c>
      <c r="E127" s="39"/>
      <c r="F127" s="39"/>
      <c r="G127" s="39"/>
      <c r="H127" s="256">
        <f t="shared" si="3"/>
        <v>0</v>
      </c>
    </row>
    <row r="128" spans="1:8" ht="30">
      <c r="A128" s="258">
        <v>126</v>
      </c>
      <c r="B128" s="159" t="s">
        <v>234</v>
      </c>
      <c r="C128" s="146" t="s">
        <v>100</v>
      </c>
      <c r="D128" s="146" t="s">
        <v>227</v>
      </c>
      <c r="E128" s="39"/>
      <c r="F128" s="39"/>
      <c r="G128" s="39"/>
      <c r="H128" s="256">
        <f t="shared" si="3"/>
        <v>0</v>
      </c>
    </row>
    <row r="129" spans="1:8" ht="60">
      <c r="A129" s="258">
        <v>127</v>
      </c>
      <c r="B129" s="159" t="s">
        <v>235</v>
      </c>
      <c r="C129" s="146" t="s">
        <v>100</v>
      </c>
      <c r="D129" s="146" t="s">
        <v>227</v>
      </c>
      <c r="E129" s="39"/>
      <c r="F129" s="39"/>
      <c r="G129" s="39"/>
      <c r="H129" s="256">
        <f t="shared" si="3"/>
        <v>0</v>
      </c>
    </row>
    <row r="130" spans="1:8" ht="60">
      <c r="A130" s="258">
        <v>128</v>
      </c>
      <c r="B130" s="159" t="s">
        <v>236</v>
      </c>
      <c r="C130" s="146" t="s">
        <v>100</v>
      </c>
      <c r="D130" s="146" t="s">
        <v>227</v>
      </c>
      <c r="E130" s="39"/>
      <c r="F130" s="39"/>
      <c r="G130" s="39"/>
      <c r="H130" s="256">
        <f t="shared" ref="H130:H161" si="4">(E130+F130+G130)/3</f>
        <v>0</v>
      </c>
    </row>
    <row r="131" spans="1:8" ht="30">
      <c r="A131" s="258">
        <v>129</v>
      </c>
      <c r="B131" s="163" t="s">
        <v>237</v>
      </c>
      <c r="C131" s="177" t="s">
        <v>102</v>
      </c>
      <c r="D131" s="177" t="s">
        <v>227</v>
      </c>
      <c r="E131" s="39"/>
      <c r="F131" s="39"/>
      <c r="G131" s="39"/>
      <c r="H131" s="256">
        <f t="shared" si="4"/>
        <v>0</v>
      </c>
    </row>
    <row r="132" spans="1:8" ht="30">
      <c r="A132" s="258">
        <v>130</v>
      </c>
      <c r="B132" s="163" t="s">
        <v>238</v>
      </c>
      <c r="C132" s="177" t="s">
        <v>102</v>
      </c>
      <c r="D132" s="177" t="s">
        <v>227</v>
      </c>
      <c r="E132" s="39"/>
      <c r="F132" s="39"/>
      <c r="G132" s="39"/>
      <c r="H132" s="256">
        <f t="shared" si="4"/>
        <v>0</v>
      </c>
    </row>
    <row r="133" spans="1:8" ht="30">
      <c r="A133" s="258">
        <v>131</v>
      </c>
      <c r="B133" s="163" t="s">
        <v>239</v>
      </c>
      <c r="C133" s="177" t="s">
        <v>100</v>
      </c>
      <c r="D133" s="177" t="s">
        <v>227</v>
      </c>
      <c r="E133" s="39"/>
      <c r="F133" s="39"/>
      <c r="G133" s="39"/>
      <c r="H133" s="256">
        <f t="shared" si="4"/>
        <v>0</v>
      </c>
    </row>
    <row r="134" spans="1:8" ht="30">
      <c r="A134" s="258">
        <v>132</v>
      </c>
      <c r="B134" s="164" t="s">
        <v>240</v>
      </c>
      <c r="C134" s="178" t="s">
        <v>79</v>
      </c>
      <c r="D134" s="178" t="s">
        <v>227</v>
      </c>
      <c r="E134" s="39"/>
      <c r="F134" s="39"/>
      <c r="G134" s="39"/>
      <c r="H134" s="256">
        <f t="shared" si="4"/>
        <v>0</v>
      </c>
    </row>
    <row r="135" spans="1:8" ht="30">
      <c r="A135" s="258">
        <v>133</v>
      </c>
      <c r="B135" s="164" t="s">
        <v>241</v>
      </c>
      <c r="C135" s="178" t="s">
        <v>242</v>
      </c>
      <c r="D135" s="178" t="s">
        <v>227</v>
      </c>
      <c r="E135" s="39"/>
      <c r="F135" s="39"/>
      <c r="G135" s="39"/>
      <c r="H135" s="256">
        <f t="shared" si="4"/>
        <v>0</v>
      </c>
    </row>
    <row r="136" spans="1:8" ht="30">
      <c r="A136" s="258">
        <v>134</v>
      </c>
      <c r="B136" s="165" t="s">
        <v>243</v>
      </c>
      <c r="C136" s="179" t="s">
        <v>81</v>
      </c>
      <c r="D136" s="179" t="s">
        <v>227</v>
      </c>
      <c r="E136" s="39"/>
      <c r="F136" s="39"/>
      <c r="G136" s="39"/>
      <c r="H136" s="256">
        <f t="shared" si="4"/>
        <v>0</v>
      </c>
    </row>
    <row r="137" spans="1:8">
      <c r="A137" s="258">
        <v>135</v>
      </c>
      <c r="B137" s="165" t="s">
        <v>244</v>
      </c>
      <c r="C137" s="179" t="s">
        <v>86</v>
      </c>
      <c r="D137" s="179" t="s">
        <v>227</v>
      </c>
      <c r="E137" s="39"/>
      <c r="F137" s="39"/>
      <c r="G137" s="39"/>
      <c r="H137" s="256">
        <f t="shared" si="4"/>
        <v>0</v>
      </c>
    </row>
    <row r="138" spans="1:8" ht="30">
      <c r="A138" s="258">
        <v>136</v>
      </c>
      <c r="B138" s="166" t="s">
        <v>245</v>
      </c>
      <c r="C138" s="180" t="s">
        <v>246</v>
      </c>
      <c r="D138" s="180" t="s">
        <v>227</v>
      </c>
      <c r="E138" s="39"/>
      <c r="F138" s="39"/>
      <c r="G138" s="39"/>
      <c r="H138" s="256">
        <f t="shared" si="4"/>
        <v>0</v>
      </c>
    </row>
    <row r="139" spans="1:8" ht="30">
      <c r="A139" s="258">
        <v>137</v>
      </c>
      <c r="B139" s="166" t="s">
        <v>247</v>
      </c>
      <c r="C139" s="180" t="s">
        <v>167</v>
      </c>
      <c r="D139" s="180" t="s">
        <v>227</v>
      </c>
      <c r="E139" s="39"/>
      <c r="F139" s="39"/>
      <c r="G139" s="39"/>
      <c r="H139" s="256">
        <f t="shared" si="4"/>
        <v>0</v>
      </c>
    </row>
    <row r="140" spans="1:8" ht="30">
      <c r="A140" s="258">
        <v>138</v>
      </c>
      <c r="B140" s="166" t="s">
        <v>248</v>
      </c>
      <c r="C140" s="180" t="s">
        <v>133</v>
      </c>
      <c r="D140" s="180" t="s">
        <v>227</v>
      </c>
      <c r="E140" s="39"/>
      <c r="F140" s="39"/>
      <c r="G140" s="39"/>
      <c r="H140" s="256">
        <f t="shared" si="4"/>
        <v>0</v>
      </c>
    </row>
    <row r="141" spans="1:8" ht="60">
      <c r="A141" s="258">
        <v>139</v>
      </c>
      <c r="B141" s="166" t="s">
        <v>249</v>
      </c>
      <c r="C141" s="180" t="s">
        <v>167</v>
      </c>
      <c r="D141" s="180" t="s">
        <v>227</v>
      </c>
      <c r="E141" s="39"/>
      <c r="F141" s="39"/>
      <c r="G141" s="39"/>
      <c r="H141" s="256">
        <f t="shared" si="4"/>
        <v>0</v>
      </c>
    </row>
    <row r="142" spans="1:8" ht="30">
      <c r="A142" s="258">
        <v>140</v>
      </c>
      <c r="B142" s="166" t="s">
        <v>250</v>
      </c>
      <c r="C142" s="180" t="s">
        <v>246</v>
      </c>
      <c r="D142" s="180" t="s">
        <v>227</v>
      </c>
      <c r="E142" s="39"/>
      <c r="F142" s="39"/>
      <c r="G142" s="39"/>
      <c r="H142" s="256">
        <f t="shared" si="4"/>
        <v>0</v>
      </c>
    </row>
    <row r="143" spans="1:8" ht="30">
      <c r="A143" s="258">
        <v>141</v>
      </c>
      <c r="B143" s="166" t="s">
        <v>251</v>
      </c>
      <c r="C143" s="180" t="s">
        <v>246</v>
      </c>
      <c r="D143" s="180" t="s">
        <v>227</v>
      </c>
      <c r="E143" s="39"/>
      <c r="F143" s="39"/>
      <c r="G143" s="39"/>
      <c r="H143" s="256">
        <f t="shared" si="4"/>
        <v>0</v>
      </c>
    </row>
    <row r="144" spans="1:8" ht="30">
      <c r="A144" s="258">
        <v>142</v>
      </c>
      <c r="B144" s="166" t="s">
        <v>252</v>
      </c>
      <c r="C144" s="180" t="s">
        <v>167</v>
      </c>
      <c r="D144" s="180" t="s">
        <v>227</v>
      </c>
      <c r="E144" s="39"/>
      <c r="F144" s="39"/>
      <c r="G144" s="39"/>
      <c r="H144" s="256">
        <f t="shared" si="4"/>
        <v>0</v>
      </c>
    </row>
    <row r="145" spans="1:8" ht="30">
      <c r="A145" s="258">
        <v>143</v>
      </c>
      <c r="B145" s="166" t="s">
        <v>253</v>
      </c>
      <c r="C145" s="180" t="s">
        <v>165</v>
      </c>
      <c r="D145" s="180" t="s">
        <v>227</v>
      </c>
      <c r="E145" s="39"/>
      <c r="F145" s="39"/>
      <c r="G145" s="39"/>
      <c r="H145" s="256">
        <f t="shared" si="4"/>
        <v>0</v>
      </c>
    </row>
    <row r="146" spans="1:8" ht="30">
      <c r="A146" s="258">
        <v>144</v>
      </c>
      <c r="B146" s="166" t="s">
        <v>254</v>
      </c>
      <c r="C146" s="180" t="s">
        <v>167</v>
      </c>
      <c r="D146" s="180" t="s">
        <v>227</v>
      </c>
      <c r="E146" s="39"/>
      <c r="F146" s="39"/>
      <c r="G146" s="39"/>
      <c r="H146" s="256">
        <f t="shared" si="4"/>
        <v>0</v>
      </c>
    </row>
    <row r="147" spans="1:8" ht="30">
      <c r="A147" s="258">
        <v>145</v>
      </c>
      <c r="B147" s="167" t="s">
        <v>255</v>
      </c>
      <c r="C147" s="181" t="s">
        <v>49</v>
      </c>
      <c r="D147" s="181" t="s">
        <v>227</v>
      </c>
      <c r="E147" s="39"/>
      <c r="F147" s="39"/>
      <c r="G147" s="39"/>
      <c r="H147" s="256">
        <f t="shared" si="4"/>
        <v>0</v>
      </c>
    </row>
    <row r="148" spans="1:8" ht="45">
      <c r="A148" s="258">
        <v>146</v>
      </c>
      <c r="B148" s="168" t="s">
        <v>256</v>
      </c>
      <c r="C148" s="182" t="s">
        <v>180</v>
      </c>
      <c r="D148" s="182" t="s">
        <v>227</v>
      </c>
      <c r="E148" s="39"/>
      <c r="F148" s="39"/>
      <c r="G148" s="39"/>
      <c r="H148" s="256">
        <f t="shared" si="4"/>
        <v>0</v>
      </c>
    </row>
    <row r="149" spans="1:8" ht="45">
      <c r="A149" s="258">
        <v>147</v>
      </c>
      <c r="B149" s="168" t="s">
        <v>257</v>
      </c>
      <c r="C149" s="182" t="s">
        <v>258</v>
      </c>
      <c r="D149" s="182" t="s">
        <v>227</v>
      </c>
      <c r="E149" s="39"/>
      <c r="F149" s="39"/>
      <c r="G149" s="39"/>
      <c r="H149" s="256">
        <f t="shared" si="4"/>
        <v>0</v>
      </c>
    </row>
    <row r="150" spans="1:8" ht="45">
      <c r="A150" s="258">
        <v>148</v>
      </c>
      <c r="B150" s="169" t="s">
        <v>259</v>
      </c>
      <c r="C150" s="183" t="s">
        <v>88</v>
      </c>
      <c r="D150" s="183" t="s">
        <v>227</v>
      </c>
      <c r="E150" s="39"/>
      <c r="F150" s="39"/>
      <c r="G150" s="39"/>
      <c r="H150" s="256">
        <f t="shared" si="4"/>
        <v>0</v>
      </c>
    </row>
    <row r="151" spans="1:8" ht="45">
      <c r="A151" s="258">
        <v>149</v>
      </c>
      <c r="B151" s="169" t="s">
        <v>260</v>
      </c>
      <c r="C151" s="183" t="s">
        <v>69</v>
      </c>
      <c r="D151" s="183" t="s">
        <v>227</v>
      </c>
      <c r="E151" s="39"/>
      <c r="F151" s="39"/>
      <c r="G151" s="39"/>
      <c r="H151" s="256">
        <f t="shared" si="4"/>
        <v>0</v>
      </c>
    </row>
    <row r="152" spans="1:8" ht="30">
      <c r="A152" s="258">
        <v>150</v>
      </c>
      <c r="B152" s="169" t="s">
        <v>261</v>
      </c>
      <c r="C152" s="183" t="s">
        <v>69</v>
      </c>
      <c r="D152" s="183" t="s">
        <v>227</v>
      </c>
      <c r="E152" s="39"/>
      <c r="F152" s="39"/>
      <c r="G152" s="39"/>
      <c r="H152" s="256">
        <f t="shared" si="4"/>
        <v>0</v>
      </c>
    </row>
    <row r="153" spans="1:8" ht="30">
      <c r="A153" s="258">
        <v>151</v>
      </c>
      <c r="B153" s="169" t="s">
        <v>262</v>
      </c>
      <c r="C153" s="183" t="s">
        <v>110</v>
      </c>
      <c r="D153" s="183" t="s">
        <v>227</v>
      </c>
      <c r="E153" s="39"/>
      <c r="F153" s="39"/>
      <c r="G153" s="39"/>
      <c r="H153" s="256">
        <f t="shared" si="4"/>
        <v>0</v>
      </c>
    </row>
    <row r="154" spans="1:8" ht="45">
      <c r="A154" s="258">
        <v>152</v>
      </c>
      <c r="B154" s="169" t="s">
        <v>263</v>
      </c>
      <c r="C154" s="183" t="s">
        <v>88</v>
      </c>
      <c r="D154" s="183" t="s">
        <v>227</v>
      </c>
      <c r="E154" s="39"/>
      <c r="F154" s="39"/>
      <c r="G154" s="39"/>
      <c r="H154" s="256">
        <f t="shared" si="4"/>
        <v>0</v>
      </c>
    </row>
    <row r="155" spans="1:8" ht="30">
      <c r="A155" s="258">
        <v>153</v>
      </c>
      <c r="B155" s="170" t="s">
        <v>264</v>
      </c>
      <c r="C155" s="184" t="s">
        <v>112</v>
      </c>
      <c r="D155" s="184" t="s">
        <v>227</v>
      </c>
      <c r="E155" s="39"/>
      <c r="F155" s="39"/>
      <c r="G155" s="39"/>
      <c r="H155" s="256">
        <f t="shared" si="4"/>
        <v>0</v>
      </c>
    </row>
    <row r="156" spans="1:8" ht="30">
      <c r="A156" s="258">
        <v>154</v>
      </c>
      <c r="B156" s="170" t="s">
        <v>265</v>
      </c>
      <c r="C156" s="184" t="s">
        <v>155</v>
      </c>
      <c r="D156" s="184" t="s">
        <v>227</v>
      </c>
      <c r="E156" s="39"/>
      <c r="F156" s="39"/>
      <c r="G156" s="39"/>
      <c r="H156" s="256">
        <f t="shared" si="4"/>
        <v>0</v>
      </c>
    </row>
    <row r="157" spans="1:8" ht="30">
      <c r="A157" s="258">
        <v>155</v>
      </c>
      <c r="B157" s="170" t="s">
        <v>266</v>
      </c>
      <c r="C157" s="184" t="s">
        <v>112</v>
      </c>
      <c r="D157" s="184" t="s">
        <v>227</v>
      </c>
      <c r="E157" s="39"/>
      <c r="F157" s="39"/>
      <c r="G157" s="39"/>
      <c r="H157" s="256">
        <f t="shared" si="4"/>
        <v>0</v>
      </c>
    </row>
    <row r="158" spans="1:8" ht="30">
      <c r="A158" s="258">
        <v>156</v>
      </c>
      <c r="B158" s="170" t="s">
        <v>267</v>
      </c>
      <c r="C158" s="184" t="s">
        <v>268</v>
      </c>
      <c r="D158" s="184" t="s">
        <v>227</v>
      </c>
      <c r="E158" s="39"/>
      <c r="F158" s="39"/>
      <c r="G158" s="39"/>
      <c r="H158" s="256">
        <f t="shared" si="4"/>
        <v>0</v>
      </c>
    </row>
    <row r="159" spans="1:8" ht="30">
      <c r="A159" s="258">
        <v>157</v>
      </c>
      <c r="B159" s="172" t="s">
        <v>269</v>
      </c>
      <c r="C159" s="186" t="s">
        <v>52</v>
      </c>
      <c r="D159" s="186" t="s">
        <v>227</v>
      </c>
      <c r="E159" s="39"/>
      <c r="F159" s="39"/>
      <c r="G159" s="39"/>
      <c r="H159" s="256">
        <f t="shared" si="4"/>
        <v>0</v>
      </c>
    </row>
    <row r="160" spans="1:8" ht="30">
      <c r="A160" s="258">
        <v>158</v>
      </c>
      <c r="B160" s="172" t="s">
        <v>270</v>
      </c>
      <c r="C160" s="186" t="s">
        <v>198</v>
      </c>
      <c r="D160" s="186" t="s">
        <v>227</v>
      </c>
      <c r="E160" s="39"/>
      <c r="F160" s="39"/>
      <c r="G160" s="39"/>
      <c r="H160" s="256">
        <f t="shared" si="4"/>
        <v>0</v>
      </c>
    </row>
    <row r="161" spans="1:8" ht="30">
      <c r="A161" s="258">
        <v>159</v>
      </c>
      <c r="B161" s="172" t="s">
        <v>271</v>
      </c>
      <c r="C161" s="186" t="s">
        <v>198</v>
      </c>
      <c r="D161" s="186" t="s">
        <v>227</v>
      </c>
      <c r="E161" s="39"/>
      <c r="F161" s="39"/>
      <c r="G161" s="39"/>
      <c r="H161" s="256">
        <f t="shared" si="4"/>
        <v>0</v>
      </c>
    </row>
    <row r="162" spans="1:8" ht="30">
      <c r="A162" s="258">
        <v>160</v>
      </c>
      <c r="B162" s="172" t="s">
        <v>272</v>
      </c>
      <c r="C162" s="186" t="s">
        <v>201</v>
      </c>
      <c r="D162" s="186" t="s">
        <v>227</v>
      </c>
      <c r="E162" s="39"/>
      <c r="F162" s="39"/>
      <c r="G162" s="39"/>
      <c r="H162" s="256">
        <f t="shared" ref="H162:H193" si="5">(E162+F162+G162)/3</f>
        <v>0</v>
      </c>
    </row>
    <row r="163" spans="1:8" ht="30">
      <c r="A163" s="258">
        <v>161</v>
      </c>
      <c r="B163" s="172" t="s">
        <v>273</v>
      </c>
      <c r="C163" s="186" t="s">
        <v>201</v>
      </c>
      <c r="D163" s="186" t="s">
        <v>227</v>
      </c>
      <c r="E163" s="39"/>
      <c r="F163" s="39"/>
      <c r="G163" s="39"/>
      <c r="H163" s="256">
        <f t="shared" si="5"/>
        <v>0</v>
      </c>
    </row>
    <row r="164" spans="1:8" ht="30">
      <c r="A164" s="258">
        <v>162</v>
      </c>
      <c r="B164" s="174" t="s">
        <v>274</v>
      </c>
      <c r="C164" s="188" t="s">
        <v>55</v>
      </c>
      <c r="D164" s="188" t="s">
        <v>227</v>
      </c>
      <c r="E164" s="39"/>
      <c r="F164" s="39"/>
      <c r="G164" s="39"/>
      <c r="H164" s="256">
        <f t="shared" si="5"/>
        <v>0</v>
      </c>
    </row>
    <row r="165" spans="1:8" ht="30">
      <c r="A165" s="258">
        <v>163</v>
      </c>
      <c r="B165" s="174" t="s">
        <v>275</v>
      </c>
      <c r="C165" s="188" t="s">
        <v>96</v>
      </c>
      <c r="D165" s="188" t="s">
        <v>227</v>
      </c>
      <c r="E165" s="39"/>
      <c r="F165" s="39"/>
      <c r="G165" s="39"/>
      <c r="H165" s="256">
        <f t="shared" si="5"/>
        <v>0</v>
      </c>
    </row>
    <row r="166" spans="1:8" ht="30">
      <c r="A166" s="258">
        <v>164</v>
      </c>
      <c r="B166" s="174" t="s">
        <v>276</v>
      </c>
      <c r="C166" s="188" t="s">
        <v>96</v>
      </c>
      <c r="D166" s="188" t="s">
        <v>227</v>
      </c>
      <c r="E166" s="39"/>
      <c r="F166" s="39"/>
      <c r="G166" s="39"/>
      <c r="H166" s="256">
        <f t="shared" si="5"/>
        <v>0</v>
      </c>
    </row>
    <row r="167" spans="1:8" ht="30">
      <c r="A167" s="258">
        <v>165</v>
      </c>
      <c r="B167" s="174" t="s">
        <v>277</v>
      </c>
      <c r="C167" s="188" t="s">
        <v>55</v>
      </c>
      <c r="D167" s="188" t="s">
        <v>227</v>
      </c>
      <c r="E167" s="39"/>
      <c r="F167" s="39"/>
      <c r="G167" s="39"/>
      <c r="H167" s="256">
        <f t="shared" si="5"/>
        <v>0</v>
      </c>
    </row>
    <row r="168" spans="1:8" ht="30">
      <c r="A168" s="258">
        <v>166</v>
      </c>
      <c r="B168" s="174" t="s">
        <v>278</v>
      </c>
      <c r="C168" s="188" t="s">
        <v>55</v>
      </c>
      <c r="D168" s="188" t="s">
        <v>227</v>
      </c>
      <c r="E168" s="39"/>
      <c r="F168" s="39"/>
      <c r="G168" s="39"/>
      <c r="H168" s="256">
        <f t="shared" si="5"/>
        <v>0</v>
      </c>
    </row>
    <row r="169" spans="1:8" ht="30">
      <c r="A169" s="258">
        <v>167</v>
      </c>
      <c r="B169" s="175" t="s">
        <v>279</v>
      </c>
      <c r="C169" s="189" t="s">
        <v>210</v>
      </c>
      <c r="D169" s="189" t="s">
        <v>227</v>
      </c>
      <c r="E169" s="39"/>
      <c r="F169" s="39"/>
      <c r="G169" s="39"/>
      <c r="H169" s="256">
        <f t="shared" si="5"/>
        <v>0</v>
      </c>
    </row>
    <row r="170" spans="1:8" ht="30">
      <c r="A170" s="258">
        <v>168</v>
      </c>
      <c r="B170" s="175" t="s">
        <v>280</v>
      </c>
      <c r="C170" s="189" t="s">
        <v>61</v>
      </c>
      <c r="D170" s="189" t="s">
        <v>227</v>
      </c>
      <c r="E170" s="39"/>
      <c r="F170" s="39"/>
      <c r="G170" s="39"/>
      <c r="H170" s="256">
        <f t="shared" si="5"/>
        <v>0</v>
      </c>
    </row>
    <row r="171" spans="1:8" ht="45">
      <c r="A171" s="258">
        <v>169</v>
      </c>
      <c r="B171" s="175" t="s">
        <v>281</v>
      </c>
      <c r="C171" s="189" t="s">
        <v>46</v>
      </c>
      <c r="D171" s="189" t="s">
        <v>227</v>
      </c>
      <c r="E171" s="39"/>
      <c r="F171" s="39"/>
      <c r="G171" s="39"/>
      <c r="H171" s="256">
        <f t="shared" si="5"/>
        <v>0</v>
      </c>
    </row>
    <row r="172" spans="1:8" ht="30">
      <c r="A172" s="258">
        <v>170</v>
      </c>
      <c r="B172" s="175" t="s">
        <v>282</v>
      </c>
      <c r="C172" s="189" t="s">
        <v>283</v>
      </c>
      <c r="D172" s="189" t="s">
        <v>227</v>
      </c>
      <c r="E172" s="39"/>
      <c r="F172" s="39"/>
      <c r="G172" s="39"/>
      <c r="H172" s="256">
        <f t="shared" si="5"/>
        <v>0</v>
      </c>
    </row>
    <row r="173" spans="1:8" ht="45">
      <c r="A173" s="258">
        <v>171</v>
      </c>
      <c r="B173" s="175" t="s">
        <v>284</v>
      </c>
      <c r="C173" s="189" t="s">
        <v>46</v>
      </c>
      <c r="D173" s="189" t="s">
        <v>227</v>
      </c>
      <c r="E173" s="39"/>
      <c r="F173" s="39"/>
      <c r="G173" s="39"/>
      <c r="H173" s="256">
        <f t="shared" si="5"/>
        <v>0</v>
      </c>
    </row>
    <row r="174" spans="1:8" ht="30">
      <c r="A174" s="258">
        <v>172</v>
      </c>
      <c r="B174" s="175" t="s">
        <v>285</v>
      </c>
      <c r="C174" s="189" t="s">
        <v>46</v>
      </c>
      <c r="D174" s="189" t="s">
        <v>227</v>
      </c>
      <c r="E174" s="39"/>
      <c r="F174" s="39"/>
      <c r="G174" s="39"/>
      <c r="H174" s="256">
        <f t="shared" si="5"/>
        <v>0</v>
      </c>
    </row>
    <row r="175" spans="1:8" ht="45">
      <c r="A175" s="258">
        <v>173</v>
      </c>
      <c r="B175" s="175" t="s">
        <v>286</v>
      </c>
      <c r="C175" s="189" t="s">
        <v>210</v>
      </c>
      <c r="D175" s="189" t="s">
        <v>227</v>
      </c>
      <c r="E175" s="39"/>
      <c r="F175" s="39"/>
      <c r="G175" s="39"/>
      <c r="H175" s="256">
        <f t="shared" si="5"/>
        <v>0</v>
      </c>
    </row>
    <row r="176" spans="1:8" ht="30">
      <c r="A176" s="258">
        <v>174</v>
      </c>
      <c r="B176" s="175" t="s">
        <v>287</v>
      </c>
      <c r="C176" s="189" t="s">
        <v>46</v>
      </c>
      <c r="D176" s="189" t="s">
        <v>227</v>
      </c>
      <c r="E176" s="39"/>
      <c r="F176" s="39"/>
      <c r="G176" s="39"/>
      <c r="H176" s="256">
        <f t="shared" si="5"/>
        <v>0</v>
      </c>
    </row>
    <row r="177" spans="1:8" ht="30">
      <c r="A177" s="258">
        <v>175</v>
      </c>
      <c r="B177" s="175" t="s">
        <v>288</v>
      </c>
      <c r="C177" s="189" t="s">
        <v>46</v>
      </c>
      <c r="D177" s="189" t="s">
        <v>227</v>
      </c>
      <c r="E177" s="39"/>
      <c r="F177" s="39"/>
      <c r="G177" s="39"/>
      <c r="H177" s="256">
        <f t="shared" si="5"/>
        <v>0</v>
      </c>
    </row>
    <row r="178" spans="1:8" ht="30">
      <c r="A178" s="258">
        <v>176</v>
      </c>
      <c r="B178" s="175" t="s">
        <v>289</v>
      </c>
      <c r="C178" s="189" t="s">
        <v>46</v>
      </c>
      <c r="D178" s="189" t="s">
        <v>227</v>
      </c>
      <c r="E178" s="39"/>
      <c r="F178" s="39"/>
      <c r="G178" s="39"/>
      <c r="H178" s="256">
        <f t="shared" si="5"/>
        <v>0</v>
      </c>
    </row>
    <row r="179" spans="1:8" ht="30">
      <c r="A179" s="262">
        <v>177</v>
      </c>
      <c r="B179" s="192" t="s">
        <v>290</v>
      </c>
      <c r="C179" s="193" t="s">
        <v>210</v>
      </c>
      <c r="D179" s="193" t="s">
        <v>227</v>
      </c>
      <c r="E179" s="263"/>
      <c r="F179" s="263"/>
      <c r="G179" s="263"/>
      <c r="H179" s="264">
        <f t="shared" si="5"/>
        <v>0</v>
      </c>
    </row>
    <row r="180" spans="1:8">
      <c r="E180" s="266">
        <f>SUM(E2:E179)</f>
        <v>40</v>
      </c>
      <c r="F180" s="267">
        <f>SUM(F2:F179)</f>
        <v>40</v>
      </c>
      <c r="G180" s="267">
        <f>SUM(G2:G179)</f>
        <v>40</v>
      </c>
      <c r="H180" s="268"/>
    </row>
  </sheetData>
  <autoFilter ref="A1:H179" xr:uid="{67C881E5-9B99-4803-A0AE-46FF722AF21E}">
    <sortState xmlns:xlrd2="http://schemas.microsoft.com/office/spreadsheetml/2017/richdata2" ref="A2:H180">
      <sortCondition sortBy="cellColor" ref="A2:A180" dxfId="0"/>
    </sortState>
  </autoFilter>
  <hyperlinks>
    <hyperlink ref="J15" location="'Seguridad'!A1" display="Seguridad" xr:uid="{F27EA67C-66DE-4BEC-83A4-153FD4D2CCD6}"/>
    <hyperlink ref="J13" location="'Integridad conceptual'!A1" display="Integridad conceptual" xr:uid="{91118E3F-EBAB-4446-89BB-C5C31F685DC6}"/>
    <hyperlink ref="J8" location="'Disponibilidad'!A1" display="Disponibilidad " xr:uid="{BE8E37F0-FAAA-4AC3-A91A-918052AC9387}"/>
    <hyperlink ref="J14" location="'Rendimiento'!A1" display="Rendimiento" xr:uid="{53B6D840-2975-47D2-99BE-6D9843D74832}"/>
    <hyperlink ref="J9" location="'Escalabilidad'!A1" display="Escalabilidad" xr:uid="{2DCBD8AA-F514-46BF-B2FB-2F38EDAC82FE}"/>
    <hyperlink ref="J16" location="'Usabilidad'!A1" display="Usabilidad (Experiencia de usuario)" xr:uid="{38859C79-9FAC-4C7D-8BEB-00B97376067D}"/>
    <hyperlink ref="J12" location="'Internacionalización'!A1" display="Internacionalización" xr:uid="{95168326-6EDE-48C0-A19D-C0A12E264BE8}"/>
    <hyperlink ref="J2" location="'Accesibilidad'!A1" display="Accesibilidad" xr:uid="{9B431F3B-82D2-470E-B58E-01D99797F1C1}"/>
    <hyperlink ref="J3" location="'Capacidad para ser administrado'!A1" display="Capacidad para ser administrado" xr:uid="{1D8D481A-CB34-4428-A3C6-FD15EB47D2C7}"/>
    <hyperlink ref="J4" location="'Capacidad para ser auditado'!A1" display="Capacidad para ser auditado (Trazabilidad)" xr:uid="{00B01153-C5C9-4569-B849-F4F9995884A5}"/>
    <hyperlink ref="J7" location="'Capacidad para ser soportado'!A1" display="Capacidad para ser soportado" xr:uid="{528CBF3A-7AD9-414C-834B-C24FC42A36BF}"/>
    <hyperlink ref="J10" location="'Fiabilidad'!A1" display="Fiabilidad (Confiabilidad)" xr:uid="{0AACC8A7-3E68-4FF5-BB8E-28F74F0E5E61}"/>
    <hyperlink ref="J5" location="'Capacidad para ser desplegado'!A1" display="Capacidad para ser desplegado" xr:uid="{4D7DB2A6-3E78-4171-B2B6-387A263E039F}"/>
    <hyperlink ref="J6" location="'Capacidad para ser probado'!A1" display="Capacidad para ser probado" xr:uid="{6A95DDA6-2C87-4761-857A-0778050B77EA}"/>
    <hyperlink ref="J11" location="'Interoperabilidad'!A1" display="Interoperabilidad" xr:uid="{7C32A049-CDFB-4754-B84C-386907AAC053}"/>
  </hyperlinks>
  <pageMargins left="0.7" right="0.7" top="0.75" bottom="0.75" header="0.3" footer="0.3"/>
  <pageSetup paperSize="9"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B8DC-A57B-4EF0-B84F-3810C0794B90}">
  <dimension ref="A1:I178"/>
  <sheetViews>
    <sheetView zoomScaleNormal="100" workbookViewId="0">
      <selection activeCell="G1" sqref="G1"/>
    </sheetView>
  </sheetViews>
  <sheetFormatPr defaultColWidth="9.140625" defaultRowHeight="15"/>
  <cols>
    <col min="1" max="1" width="17.140625" style="395" customWidth="1"/>
    <col min="2" max="2" width="80.7109375" style="66" customWidth="1"/>
    <col min="3" max="3" width="28.5703125" style="18" bestFit="1" customWidth="1"/>
    <col min="4" max="4" width="30" style="18" bestFit="1" customWidth="1"/>
    <col min="5" max="5" width="10.28515625" style="89" customWidth="1"/>
    <col min="6" max="6" width="12.85546875" style="18" customWidth="1"/>
    <col min="7" max="7" width="11.5703125" style="18" customWidth="1"/>
    <col min="8" max="8" width="11.7109375" style="18" customWidth="1"/>
    <col min="9" max="9" width="13.85546875" style="396" customWidth="1"/>
    <col min="10" max="16384" width="9.140625" style="18"/>
  </cols>
  <sheetData>
    <row r="1" spans="1:9" s="89" customFormat="1" ht="30">
      <c r="A1" s="307" t="s">
        <v>31</v>
      </c>
      <c r="B1" s="308" t="s">
        <v>32</v>
      </c>
      <c r="C1" s="308" t="s">
        <v>291</v>
      </c>
      <c r="D1" s="308" t="s">
        <v>292</v>
      </c>
      <c r="E1" s="308" t="s">
        <v>34</v>
      </c>
      <c r="F1" s="308" t="s">
        <v>35</v>
      </c>
      <c r="G1" s="308" t="s">
        <v>36</v>
      </c>
      <c r="H1" s="308" t="s">
        <v>37</v>
      </c>
      <c r="I1" s="347" t="s">
        <v>28</v>
      </c>
    </row>
    <row r="2" spans="1:9" ht="45" hidden="1">
      <c r="A2" s="310" t="s">
        <v>40</v>
      </c>
      <c r="B2" s="299" t="s">
        <v>41</v>
      </c>
      <c r="C2" s="300" t="s">
        <v>42</v>
      </c>
      <c r="D2" s="301" t="s">
        <v>17</v>
      </c>
      <c r="E2" s="300" t="s">
        <v>43</v>
      </c>
      <c r="F2" s="301">
        <v>1</v>
      </c>
      <c r="G2" s="301">
        <v>1</v>
      </c>
      <c r="H2" s="301">
        <v>1</v>
      </c>
      <c r="I2" s="348">
        <f xml:space="preserve"> AVERAGE(F2:H2)</f>
        <v>1</v>
      </c>
    </row>
    <row r="3" spans="1:9" ht="60" hidden="1">
      <c r="A3" s="349" t="s">
        <v>293</v>
      </c>
      <c r="B3" s="303" t="s">
        <v>294</v>
      </c>
      <c r="C3" s="304" t="s">
        <v>42</v>
      </c>
      <c r="D3" s="309" t="s">
        <v>17</v>
      </c>
      <c r="E3" s="304" t="s">
        <v>43</v>
      </c>
      <c r="F3" s="309"/>
      <c r="G3" s="309"/>
      <c r="H3" s="309"/>
      <c r="I3" s="350"/>
    </row>
    <row r="4" spans="1:9" ht="60" hidden="1">
      <c r="A4" s="349" t="s">
        <v>295</v>
      </c>
      <c r="B4" s="303" t="s">
        <v>296</v>
      </c>
      <c r="C4" s="304" t="s">
        <v>42</v>
      </c>
      <c r="D4" s="309" t="s">
        <v>17</v>
      </c>
      <c r="E4" s="304" t="s">
        <v>227</v>
      </c>
      <c r="F4" s="309"/>
      <c r="G4" s="309"/>
      <c r="H4" s="309"/>
      <c r="I4" s="350"/>
    </row>
    <row r="5" spans="1:9" ht="45" hidden="1">
      <c r="A5" s="349" t="s">
        <v>297</v>
      </c>
      <c r="B5" s="303" t="s">
        <v>228</v>
      </c>
      <c r="C5" s="304" t="s">
        <v>42</v>
      </c>
      <c r="D5" s="309" t="s">
        <v>17</v>
      </c>
      <c r="E5" s="304" t="s">
        <v>227</v>
      </c>
      <c r="F5" s="309"/>
      <c r="G5" s="309"/>
      <c r="H5" s="309"/>
      <c r="I5" s="350"/>
    </row>
    <row r="6" spans="1:9" ht="45" hidden="1">
      <c r="A6" s="349" t="s">
        <v>298</v>
      </c>
      <c r="B6" s="397" t="s">
        <v>299</v>
      </c>
      <c r="C6" s="304" t="s">
        <v>42</v>
      </c>
      <c r="D6" s="309" t="s">
        <v>17</v>
      </c>
      <c r="E6" s="304" t="s">
        <v>43</v>
      </c>
      <c r="F6" s="309"/>
      <c r="G6" s="309"/>
      <c r="H6" s="309"/>
      <c r="I6" s="350"/>
    </row>
    <row r="7" spans="1:9" ht="30" hidden="1">
      <c r="A7" s="349" t="s">
        <v>300</v>
      </c>
      <c r="B7" s="303" t="s">
        <v>229</v>
      </c>
      <c r="C7" s="304" t="s">
        <v>116</v>
      </c>
      <c r="D7" s="309" t="s">
        <v>17</v>
      </c>
      <c r="E7" s="304" t="s">
        <v>227</v>
      </c>
      <c r="F7" s="309"/>
      <c r="G7" s="309"/>
      <c r="H7" s="309"/>
      <c r="I7" s="350"/>
    </row>
    <row r="8" spans="1:9" ht="45" hidden="1">
      <c r="A8" s="349" t="s">
        <v>301</v>
      </c>
      <c r="B8" s="303" t="s">
        <v>230</v>
      </c>
      <c r="C8" s="304" t="s">
        <v>116</v>
      </c>
      <c r="D8" s="309" t="s">
        <v>17</v>
      </c>
      <c r="E8" s="304" t="s">
        <v>227</v>
      </c>
      <c r="F8" s="309"/>
      <c r="G8" s="309"/>
      <c r="H8" s="309"/>
      <c r="I8" s="350"/>
    </row>
    <row r="9" spans="1:9" hidden="1">
      <c r="A9" s="349" t="s">
        <v>302</v>
      </c>
      <c r="B9" s="303" t="s">
        <v>231</v>
      </c>
      <c r="C9" s="304" t="s">
        <v>116</v>
      </c>
      <c r="D9" s="309" t="s">
        <v>17</v>
      </c>
      <c r="E9" s="304" t="s">
        <v>227</v>
      </c>
      <c r="F9" s="309"/>
      <c r="G9" s="309"/>
      <c r="H9" s="309"/>
      <c r="I9" s="350"/>
    </row>
    <row r="10" spans="1:9" ht="30" hidden="1">
      <c r="A10" s="349" t="s">
        <v>303</v>
      </c>
      <c r="B10" s="305" t="s">
        <v>232</v>
      </c>
      <c r="C10" s="304" t="s">
        <v>100</v>
      </c>
      <c r="D10" s="309" t="s">
        <v>17</v>
      </c>
      <c r="E10" s="304" t="s">
        <v>227</v>
      </c>
      <c r="F10" s="309"/>
      <c r="G10" s="309"/>
      <c r="H10" s="309"/>
      <c r="I10" s="350"/>
    </row>
    <row r="11" spans="1:9" ht="45" hidden="1">
      <c r="A11" s="349" t="s">
        <v>304</v>
      </c>
      <c r="B11" s="303" t="s">
        <v>157</v>
      </c>
      <c r="C11" s="304" t="s">
        <v>42</v>
      </c>
      <c r="D11" s="309" t="s">
        <v>17</v>
      </c>
      <c r="E11" s="304" t="s">
        <v>43</v>
      </c>
      <c r="F11" s="309"/>
      <c r="G11" s="309"/>
      <c r="H11" s="309"/>
      <c r="I11" s="350"/>
    </row>
    <row r="12" spans="1:9" ht="30" hidden="1">
      <c r="A12" s="349" t="s">
        <v>305</v>
      </c>
      <c r="B12" s="303" t="s">
        <v>115</v>
      </c>
      <c r="C12" s="304" t="s">
        <v>116</v>
      </c>
      <c r="D12" s="309" t="s">
        <v>17</v>
      </c>
      <c r="E12" s="304" t="s">
        <v>43</v>
      </c>
      <c r="F12" s="309"/>
      <c r="G12" s="309"/>
      <c r="H12" s="309"/>
      <c r="I12" s="350"/>
    </row>
    <row r="13" spans="1:9" ht="30" hidden="1">
      <c r="A13" s="349" t="s">
        <v>306</v>
      </c>
      <c r="B13" s="303" t="s">
        <v>233</v>
      </c>
      <c r="C13" s="304" t="s">
        <v>116</v>
      </c>
      <c r="D13" s="309" t="s">
        <v>17</v>
      </c>
      <c r="E13" s="304" t="s">
        <v>227</v>
      </c>
      <c r="F13" s="309"/>
      <c r="G13" s="309"/>
      <c r="H13" s="309"/>
      <c r="I13" s="350"/>
    </row>
    <row r="14" spans="1:9" ht="30" hidden="1">
      <c r="A14" s="349" t="s">
        <v>307</v>
      </c>
      <c r="B14" s="303" t="s">
        <v>233</v>
      </c>
      <c r="C14" s="304" t="s">
        <v>116</v>
      </c>
      <c r="D14" s="309" t="s">
        <v>17</v>
      </c>
      <c r="E14" s="304" t="s">
        <v>227</v>
      </c>
      <c r="F14" s="309"/>
      <c r="G14" s="309"/>
      <c r="H14" s="309"/>
      <c r="I14" s="350"/>
    </row>
    <row r="15" spans="1:9" ht="60" hidden="1">
      <c r="A15" s="349" t="s">
        <v>308</v>
      </c>
      <c r="B15" s="303" t="s">
        <v>309</v>
      </c>
      <c r="C15" s="304" t="s">
        <v>100</v>
      </c>
      <c r="D15" s="309" t="s">
        <v>17</v>
      </c>
      <c r="E15" s="304" t="s">
        <v>227</v>
      </c>
      <c r="F15" s="309"/>
      <c r="G15" s="309"/>
      <c r="H15" s="309"/>
      <c r="I15" s="350"/>
    </row>
    <row r="16" spans="1:9" ht="45" hidden="1">
      <c r="A16" s="349" t="s">
        <v>310</v>
      </c>
      <c r="B16" s="303" t="s">
        <v>311</v>
      </c>
      <c r="C16" s="306" t="s">
        <v>100</v>
      </c>
      <c r="D16" s="309" t="s">
        <v>17</v>
      </c>
      <c r="E16" s="306" t="s">
        <v>227</v>
      </c>
      <c r="F16" s="309"/>
      <c r="G16" s="309"/>
      <c r="H16" s="309"/>
      <c r="I16" s="350"/>
    </row>
    <row r="17" spans="1:9" ht="45" hidden="1">
      <c r="A17" s="351" t="s">
        <v>312</v>
      </c>
      <c r="B17" s="311" t="s">
        <v>313</v>
      </c>
      <c r="C17" s="312" t="s">
        <v>100</v>
      </c>
      <c r="D17" s="352" t="s">
        <v>314</v>
      </c>
      <c r="E17" s="312" t="s">
        <v>43</v>
      </c>
      <c r="F17" s="352"/>
      <c r="G17" s="352"/>
      <c r="H17" s="352"/>
      <c r="I17" s="353"/>
    </row>
    <row r="18" spans="1:9" ht="30" hidden="1">
      <c r="A18" s="351" t="s">
        <v>315</v>
      </c>
      <c r="B18" s="311" t="s">
        <v>121</v>
      </c>
      <c r="C18" s="312" t="s">
        <v>119</v>
      </c>
      <c r="D18" s="352" t="s">
        <v>314</v>
      </c>
      <c r="E18" s="312" t="s">
        <v>43</v>
      </c>
      <c r="F18" s="352"/>
      <c r="G18" s="352"/>
      <c r="H18" s="352"/>
      <c r="I18" s="353"/>
    </row>
    <row r="19" spans="1:9" ht="30" hidden="1">
      <c r="A19" s="351" t="s">
        <v>316</v>
      </c>
      <c r="B19" s="311" t="s">
        <v>237</v>
      </c>
      <c r="C19" s="312" t="s">
        <v>102</v>
      </c>
      <c r="D19" s="352" t="s">
        <v>314</v>
      </c>
      <c r="E19" s="312" t="s">
        <v>227</v>
      </c>
      <c r="F19" s="352"/>
      <c r="G19" s="352"/>
      <c r="H19" s="352"/>
      <c r="I19" s="353"/>
    </row>
    <row r="20" spans="1:9" ht="30" hidden="1">
      <c r="A20" s="351" t="s">
        <v>317</v>
      </c>
      <c r="B20" s="311" t="s">
        <v>318</v>
      </c>
      <c r="C20" s="312" t="s">
        <v>100</v>
      </c>
      <c r="D20" s="352" t="s">
        <v>8</v>
      </c>
      <c r="E20" s="312" t="s">
        <v>43</v>
      </c>
      <c r="F20" s="352"/>
      <c r="G20" s="352"/>
      <c r="H20" s="352"/>
      <c r="I20" s="353"/>
    </row>
    <row r="21" spans="1:9" ht="30" hidden="1">
      <c r="A21" s="351" t="s">
        <v>319</v>
      </c>
      <c r="B21" s="311" t="s">
        <v>158</v>
      </c>
      <c r="C21" s="312" t="s">
        <v>119</v>
      </c>
      <c r="D21" s="352" t="s">
        <v>314</v>
      </c>
      <c r="E21" s="312" t="s">
        <v>43</v>
      </c>
      <c r="F21" s="352"/>
      <c r="G21" s="352"/>
      <c r="H21" s="352"/>
      <c r="I21" s="353"/>
    </row>
    <row r="22" spans="1:9" ht="45" hidden="1">
      <c r="A22" s="351" t="s">
        <v>320</v>
      </c>
      <c r="B22" s="311" t="s">
        <v>321</v>
      </c>
      <c r="C22" s="312" t="s">
        <v>119</v>
      </c>
      <c r="D22" s="352" t="s">
        <v>314</v>
      </c>
      <c r="E22" s="312" t="s">
        <v>43</v>
      </c>
      <c r="F22" s="352"/>
      <c r="G22" s="352"/>
      <c r="H22" s="352"/>
      <c r="I22" s="353"/>
    </row>
    <row r="23" spans="1:9" ht="45" hidden="1">
      <c r="A23" s="351" t="s">
        <v>322</v>
      </c>
      <c r="B23" s="311" t="s">
        <v>323</v>
      </c>
      <c r="C23" s="312" t="s">
        <v>102</v>
      </c>
      <c r="D23" s="352" t="s">
        <v>314</v>
      </c>
      <c r="E23" s="312" t="s">
        <v>43</v>
      </c>
      <c r="F23" s="352"/>
      <c r="G23" s="352"/>
      <c r="H23" s="352"/>
      <c r="I23" s="353"/>
    </row>
    <row r="24" spans="1:9" ht="30" hidden="1">
      <c r="A24" s="351" t="s">
        <v>324</v>
      </c>
      <c r="B24" s="311" t="s">
        <v>238</v>
      </c>
      <c r="C24" s="312" t="s">
        <v>102</v>
      </c>
      <c r="D24" s="352" t="s">
        <v>314</v>
      </c>
      <c r="E24" s="312" t="s">
        <v>227</v>
      </c>
      <c r="F24" s="352"/>
      <c r="G24" s="352"/>
      <c r="H24" s="352"/>
      <c r="I24" s="353"/>
    </row>
    <row r="25" spans="1:9" ht="30" hidden="1">
      <c r="A25" s="351" t="s">
        <v>325</v>
      </c>
      <c r="B25" s="311" t="s">
        <v>239</v>
      </c>
      <c r="C25" s="312" t="s">
        <v>100</v>
      </c>
      <c r="D25" s="352" t="s">
        <v>314</v>
      </c>
      <c r="E25" s="312" t="s">
        <v>227</v>
      </c>
      <c r="F25" s="352"/>
      <c r="G25" s="352"/>
      <c r="H25" s="352"/>
      <c r="I25" s="353"/>
    </row>
    <row r="26" spans="1:9" ht="60" hidden="1">
      <c r="A26" s="351" t="s">
        <v>326</v>
      </c>
      <c r="B26" s="311" t="s">
        <v>327</v>
      </c>
      <c r="C26" s="312" t="s">
        <v>102</v>
      </c>
      <c r="D26" s="352" t="s">
        <v>314</v>
      </c>
      <c r="E26" s="312" t="s">
        <v>43</v>
      </c>
      <c r="F26" s="352"/>
      <c r="G26" s="352"/>
      <c r="H26" s="352"/>
      <c r="I26" s="353"/>
    </row>
    <row r="27" spans="1:9" ht="45" hidden="1">
      <c r="A27" s="354" t="s">
        <v>328</v>
      </c>
      <c r="B27" s="313" t="s">
        <v>313</v>
      </c>
      <c r="C27" s="314" t="s">
        <v>100</v>
      </c>
      <c r="D27" s="355" t="s">
        <v>8</v>
      </c>
      <c r="E27" s="314" t="s">
        <v>43</v>
      </c>
      <c r="F27" s="355"/>
      <c r="G27" s="355"/>
      <c r="H27" s="355"/>
      <c r="I27" s="356"/>
    </row>
    <row r="28" spans="1:9" ht="30" hidden="1">
      <c r="A28" s="354" t="s">
        <v>329</v>
      </c>
      <c r="B28" s="313" t="s">
        <v>121</v>
      </c>
      <c r="C28" s="314" t="s">
        <v>119</v>
      </c>
      <c r="D28" s="355" t="s">
        <v>8</v>
      </c>
      <c r="E28" s="314" t="s">
        <v>43</v>
      </c>
      <c r="F28" s="355"/>
      <c r="G28" s="355"/>
      <c r="H28" s="355"/>
      <c r="I28" s="356"/>
    </row>
    <row r="29" spans="1:9" ht="30" hidden="1">
      <c r="A29" s="354" t="s">
        <v>330</v>
      </c>
      <c r="B29" s="313" t="s">
        <v>237</v>
      </c>
      <c r="C29" s="314" t="s">
        <v>102</v>
      </c>
      <c r="D29" s="355" t="s">
        <v>8</v>
      </c>
      <c r="E29" s="314" t="s">
        <v>227</v>
      </c>
      <c r="F29" s="355"/>
      <c r="G29" s="355"/>
      <c r="H29" s="355"/>
      <c r="I29" s="356"/>
    </row>
    <row r="30" spans="1:9" ht="30" hidden="1">
      <c r="A30" s="354" t="s">
        <v>331</v>
      </c>
      <c r="B30" s="313" t="s">
        <v>117</v>
      </c>
      <c r="C30" s="314" t="s">
        <v>100</v>
      </c>
      <c r="D30" s="355" t="s">
        <v>8</v>
      </c>
      <c r="E30" s="314" t="s">
        <v>43</v>
      </c>
      <c r="F30" s="355"/>
      <c r="G30" s="355"/>
      <c r="H30" s="355"/>
      <c r="I30" s="356"/>
    </row>
    <row r="31" spans="1:9" ht="30" hidden="1">
      <c r="A31" s="354" t="s">
        <v>332</v>
      </c>
      <c r="B31" s="313" t="s">
        <v>158</v>
      </c>
      <c r="C31" s="314" t="s">
        <v>119</v>
      </c>
      <c r="D31" s="355" t="s">
        <v>8</v>
      </c>
      <c r="E31" s="314" t="s">
        <v>43</v>
      </c>
      <c r="F31" s="355"/>
      <c r="G31" s="355"/>
      <c r="H31" s="355"/>
      <c r="I31" s="356"/>
    </row>
    <row r="32" spans="1:9" ht="45" hidden="1">
      <c r="A32" s="354" t="s">
        <v>333</v>
      </c>
      <c r="B32" s="313" t="s">
        <v>334</v>
      </c>
      <c r="C32" s="314" t="s">
        <v>119</v>
      </c>
      <c r="D32" s="355" t="s">
        <v>8</v>
      </c>
      <c r="E32" s="314" t="s">
        <v>43</v>
      </c>
      <c r="F32" s="355"/>
      <c r="G32" s="355"/>
      <c r="H32" s="355"/>
      <c r="I32" s="356"/>
    </row>
    <row r="33" spans="1:9" ht="45" hidden="1">
      <c r="A33" s="354" t="s">
        <v>335</v>
      </c>
      <c r="B33" s="313" t="s">
        <v>101</v>
      </c>
      <c r="C33" s="314" t="s">
        <v>102</v>
      </c>
      <c r="D33" s="355" t="s">
        <v>8</v>
      </c>
      <c r="E33" s="314" t="s">
        <v>43</v>
      </c>
      <c r="F33" s="355"/>
      <c r="G33" s="355"/>
      <c r="H33" s="355"/>
      <c r="I33" s="356"/>
    </row>
    <row r="34" spans="1:9" ht="30" hidden="1">
      <c r="A34" s="354" t="s">
        <v>336</v>
      </c>
      <c r="B34" s="313" t="s">
        <v>337</v>
      </c>
      <c r="C34" s="314" t="s">
        <v>102</v>
      </c>
      <c r="D34" s="355" t="s">
        <v>8</v>
      </c>
      <c r="E34" s="314" t="s">
        <v>227</v>
      </c>
      <c r="F34" s="355"/>
      <c r="G34" s="355"/>
      <c r="H34" s="355"/>
      <c r="I34" s="356"/>
    </row>
    <row r="35" spans="1:9" ht="30" hidden="1">
      <c r="A35" s="354" t="s">
        <v>338</v>
      </c>
      <c r="B35" s="313" t="s">
        <v>239</v>
      </c>
      <c r="C35" s="314" t="s">
        <v>100</v>
      </c>
      <c r="D35" s="355" t="s">
        <v>8</v>
      </c>
      <c r="E35" s="314" t="s">
        <v>227</v>
      </c>
      <c r="F35" s="355"/>
      <c r="G35" s="355"/>
      <c r="H35" s="355"/>
      <c r="I35" s="356"/>
    </row>
    <row r="36" spans="1:9" ht="60" hidden="1">
      <c r="A36" s="354" t="s">
        <v>339</v>
      </c>
      <c r="B36" s="313" t="s">
        <v>122</v>
      </c>
      <c r="C36" s="314" t="s">
        <v>102</v>
      </c>
      <c r="D36" s="355" t="s">
        <v>8</v>
      </c>
      <c r="E36" s="314" t="s">
        <v>43</v>
      </c>
      <c r="F36" s="355"/>
      <c r="G36" s="355"/>
      <c r="H36" s="355"/>
      <c r="I36" s="356"/>
    </row>
    <row r="37" spans="1:9" ht="30" hidden="1">
      <c r="A37" s="357" t="s">
        <v>340</v>
      </c>
      <c r="B37" s="315" t="s">
        <v>341</v>
      </c>
      <c r="C37" s="315" t="s">
        <v>81</v>
      </c>
      <c r="D37" s="358" t="s">
        <v>13</v>
      </c>
      <c r="E37" s="316" t="s">
        <v>43</v>
      </c>
      <c r="F37" s="358"/>
      <c r="G37" s="358"/>
      <c r="H37" s="358"/>
      <c r="I37" s="359"/>
    </row>
    <row r="38" spans="1:9" ht="30" hidden="1">
      <c r="A38" s="357" t="s">
        <v>342</v>
      </c>
      <c r="B38" s="315" t="s">
        <v>80</v>
      </c>
      <c r="C38" s="315" t="s">
        <v>81</v>
      </c>
      <c r="D38" s="358" t="s">
        <v>13</v>
      </c>
      <c r="E38" s="316" t="s">
        <v>43</v>
      </c>
      <c r="F38" s="358"/>
      <c r="G38" s="358"/>
      <c r="H38" s="358"/>
      <c r="I38" s="359"/>
    </row>
    <row r="39" spans="1:9" ht="30" hidden="1">
      <c r="A39" s="357" t="s">
        <v>343</v>
      </c>
      <c r="B39" s="315" t="s">
        <v>344</v>
      </c>
      <c r="C39" s="315" t="s">
        <v>81</v>
      </c>
      <c r="D39" s="358" t="s">
        <v>13</v>
      </c>
      <c r="E39" s="316" t="s">
        <v>227</v>
      </c>
      <c r="F39" s="358"/>
      <c r="G39" s="358"/>
      <c r="H39" s="358"/>
      <c r="I39" s="359"/>
    </row>
    <row r="40" spans="1:9" ht="30" hidden="1">
      <c r="A40" s="357" t="s">
        <v>345</v>
      </c>
      <c r="B40" s="315" t="s">
        <v>346</v>
      </c>
      <c r="C40" s="315" t="s">
        <v>131</v>
      </c>
      <c r="D40" s="358" t="s">
        <v>13</v>
      </c>
      <c r="E40" s="316" t="s">
        <v>43</v>
      </c>
      <c r="F40" s="358"/>
      <c r="G40" s="358"/>
      <c r="H40" s="358"/>
      <c r="I40" s="359"/>
    </row>
    <row r="41" spans="1:9" ht="30" hidden="1">
      <c r="A41" s="357" t="s">
        <v>347</v>
      </c>
      <c r="B41" s="315" t="s">
        <v>130</v>
      </c>
      <c r="C41" s="315" t="s">
        <v>131</v>
      </c>
      <c r="D41" s="358" t="s">
        <v>13</v>
      </c>
      <c r="E41" s="316" t="s">
        <v>43</v>
      </c>
      <c r="F41" s="358"/>
      <c r="G41" s="358"/>
      <c r="H41" s="358"/>
      <c r="I41" s="359"/>
    </row>
    <row r="42" spans="1:9" ht="30" hidden="1">
      <c r="A42" s="357" t="s">
        <v>348</v>
      </c>
      <c r="B42" s="315" t="s">
        <v>163</v>
      </c>
      <c r="C42" s="315" t="s">
        <v>131</v>
      </c>
      <c r="D42" s="358" t="s">
        <v>13</v>
      </c>
      <c r="E42" s="316" t="s">
        <v>43</v>
      </c>
      <c r="F42" s="358"/>
      <c r="G42" s="358"/>
      <c r="H42" s="358"/>
      <c r="I42" s="359"/>
    </row>
    <row r="43" spans="1:9" ht="30" hidden="1">
      <c r="A43" s="357" t="s">
        <v>349</v>
      </c>
      <c r="B43" s="315" t="s">
        <v>85</v>
      </c>
      <c r="C43" s="315" t="s">
        <v>86</v>
      </c>
      <c r="D43" s="358" t="s">
        <v>13</v>
      </c>
      <c r="E43" s="316" t="s">
        <v>43</v>
      </c>
      <c r="F43" s="358"/>
      <c r="G43" s="358"/>
      <c r="H43" s="358"/>
      <c r="I43" s="359"/>
    </row>
    <row r="44" spans="1:9" hidden="1">
      <c r="A44" s="357" t="s">
        <v>350</v>
      </c>
      <c r="B44" s="315" t="s">
        <v>244</v>
      </c>
      <c r="C44" s="315" t="s">
        <v>86</v>
      </c>
      <c r="D44" s="358" t="s">
        <v>13</v>
      </c>
      <c r="E44" s="316" t="s">
        <v>227</v>
      </c>
      <c r="F44" s="358"/>
      <c r="G44" s="358"/>
      <c r="H44" s="358"/>
      <c r="I44" s="359"/>
    </row>
    <row r="45" spans="1:9" ht="30" hidden="1">
      <c r="A45" s="360" t="s">
        <v>351</v>
      </c>
      <c r="B45" s="317" t="s">
        <v>352</v>
      </c>
      <c r="C45" s="318" t="s">
        <v>165</v>
      </c>
      <c r="D45" s="361" t="s">
        <v>9</v>
      </c>
      <c r="E45" s="318" t="s">
        <v>43</v>
      </c>
      <c r="F45" s="361"/>
      <c r="G45" s="361"/>
      <c r="H45" s="361"/>
      <c r="I45" s="362"/>
    </row>
    <row r="46" spans="1:9" ht="30" hidden="1">
      <c r="A46" s="360" t="s">
        <v>353</v>
      </c>
      <c r="B46" s="317" t="s">
        <v>354</v>
      </c>
      <c r="C46" s="319" t="s">
        <v>246</v>
      </c>
      <c r="D46" s="361" t="s">
        <v>9</v>
      </c>
      <c r="E46" s="318" t="s">
        <v>227</v>
      </c>
      <c r="F46" s="361"/>
      <c r="G46" s="361"/>
      <c r="H46" s="361"/>
      <c r="I46" s="362"/>
    </row>
    <row r="47" spans="1:9" ht="30" hidden="1">
      <c r="A47" s="360" t="s">
        <v>355</v>
      </c>
      <c r="B47" s="317" t="s">
        <v>356</v>
      </c>
      <c r="C47" s="318" t="s">
        <v>167</v>
      </c>
      <c r="D47" s="361" t="s">
        <v>9</v>
      </c>
      <c r="E47" s="318" t="s">
        <v>43</v>
      </c>
      <c r="F47" s="361"/>
      <c r="G47" s="361"/>
      <c r="H47" s="361"/>
      <c r="I47" s="362"/>
    </row>
    <row r="48" spans="1:9" ht="30" hidden="1">
      <c r="A48" s="360" t="s">
        <v>357</v>
      </c>
      <c r="B48" s="317" t="s">
        <v>358</v>
      </c>
      <c r="C48" s="318" t="s">
        <v>167</v>
      </c>
      <c r="D48" s="361" t="s">
        <v>9</v>
      </c>
      <c r="E48" s="318" t="s">
        <v>227</v>
      </c>
      <c r="F48" s="361"/>
      <c r="G48" s="361"/>
      <c r="H48" s="361"/>
      <c r="I48" s="362"/>
    </row>
    <row r="49" spans="1:9" ht="30" hidden="1">
      <c r="A49" s="360" t="s">
        <v>359</v>
      </c>
      <c r="B49" s="317" t="s">
        <v>360</v>
      </c>
      <c r="C49" s="318" t="s">
        <v>133</v>
      </c>
      <c r="D49" s="361" t="s">
        <v>9</v>
      </c>
      <c r="E49" s="318" t="s">
        <v>227</v>
      </c>
      <c r="F49" s="361"/>
      <c r="G49" s="361"/>
      <c r="H49" s="361"/>
      <c r="I49" s="362"/>
    </row>
    <row r="50" spans="1:9" ht="45" hidden="1">
      <c r="A50" s="360" t="s">
        <v>361</v>
      </c>
      <c r="B50" s="317" t="s">
        <v>362</v>
      </c>
      <c r="C50" s="318" t="s">
        <v>167</v>
      </c>
      <c r="D50" s="361" t="s">
        <v>9</v>
      </c>
      <c r="E50" s="318" t="s">
        <v>43</v>
      </c>
      <c r="F50" s="361"/>
      <c r="G50" s="361"/>
      <c r="H50" s="361"/>
      <c r="I50" s="362"/>
    </row>
    <row r="51" spans="1:9" ht="30">
      <c r="A51" s="360" t="s">
        <v>363</v>
      </c>
      <c r="B51" s="317" t="s">
        <v>169</v>
      </c>
      <c r="C51" s="318" t="s">
        <v>167</v>
      </c>
      <c r="D51" s="361" t="s">
        <v>9</v>
      </c>
      <c r="E51" s="318" t="s">
        <v>43</v>
      </c>
      <c r="F51" s="361"/>
      <c r="G51" s="361"/>
      <c r="H51" s="361"/>
      <c r="I51" s="362"/>
    </row>
    <row r="52" spans="1:9" ht="60">
      <c r="A52" s="360" t="s">
        <v>364</v>
      </c>
      <c r="B52" s="317" t="s">
        <v>249</v>
      </c>
      <c r="C52" s="318" t="s">
        <v>167</v>
      </c>
      <c r="D52" s="361" t="s">
        <v>9</v>
      </c>
      <c r="E52" s="318" t="s">
        <v>227</v>
      </c>
      <c r="F52" s="361"/>
      <c r="G52" s="361"/>
      <c r="H52" s="361"/>
      <c r="I52" s="362"/>
    </row>
    <row r="53" spans="1:9" ht="45">
      <c r="A53" s="360" t="s">
        <v>365</v>
      </c>
      <c r="B53" s="317" t="s">
        <v>170</v>
      </c>
      <c r="C53" s="318" t="s">
        <v>133</v>
      </c>
      <c r="D53" s="361" t="s">
        <v>9</v>
      </c>
      <c r="E53" s="318" t="s">
        <v>43</v>
      </c>
      <c r="F53" s="361"/>
      <c r="G53" s="361"/>
      <c r="H53" s="361"/>
      <c r="I53" s="362"/>
    </row>
    <row r="54" spans="1:9" ht="45">
      <c r="A54" s="360" t="s">
        <v>366</v>
      </c>
      <c r="B54" s="317" t="s">
        <v>132</v>
      </c>
      <c r="C54" s="318" t="s">
        <v>133</v>
      </c>
      <c r="D54" s="361" t="s">
        <v>9</v>
      </c>
      <c r="E54" s="318" t="s">
        <v>43</v>
      </c>
      <c r="F54" s="361"/>
      <c r="G54" s="361"/>
      <c r="H54" s="361"/>
      <c r="I54" s="362"/>
    </row>
    <row r="55" spans="1:9" ht="30">
      <c r="A55" s="360" t="s">
        <v>367</v>
      </c>
      <c r="B55" s="317" t="s">
        <v>250</v>
      </c>
      <c r="C55" s="319" t="s">
        <v>246</v>
      </c>
      <c r="D55" s="361" t="s">
        <v>9</v>
      </c>
      <c r="E55" s="318" t="s">
        <v>227</v>
      </c>
      <c r="F55" s="361"/>
      <c r="G55" s="361"/>
      <c r="H55" s="361"/>
      <c r="I55" s="362"/>
    </row>
    <row r="56" spans="1:9" ht="30">
      <c r="A56" s="360" t="s">
        <v>368</v>
      </c>
      <c r="B56" s="317" t="s">
        <v>251</v>
      </c>
      <c r="C56" s="319" t="s">
        <v>246</v>
      </c>
      <c r="D56" s="361" t="s">
        <v>9</v>
      </c>
      <c r="E56" s="318" t="s">
        <v>227</v>
      </c>
      <c r="F56" s="361"/>
      <c r="G56" s="361"/>
      <c r="H56" s="361"/>
      <c r="I56" s="362"/>
    </row>
    <row r="57" spans="1:9" ht="30">
      <c r="A57" s="360" t="s">
        <v>369</v>
      </c>
      <c r="B57" s="317" t="s">
        <v>252</v>
      </c>
      <c r="C57" s="318" t="s">
        <v>167</v>
      </c>
      <c r="D57" s="361" t="s">
        <v>9</v>
      </c>
      <c r="E57" s="318" t="s">
        <v>227</v>
      </c>
      <c r="F57" s="361"/>
      <c r="G57" s="361"/>
      <c r="H57" s="361"/>
      <c r="I57" s="362"/>
    </row>
    <row r="58" spans="1:9" ht="30">
      <c r="A58" s="360" t="s">
        <v>370</v>
      </c>
      <c r="B58" s="317" t="s">
        <v>253</v>
      </c>
      <c r="C58" s="318" t="s">
        <v>165</v>
      </c>
      <c r="D58" s="361" t="s">
        <v>9</v>
      </c>
      <c r="E58" s="318" t="s">
        <v>227</v>
      </c>
      <c r="F58" s="361"/>
      <c r="G58" s="361"/>
      <c r="H58" s="361"/>
      <c r="I58" s="362"/>
    </row>
    <row r="59" spans="1:9" ht="30">
      <c r="A59" s="360" t="s">
        <v>371</v>
      </c>
      <c r="B59" s="317" t="s">
        <v>254</v>
      </c>
      <c r="C59" s="318" t="s">
        <v>167</v>
      </c>
      <c r="D59" s="361" t="s">
        <v>9</v>
      </c>
      <c r="E59" s="318" t="s">
        <v>227</v>
      </c>
      <c r="F59" s="361"/>
      <c r="G59" s="361"/>
      <c r="H59" s="361"/>
      <c r="I59" s="362"/>
    </row>
    <row r="60" spans="1:9" ht="30">
      <c r="A60" s="310" t="s">
        <v>47</v>
      </c>
      <c r="B60" s="299" t="s">
        <v>48</v>
      </c>
      <c r="C60" s="300" t="s">
        <v>49</v>
      </c>
      <c r="D60" s="301" t="s">
        <v>10</v>
      </c>
      <c r="E60" s="300" t="s">
        <v>43</v>
      </c>
      <c r="F60" s="301">
        <v>1</v>
      </c>
      <c r="G60" s="301">
        <v>1</v>
      </c>
      <c r="H60" s="301">
        <v>1</v>
      </c>
      <c r="I60" s="348">
        <f xml:space="preserve"> AVERAGE(F60:H60)</f>
        <v>1</v>
      </c>
    </row>
    <row r="61" spans="1:9" ht="30">
      <c r="A61" s="363" t="s">
        <v>372</v>
      </c>
      <c r="B61" s="320" t="s">
        <v>104</v>
      </c>
      <c r="C61" s="321" t="s">
        <v>73</v>
      </c>
      <c r="D61" s="364" t="s">
        <v>10</v>
      </c>
      <c r="E61" s="321" t="s">
        <v>43</v>
      </c>
      <c r="F61" s="364"/>
      <c r="G61" s="364"/>
      <c r="H61" s="364"/>
      <c r="I61" s="365"/>
    </row>
    <row r="62" spans="1:9" ht="30">
      <c r="A62" s="363" t="s">
        <v>373</v>
      </c>
      <c r="B62" s="320" t="s">
        <v>72</v>
      </c>
      <c r="C62" s="321" t="s">
        <v>73</v>
      </c>
      <c r="D62" s="364" t="s">
        <v>10</v>
      </c>
      <c r="E62" s="321" t="s">
        <v>43</v>
      </c>
      <c r="F62" s="364"/>
      <c r="G62" s="364"/>
      <c r="H62" s="364"/>
      <c r="I62" s="365"/>
    </row>
    <row r="63" spans="1:9" ht="30">
      <c r="A63" s="363" t="s">
        <v>374</v>
      </c>
      <c r="B63" s="320" t="s">
        <v>134</v>
      </c>
      <c r="C63" s="321" t="s">
        <v>135</v>
      </c>
      <c r="D63" s="364" t="s">
        <v>10</v>
      </c>
      <c r="E63" s="321" t="s">
        <v>43</v>
      </c>
      <c r="F63" s="364"/>
      <c r="G63" s="364"/>
      <c r="H63" s="364"/>
      <c r="I63" s="365"/>
    </row>
    <row r="64" spans="1:9" ht="30">
      <c r="A64" s="363" t="s">
        <v>375</v>
      </c>
      <c r="B64" s="320" t="s">
        <v>136</v>
      </c>
      <c r="C64" s="321" t="s">
        <v>135</v>
      </c>
      <c r="D64" s="364" t="s">
        <v>10</v>
      </c>
      <c r="E64" s="321" t="s">
        <v>43</v>
      </c>
      <c r="F64" s="364"/>
      <c r="G64" s="364"/>
      <c r="H64" s="364"/>
      <c r="I64" s="365"/>
    </row>
    <row r="65" spans="1:9" ht="30">
      <c r="A65" s="363" t="s">
        <v>376</v>
      </c>
      <c r="B65" s="320" t="s">
        <v>137</v>
      </c>
      <c r="C65" s="321" t="s">
        <v>106</v>
      </c>
      <c r="D65" s="364" t="s">
        <v>10</v>
      </c>
      <c r="E65" s="321" t="s">
        <v>43</v>
      </c>
      <c r="F65" s="364"/>
      <c r="G65" s="364"/>
      <c r="H65" s="364"/>
      <c r="I65" s="365"/>
    </row>
    <row r="66" spans="1:9" ht="30">
      <c r="A66" s="363" t="s">
        <v>377</v>
      </c>
      <c r="B66" s="320" t="s">
        <v>105</v>
      </c>
      <c r="C66" s="321" t="s">
        <v>106</v>
      </c>
      <c r="D66" s="364" t="s">
        <v>10</v>
      </c>
      <c r="E66" s="321" t="s">
        <v>43</v>
      </c>
      <c r="F66" s="364"/>
      <c r="G66" s="364"/>
      <c r="H66" s="364"/>
      <c r="I66" s="365"/>
    </row>
    <row r="67" spans="1:9" ht="30">
      <c r="A67" s="363" t="s">
        <v>378</v>
      </c>
      <c r="B67" s="320" t="s">
        <v>255</v>
      </c>
      <c r="C67" s="321" t="s">
        <v>49</v>
      </c>
      <c r="D67" s="364" t="s">
        <v>10</v>
      </c>
      <c r="E67" s="321" t="s">
        <v>227</v>
      </c>
      <c r="F67" s="364"/>
      <c r="G67" s="364"/>
      <c r="H67" s="364"/>
      <c r="I67" s="365"/>
    </row>
    <row r="68" spans="1:9" ht="30">
      <c r="A68" s="363" t="s">
        <v>379</v>
      </c>
      <c r="B68" s="322" t="s">
        <v>171</v>
      </c>
      <c r="C68" s="321" t="s">
        <v>49</v>
      </c>
      <c r="D68" s="364" t="s">
        <v>10</v>
      </c>
      <c r="E68" s="321" t="s">
        <v>43</v>
      </c>
      <c r="F68" s="364"/>
      <c r="G68" s="364"/>
      <c r="H68" s="364"/>
      <c r="I68" s="365"/>
    </row>
    <row r="69" spans="1:9" ht="30">
      <c r="A69" s="310" t="s">
        <v>380</v>
      </c>
      <c r="B69" s="299" t="s">
        <v>68</v>
      </c>
      <c r="C69" s="301" t="s">
        <v>69</v>
      </c>
      <c r="D69" s="301" t="s">
        <v>4</v>
      </c>
      <c r="E69" s="300" t="s">
        <v>43</v>
      </c>
      <c r="F69" s="301">
        <v>1</v>
      </c>
      <c r="G69" s="301">
        <v>1</v>
      </c>
      <c r="H69" s="301">
        <v>1</v>
      </c>
      <c r="I69" s="348">
        <f xml:space="preserve"> AVERAGE(F69:H69)</f>
        <v>1</v>
      </c>
    </row>
    <row r="70" spans="1:9" ht="30">
      <c r="A70" s="366" t="s">
        <v>381</v>
      </c>
      <c r="B70" s="367" t="s">
        <v>172</v>
      </c>
      <c r="C70" s="323" t="s">
        <v>173</v>
      </c>
      <c r="D70" s="368" t="s">
        <v>4</v>
      </c>
      <c r="E70" s="444" t="s">
        <v>43</v>
      </c>
      <c r="F70" s="368"/>
      <c r="G70" s="368"/>
      <c r="H70" s="368"/>
      <c r="I70" s="369"/>
    </row>
    <row r="71" spans="1:9" ht="30">
      <c r="A71" s="366" t="s">
        <v>382</v>
      </c>
      <c r="B71" s="370" t="s">
        <v>74</v>
      </c>
      <c r="C71" s="323" t="s">
        <v>75</v>
      </c>
      <c r="D71" s="368" t="s">
        <v>4</v>
      </c>
      <c r="E71" s="444" t="s">
        <v>43</v>
      </c>
      <c r="F71" s="368"/>
      <c r="G71" s="368"/>
      <c r="H71" s="368"/>
      <c r="I71" s="369"/>
    </row>
    <row r="72" spans="1:9" ht="30">
      <c r="A72" s="366" t="s">
        <v>383</v>
      </c>
      <c r="B72" s="370" t="s">
        <v>107</v>
      </c>
      <c r="C72" s="323" t="s">
        <v>108</v>
      </c>
      <c r="D72" s="368" t="s">
        <v>4</v>
      </c>
      <c r="E72" s="444" t="s">
        <v>43</v>
      </c>
      <c r="F72" s="368"/>
      <c r="G72" s="368"/>
      <c r="H72" s="368"/>
      <c r="I72" s="369"/>
    </row>
    <row r="73" spans="1:9">
      <c r="A73" s="366" t="s">
        <v>384</v>
      </c>
      <c r="B73" s="370" t="s">
        <v>138</v>
      </c>
      <c r="C73" s="323" t="s">
        <v>139</v>
      </c>
      <c r="D73" s="368" t="s">
        <v>4</v>
      </c>
      <c r="E73" s="444" t="s">
        <v>43</v>
      </c>
      <c r="F73" s="368"/>
      <c r="G73" s="368"/>
      <c r="H73" s="368"/>
      <c r="I73" s="369"/>
    </row>
    <row r="74" spans="1:9" ht="30">
      <c r="A74" s="366" t="s">
        <v>385</v>
      </c>
      <c r="B74" s="370" t="s">
        <v>174</v>
      </c>
      <c r="C74" s="323" t="s">
        <v>175</v>
      </c>
      <c r="D74" s="368" t="s">
        <v>4</v>
      </c>
      <c r="E74" s="444" t="s">
        <v>43</v>
      </c>
      <c r="F74" s="368"/>
      <c r="G74" s="368"/>
      <c r="H74" s="368"/>
      <c r="I74" s="369"/>
    </row>
    <row r="75" spans="1:9" ht="30">
      <c r="A75" s="366" t="s">
        <v>386</v>
      </c>
      <c r="B75" s="367" t="s">
        <v>256</v>
      </c>
      <c r="C75" s="323" t="s">
        <v>180</v>
      </c>
      <c r="D75" s="368" t="s">
        <v>4</v>
      </c>
      <c r="E75" s="444" t="s">
        <v>227</v>
      </c>
      <c r="F75" s="368"/>
      <c r="G75" s="368"/>
      <c r="H75" s="368"/>
      <c r="I75" s="369"/>
    </row>
    <row r="76" spans="1:9" ht="30">
      <c r="A76" s="366" t="s">
        <v>387</v>
      </c>
      <c r="B76" s="371" t="s">
        <v>140</v>
      </c>
      <c r="C76" s="324" t="s">
        <v>141</v>
      </c>
      <c r="D76" s="368" t="s">
        <v>4</v>
      </c>
      <c r="E76" s="324" t="s">
        <v>43</v>
      </c>
      <c r="F76" s="368"/>
      <c r="G76" s="368"/>
      <c r="H76" s="368"/>
      <c r="I76" s="369"/>
    </row>
    <row r="77" spans="1:9">
      <c r="A77" s="366" t="s">
        <v>388</v>
      </c>
      <c r="B77" s="371" t="s">
        <v>176</v>
      </c>
      <c r="C77" s="324" t="s">
        <v>141</v>
      </c>
      <c r="D77" s="368" t="s">
        <v>4</v>
      </c>
      <c r="E77" s="324" t="s">
        <v>43</v>
      </c>
      <c r="F77" s="368"/>
      <c r="G77" s="368"/>
      <c r="H77" s="368"/>
      <c r="I77" s="369"/>
    </row>
    <row r="78" spans="1:9" ht="30">
      <c r="A78" s="366" t="s">
        <v>389</v>
      </c>
      <c r="B78" s="371" t="s">
        <v>82</v>
      </c>
      <c r="C78" s="324" t="s">
        <v>83</v>
      </c>
      <c r="D78" s="368" t="s">
        <v>4</v>
      </c>
      <c r="E78" s="324" t="s">
        <v>84</v>
      </c>
      <c r="F78" s="368"/>
      <c r="G78" s="368"/>
      <c r="H78" s="368"/>
      <c r="I78" s="369"/>
    </row>
    <row r="79" spans="1:9" ht="30">
      <c r="A79" s="366" t="s">
        <v>390</v>
      </c>
      <c r="B79" s="371" t="s">
        <v>177</v>
      </c>
      <c r="C79" s="324" t="s">
        <v>178</v>
      </c>
      <c r="D79" s="368" t="s">
        <v>4</v>
      </c>
      <c r="E79" s="324" t="s">
        <v>43</v>
      </c>
      <c r="F79" s="368"/>
      <c r="G79" s="368"/>
      <c r="H79" s="368"/>
      <c r="I79" s="369"/>
    </row>
    <row r="80" spans="1:9" ht="30">
      <c r="A80" s="366" t="s">
        <v>391</v>
      </c>
      <c r="B80" s="371" t="s">
        <v>179</v>
      </c>
      <c r="C80" s="324" t="s">
        <v>180</v>
      </c>
      <c r="D80" s="368" t="s">
        <v>4</v>
      </c>
      <c r="E80" s="324" t="s">
        <v>43</v>
      </c>
      <c r="F80" s="368"/>
      <c r="G80" s="368"/>
      <c r="H80" s="368"/>
      <c r="I80" s="369"/>
    </row>
    <row r="81" spans="1:9" ht="45">
      <c r="A81" s="366" t="s">
        <v>392</v>
      </c>
      <c r="B81" s="371" t="s">
        <v>257</v>
      </c>
      <c r="C81" s="324" t="s">
        <v>258</v>
      </c>
      <c r="D81" s="368" t="s">
        <v>4</v>
      </c>
      <c r="E81" s="324" t="s">
        <v>227</v>
      </c>
      <c r="F81" s="368"/>
      <c r="G81" s="368"/>
      <c r="H81" s="368"/>
      <c r="I81" s="369"/>
    </row>
    <row r="82" spans="1:9" ht="30">
      <c r="A82" s="372" t="s">
        <v>67</v>
      </c>
      <c r="B82" s="325" t="s">
        <v>68</v>
      </c>
      <c r="C82" s="326" t="s">
        <v>69</v>
      </c>
      <c r="D82" s="373" t="s">
        <v>5</v>
      </c>
      <c r="E82" s="327" t="s">
        <v>43</v>
      </c>
      <c r="F82" s="373"/>
      <c r="G82" s="373"/>
      <c r="H82" s="373"/>
      <c r="I82" s="374"/>
    </row>
    <row r="83" spans="1:9" ht="60">
      <c r="A83" s="372" t="s">
        <v>393</v>
      </c>
      <c r="B83" s="325" t="s">
        <v>181</v>
      </c>
      <c r="C83" s="326" t="s">
        <v>182</v>
      </c>
      <c r="D83" s="373" t="s">
        <v>5</v>
      </c>
      <c r="E83" s="327" t="s">
        <v>43</v>
      </c>
      <c r="F83" s="373"/>
      <c r="G83" s="373"/>
      <c r="H83" s="373"/>
      <c r="I83" s="374"/>
    </row>
    <row r="84" spans="1:9" ht="45">
      <c r="A84" s="372" t="s">
        <v>394</v>
      </c>
      <c r="B84" s="325" t="s">
        <v>259</v>
      </c>
      <c r="C84" s="326" t="s">
        <v>88</v>
      </c>
      <c r="D84" s="373" t="s">
        <v>5</v>
      </c>
      <c r="E84" s="327" t="s">
        <v>227</v>
      </c>
      <c r="F84" s="373"/>
      <c r="G84" s="373"/>
      <c r="H84" s="373"/>
      <c r="I84" s="374"/>
    </row>
    <row r="85" spans="1:9" ht="45">
      <c r="A85" s="372" t="s">
        <v>395</v>
      </c>
      <c r="B85" s="325" t="s">
        <v>260</v>
      </c>
      <c r="C85" s="326" t="s">
        <v>69</v>
      </c>
      <c r="D85" s="373" t="s">
        <v>5</v>
      </c>
      <c r="E85" s="327" t="s">
        <v>227</v>
      </c>
      <c r="F85" s="373"/>
      <c r="G85" s="373"/>
      <c r="H85" s="373"/>
      <c r="I85" s="374"/>
    </row>
    <row r="86" spans="1:9">
      <c r="A86" s="372" t="s">
        <v>396</v>
      </c>
      <c r="B86" s="325" t="s">
        <v>87</v>
      </c>
      <c r="C86" s="326" t="s">
        <v>88</v>
      </c>
      <c r="D86" s="373" t="s">
        <v>5</v>
      </c>
      <c r="E86" s="327" t="s">
        <v>43</v>
      </c>
      <c r="F86" s="373"/>
      <c r="G86" s="373"/>
      <c r="H86" s="373"/>
      <c r="I86" s="374"/>
    </row>
    <row r="87" spans="1:9" ht="30">
      <c r="A87" s="372" t="s">
        <v>397</v>
      </c>
      <c r="B87" s="325" t="s">
        <v>183</v>
      </c>
      <c r="C87" s="326" t="s">
        <v>182</v>
      </c>
      <c r="D87" s="373" t="s">
        <v>5</v>
      </c>
      <c r="E87" s="327" t="s">
        <v>43</v>
      </c>
      <c r="F87" s="373"/>
      <c r="G87" s="373"/>
      <c r="H87" s="373"/>
      <c r="I87" s="374"/>
    </row>
    <row r="88" spans="1:9" ht="45">
      <c r="A88" s="372" t="s">
        <v>398</v>
      </c>
      <c r="B88" s="325" t="s">
        <v>109</v>
      </c>
      <c r="C88" s="326" t="s">
        <v>110</v>
      </c>
      <c r="D88" s="373" t="s">
        <v>5</v>
      </c>
      <c r="E88" s="327" t="s">
        <v>43</v>
      </c>
      <c r="F88" s="373"/>
      <c r="G88" s="373"/>
      <c r="H88" s="373"/>
      <c r="I88" s="374"/>
    </row>
    <row r="89" spans="1:9" ht="30">
      <c r="A89" s="372" t="s">
        <v>399</v>
      </c>
      <c r="B89" s="325" t="s">
        <v>184</v>
      </c>
      <c r="C89" s="326" t="s">
        <v>182</v>
      </c>
      <c r="D89" s="373" t="s">
        <v>5</v>
      </c>
      <c r="E89" s="327" t="s">
        <v>43</v>
      </c>
      <c r="F89" s="373"/>
      <c r="G89" s="373"/>
      <c r="H89" s="373"/>
      <c r="I89" s="374"/>
    </row>
    <row r="90" spans="1:9" ht="30">
      <c r="A90" s="372" t="s">
        <v>400</v>
      </c>
      <c r="B90" s="325" t="s">
        <v>185</v>
      </c>
      <c r="C90" s="326" t="s">
        <v>182</v>
      </c>
      <c r="D90" s="373" t="s">
        <v>5</v>
      </c>
      <c r="E90" s="327" t="s">
        <v>43</v>
      </c>
      <c r="F90" s="373"/>
      <c r="G90" s="373"/>
      <c r="H90" s="373"/>
      <c r="I90" s="374"/>
    </row>
    <row r="91" spans="1:9" ht="30">
      <c r="A91" s="372" t="s">
        <v>401</v>
      </c>
      <c r="B91" s="325" t="s">
        <v>261</v>
      </c>
      <c r="C91" s="326" t="s">
        <v>69</v>
      </c>
      <c r="D91" s="373" t="s">
        <v>5</v>
      </c>
      <c r="E91" s="327" t="s">
        <v>227</v>
      </c>
      <c r="F91" s="373"/>
      <c r="G91" s="373"/>
      <c r="H91" s="373"/>
      <c r="I91" s="374"/>
    </row>
    <row r="92" spans="1:9">
      <c r="A92" s="372" t="s">
        <v>402</v>
      </c>
      <c r="B92" s="325" t="s">
        <v>403</v>
      </c>
      <c r="C92" s="326" t="s">
        <v>110</v>
      </c>
      <c r="D92" s="373" t="s">
        <v>5</v>
      </c>
      <c r="E92" s="327" t="s">
        <v>227</v>
      </c>
      <c r="F92" s="373"/>
      <c r="G92" s="373"/>
      <c r="H92" s="373"/>
      <c r="I92" s="374"/>
    </row>
    <row r="93" spans="1:9">
      <c r="A93" s="372" t="s">
        <v>404</v>
      </c>
      <c r="B93" s="325" t="s">
        <v>142</v>
      </c>
      <c r="C93" s="326" t="s">
        <v>110</v>
      </c>
      <c r="D93" s="373" t="s">
        <v>5</v>
      </c>
      <c r="E93" s="327" t="s">
        <v>43</v>
      </c>
      <c r="F93" s="373"/>
      <c r="G93" s="373"/>
      <c r="H93" s="373"/>
      <c r="I93" s="374"/>
    </row>
    <row r="94" spans="1:9" ht="30">
      <c r="A94" s="372" t="s">
        <v>405</v>
      </c>
      <c r="B94" s="325" t="s">
        <v>406</v>
      </c>
      <c r="C94" s="326" t="s">
        <v>69</v>
      </c>
      <c r="D94" s="373" t="s">
        <v>5</v>
      </c>
      <c r="E94" s="327" t="s">
        <v>43</v>
      </c>
      <c r="F94" s="373"/>
      <c r="G94" s="373"/>
      <c r="H94" s="373"/>
      <c r="I94" s="374"/>
    </row>
    <row r="95" spans="1:9" ht="30">
      <c r="A95" s="372" t="s">
        <v>407</v>
      </c>
      <c r="B95" s="325" t="s">
        <v>143</v>
      </c>
      <c r="C95" s="326" t="s">
        <v>69</v>
      </c>
      <c r="D95" s="373" t="s">
        <v>5</v>
      </c>
      <c r="E95" s="327" t="s">
        <v>43</v>
      </c>
      <c r="F95" s="373"/>
      <c r="G95" s="373"/>
      <c r="H95" s="373"/>
      <c r="I95" s="374"/>
    </row>
    <row r="96" spans="1:9" ht="30">
      <c r="A96" s="372" t="s">
        <v>408</v>
      </c>
      <c r="B96" s="325" t="s">
        <v>409</v>
      </c>
      <c r="C96" s="326" t="s">
        <v>88</v>
      </c>
      <c r="D96" s="373" t="s">
        <v>5</v>
      </c>
      <c r="E96" s="327" t="s">
        <v>227</v>
      </c>
      <c r="F96" s="373"/>
      <c r="G96" s="373"/>
      <c r="H96" s="373"/>
      <c r="I96" s="374"/>
    </row>
    <row r="97" spans="1:9" ht="45">
      <c r="A97" s="372" t="s">
        <v>410</v>
      </c>
      <c r="B97" s="325" t="s">
        <v>144</v>
      </c>
      <c r="C97" s="326" t="s">
        <v>88</v>
      </c>
      <c r="D97" s="373" t="s">
        <v>5</v>
      </c>
      <c r="E97" s="327" t="s">
        <v>43</v>
      </c>
      <c r="F97" s="373"/>
      <c r="G97" s="373"/>
      <c r="H97" s="373"/>
      <c r="I97" s="374"/>
    </row>
    <row r="98" spans="1:9">
      <c r="A98" s="372" t="s">
        <v>411</v>
      </c>
      <c r="B98" s="325" t="s">
        <v>186</v>
      </c>
      <c r="C98" s="326" t="s">
        <v>182</v>
      </c>
      <c r="D98" s="373" t="s">
        <v>5</v>
      </c>
      <c r="E98" s="327" t="s">
        <v>43</v>
      </c>
      <c r="F98" s="373"/>
      <c r="G98" s="373"/>
      <c r="H98" s="373"/>
      <c r="I98" s="374"/>
    </row>
    <row r="99" spans="1:9" ht="30">
      <c r="A99" s="375" t="s">
        <v>412</v>
      </c>
      <c r="B99" s="376" t="s">
        <v>111</v>
      </c>
      <c r="C99" s="376" t="s">
        <v>112</v>
      </c>
      <c r="D99" s="377" t="s">
        <v>413</v>
      </c>
      <c r="E99" s="378" t="s">
        <v>43</v>
      </c>
      <c r="F99" s="377"/>
      <c r="G99" s="377"/>
      <c r="H99" s="377"/>
      <c r="I99" s="379"/>
    </row>
    <row r="100" spans="1:9" ht="30">
      <c r="A100" s="375" t="s">
        <v>414</v>
      </c>
      <c r="B100" s="376" t="s">
        <v>145</v>
      </c>
      <c r="C100" s="376" t="s">
        <v>112</v>
      </c>
      <c r="D100" s="377" t="s">
        <v>413</v>
      </c>
      <c r="E100" s="378" t="s">
        <v>43</v>
      </c>
      <c r="F100" s="377"/>
      <c r="G100" s="377"/>
      <c r="H100" s="377"/>
      <c r="I100" s="379"/>
    </row>
    <row r="101" spans="1:9" ht="30">
      <c r="A101" s="375" t="s">
        <v>415</v>
      </c>
      <c r="B101" s="376" t="s">
        <v>264</v>
      </c>
      <c r="C101" s="376" t="s">
        <v>112</v>
      </c>
      <c r="D101" s="377" t="s">
        <v>413</v>
      </c>
      <c r="E101" s="378" t="s">
        <v>227</v>
      </c>
      <c r="F101" s="377"/>
      <c r="G101" s="377"/>
      <c r="H101" s="377"/>
      <c r="I101" s="379"/>
    </row>
    <row r="102" spans="1:9">
      <c r="A102" s="375" t="s">
        <v>416</v>
      </c>
      <c r="B102" s="376" t="s">
        <v>187</v>
      </c>
      <c r="C102" s="376" t="s">
        <v>112</v>
      </c>
      <c r="D102" s="377" t="s">
        <v>413</v>
      </c>
      <c r="E102" s="378" t="s">
        <v>43</v>
      </c>
      <c r="F102" s="377"/>
      <c r="G102" s="377"/>
      <c r="H102" s="377"/>
      <c r="I102" s="379"/>
    </row>
    <row r="103" spans="1:9" ht="30">
      <c r="A103" s="375" t="s">
        <v>417</v>
      </c>
      <c r="B103" s="376" t="s">
        <v>265</v>
      </c>
      <c r="C103" s="377" t="s">
        <v>155</v>
      </c>
      <c r="D103" s="377" t="s">
        <v>413</v>
      </c>
      <c r="E103" s="378" t="s">
        <v>227</v>
      </c>
      <c r="F103" s="377"/>
      <c r="G103" s="377"/>
      <c r="H103" s="377"/>
      <c r="I103" s="379"/>
    </row>
    <row r="104" spans="1:9" ht="30">
      <c r="A104" s="375" t="s">
        <v>418</v>
      </c>
      <c r="B104" s="376" t="s">
        <v>188</v>
      </c>
      <c r="C104" s="377" t="s">
        <v>189</v>
      </c>
      <c r="D104" s="377" t="s">
        <v>413</v>
      </c>
      <c r="E104" s="378" t="s">
        <v>43</v>
      </c>
      <c r="F104" s="377"/>
      <c r="G104" s="377"/>
      <c r="H104" s="377"/>
      <c r="I104" s="379"/>
    </row>
    <row r="105" spans="1:9" ht="30">
      <c r="A105" s="375" t="s">
        <v>419</v>
      </c>
      <c r="B105" s="376" t="s">
        <v>266</v>
      </c>
      <c r="C105" s="376" t="s">
        <v>112</v>
      </c>
      <c r="D105" s="377" t="s">
        <v>413</v>
      </c>
      <c r="E105" s="378" t="s">
        <v>227</v>
      </c>
      <c r="F105" s="377"/>
      <c r="G105" s="377"/>
      <c r="H105" s="377"/>
      <c r="I105" s="379"/>
    </row>
    <row r="106" spans="1:9" ht="30">
      <c r="A106" s="375" t="s">
        <v>420</v>
      </c>
      <c r="B106" s="376" t="s">
        <v>267</v>
      </c>
      <c r="C106" s="377" t="s">
        <v>268</v>
      </c>
      <c r="D106" s="377" t="s">
        <v>413</v>
      </c>
      <c r="E106" s="378" t="s">
        <v>227</v>
      </c>
      <c r="F106" s="377"/>
      <c r="G106" s="377"/>
      <c r="H106" s="377"/>
      <c r="I106" s="379"/>
    </row>
    <row r="107" spans="1:9">
      <c r="A107" s="349" t="s">
        <v>421</v>
      </c>
      <c r="B107" s="303" t="s">
        <v>190</v>
      </c>
      <c r="C107" s="306" t="s">
        <v>191</v>
      </c>
      <c r="D107" s="309" t="s">
        <v>12</v>
      </c>
      <c r="E107" s="304" t="s">
        <v>43</v>
      </c>
      <c r="F107" s="309"/>
      <c r="G107" s="309"/>
      <c r="H107" s="309"/>
      <c r="I107" s="350"/>
    </row>
    <row r="108" spans="1:9">
      <c r="A108" s="349" t="s">
        <v>422</v>
      </c>
      <c r="B108" s="303" t="s">
        <v>192</v>
      </c>
      <c r="C108" s="306" t="s">
        <v>191</v>
      </c>
      <c r="D108" s="309" t="s">
        <v>12</v>
      </c>
      <c r="E108" s="304" t="s">
        <v>43</v>
      </c>
      <c r="F108" s="309"/>
      <c r="G108" s="309"/>
      <c r="H108" s="309"/>
      <c r="I108" s="350"/>
    </row>
    <row r="109" spans="1:9">
      <c r="A109" s="349" t="s">
        <v>423</v>
      </c>
      <c r="B109" s="303" t="s">
        <v>193</v>
      </c>
      <c r="C109" s="306" t="s">
        <v>147</v>
      </c>
      <c r="D109" s="309" t="s">
        <v>12</v>
      </c>
      <c r="E109" s="304" t="s">
        <v>43</v>
      </c>
      <c r="F109" s="309"/>
      <c r="G109" s="309"/>
      <c r="H109" s="309"/>
      <c r="I109" s="350"/>
    </row>
    <row r="110" spans="1:9" ht="30">
      <c r="A110" s="349" t="s">
        <v>424</v>
      </c>
      <c r="B110" s="303" t="s">
        <v>146</v>
      </c>
      <c r="C110" s="306" t="s">
        <v>147</v>
      </c>
      <c r="D110" s="309" t="s">
        <v>12</v>
      </c>
      <c r="E110" s="304" t="s">
        <v>43</v>
      </c>
      <c r="F110" s="309"/>
      <c r="G110" s="309"/>
      <c r="H110" s="309"/>
      <c r="I110" s="350"/>
    </row>
    <row r="111" spans="1:9" ht="30">
      <c r="A111" s="349" t="s">
        <v>425</v>
      </c>
      <c r="B111" s="303" t="s">
        <v>148</v>
      </c>
      <c r="C111" s="306" t="s">
        <v>149</v>
      </c>
      <c r="D111" s="309" t="s">
        <v>12</v>
      </c>
      <c r="E111" s="304" t="s">
        <v>43</v>
      </c>
      <c r="F111" s="309"/>
      <c r="G111" s="309"/>
      <c r="H111" s="309"/>
      <c r="I111" s="350"/>
    </row>
    <row r="112" spans="1:9" ht="30">
      <c r="A112" s="349" t="s">
        <v>426</v>
      </c>
      <c r="B112" s="303" t="s">
        <v>194</v>
      </c>
      <c r="C112" s="306" t="s">
        <v>191</v>
      </c>
      <c r="D112" s="309" t="s">
        <v>12</v>
      </c>
      <c r="E112" s="304" t="s">
        <v>43</v>
      </c>
      <c r="F112" s="309"/>
      <c r="G112" s="309"/>
      <c r="H112" s="309"/>
      <c r="I112" s="350"/>
    </row>
    <row r="113" spans="1:9" ht="30">
      <c r="A113" s="349" t="s">
        <v>427</v>
      </c>
      <c r="B113" s="303" t="s">
        <v>195</v>
      </c>
      <c r="C113" s="306" t="s">
        <v>149</v>
      </c>
      <c r="D113" s="309" t="s">
        <v>12</v>
      </c>
      <c r="E113" s="304" t="s">
        <v>43</v>
      </c>
      <c r="F113" s="309"/>
      <c r="G113" s="309"/>
      <c r="H113" s="309"/>
      <c r="I113" s="350"/>
    </row>
    <row r="114" spans="1:9" ht="30">
      <c r="A114" s="349" t="s">
        <v>428</v>
      </c>
      <c r="B114" s="303" t="s">
        <v>196</v>
      </c>
      <c r="C114" s="306" t="s">
        <v>149</v>
      </c>
      <c r="D114" s="309" t="s">
        <v>12</v>
      </c>
      <c r="E114" s="304" t="s">
        <v>43</v>
      </c>
      <c r="F114" s="309"/>
      <c r="G114" s="309"/>
      <c r="H114" s="309"/>
      <c r="I114" s="350"/>
    </row>
    <row r="115" spans="1:9">
      <c r="A115" s="310" t="s">
        <v>50</v>
      </c>
      <c r="B115" s="299" t="s">
        <v>429</v>
      </c>
      <c r="C115" s="299" t="s">
        <v>52</v>
      </c>
      <c r="D115" s="301" t="s">
        <v>14</v>
      </c>
      <c r="E115" s="300" t="s">
        <v>43</v>
      </c>
      <c r="F115" s="301">
        <v>1</v>
      </c>
      <c r="G115" s="301">
        <v>1</v>
      </c>
      <c r="H115" s="301">
        <v>1</v>
      </c>
      <c r="I115" s="348">
        <f xml:space="preserve"> AVERAGE(F115:H115)</f>
        <v>1</v>
      </c>
    </row>
    <row r="116" spans="1:9">
      <c r="A116" s="380" t="s">
        <v>430</v>
      </c>
      <c r="B116" s="328" t="s">
        <v>150</v>
      </c>
      <c r="C116" s="328" t="s">
        <v>52</v>
      </c>
      <c r="D116" s="381" t="s">
        <v>14</v>
      </c>
      <c r="E116" s="329" t="s">
        <v>43</v>
      </c>
      <c r="F116" s="381"/>
      <c r="G116" s="381"/>
      <c r="H116" s="381"/>
      <c r="I116" s="382"/>
    </row>
    <row r="117" spans="1:9" ht="30">
      <c r="A117" s="380" t="s">
        <v>431</v>
      </c>
      <c r="B117" s="328" t="s">
        <v>269</v>
      </c>
      <c r="C117" s="328" t="s">
        <v>52</v>
      </c>
      <c r="D117" s="381" t="s">
        <v>14</v>
      </c>
      <c r="E117" s="329" t="s">
        <v>227</v>
      </c>
      <c r="F117" s="381"/>
      <c r="G117" s="381"/>
      <c r="H117" s="381"/>
      <c r="I117" s="382"/>
    </row>
    <row r="118" spans="1:9" ht="30">
      <c r="A118" s="380" t="s">
        <v>432</v>
      </c>
      <c r="B118" s="328" t="s">
        <v>270</v>
      </c>
      <c r="C118" s="328" t="s">
        <v>198</v>
      </c>
      <c r="D118" s="381" t="s">
        <v>14</v>
      </c>
      <c r="E118" s="329" t="s">
        <v>227</v>
      </c>
      <c r="F118" s="381"/>
      <c r="G118" s="381"/>
      <c r="H118" s="381"/>
      <c r="I118" s="382"/>
    </row>
    <row r="119" spans="1:9">
      <c r="A119" s="380" t="s">
        <v>433</v>
      </c>
      <c r="B119" s="328" t="s">
        <v>271</v>
      </c>
      <c r="C119" s="328" t="s">
        <v>198</v>
      </c>
      <c r="D119" s="381" t="s">
        <v>14</v>
      </c>
      <c r="E119" s="329" t="s">
        <v>227</v>
      </c>
      <c r="F119" s="381"/>
      <c r="G119" s="381"/>
      <c r="H119" s="381"/>
      <c r="I119" s="382"/>
    </row>
    <row r="120" spans="1:9" ht="30">
      <c r="A120" s="380" t="s">
        <v>434</v>
      </c>
      <c r="B120" s="328" t="s">
        <v>197</v>
      </c>
      <c r="C120" s="328" t="s">
        <v>198</v>
      </c>
      <c r="D120" s="381" t="s">
        <v>14</v>
      </c>
      <c r="E120" s="329" t="s">
        <v>43</v>
      </c>
      <c r="F120" s="381"/>
      <c r="G120" s="381"/>
      <c r="H120" s="381"/>
      <c r="I120" s="382"/>
    </row>
    <row r="121" spans="1:9" ht="30">
      <c r="A121" s="380" t="s">
        <v>435</v>
      </c>
      <c r="B121" s="328" t="s">
        <v>199</v>
      </c>
      <c r="C121" s="328" t="s">
        <v>198</v>
      </c>
      <c r="D121" s="381" t="s">
        <v>14</v>
      </c>
      <c r="E121" s="329" t="s">
        <v>43</v>
      </c>
      <c r="F121" s="381"/>
      <c r="G121" s="381"/>
      <c r="H121" s="381"/>
      <c r="I121" s="382"/>
    </row>
    <row r="122" spans="1:9" ht="30">
      <c r="A122" s="380" t="s">
        <v>436</v>
      </c>
      <c r="B122" s="328" t="s">
        <v>200</v>
      </c>
      <c r="C122" s="328" t="s">
        <v>201</v>
      </c>
      <c r="D122" s="381" t="s">
        <v>14</v>
      </c>
      <c r="E122" s="329" t="s">
        <v>43</v>
      </c>
      <c r="F122" s="381"/>
      <c r="G122" s="381"/>
      <c r="H122" s="381"/>
      <c r="I122" s="382"/>
    </row>
    <row r="123" spans="1:9" ht="30">
      <c r="A123" s="380" t="s">
        <v>437</v>
      </c>
      <c r="B123" s="328" t="s">
        <v>202</v>
      </c>
      <c r="C123" s="328" t="s">
        <v>201</v>
      </c>
      <c r="D123" s="381" t="s">
        <v>14</v>
      </c>
      <c r="E123" s="329" t="s">
        <v>43</v>
      </c>
      <c r="F123" s="381"/>
      <c r="G123" s="381"/>
      <c r="H123" s="381"/>
      <c r="I123" s="382"/>
    </row>
    <row r="124" spans="1:9">
      <c r="A124" s="380" t="s">
        <v>438</v>
      </c>
      <c r="B124" s="328" t="s">
        <v>272</v>
      </c>
      <c r="C124" s="328" t="s">
        <v>201</v>
      </c>
      <c r="D124" s="381" t="s">
        <v>14</v>
      </c>
      <c r="E124" s="329" t="s">
        <v>227</v>
      </c>
      <c r="F124" s="381"/>
      <c r="G124" s="381"/>
      <c r="H124" s="381"/>
      <c r="I124" s="382"/>
    </row>
    <row r="125" spans="1:9">
      <c r="A125" s="380" t="s">
        <v>439</v>
      </c>
      <c r="B125" s="328" t="s">
        <v>273</v>
      </c>
      <c r="C125" s="328" t="s">
        <v>201</v>
      </c>
      <c r="D125" s="381" t="s">
        <v>14</v>
      </c>
      <c r="E125" s="329" t="s">
        <v>227</v>
      </c>
      <c r="F125" s="381"/>
      <c r="G125" s="381"/>
      <c r="H125" s="381"/>
      <c r="I125" s="382"/>
    </row>
    <row r="126" spans="1:9" ht="30">
      <c r="A126" s="380" t="s">
        <v>440</v>
      </c>
      <c r="B126" s="328" t="s">
        <v>203</v>
      </c>
      <c r="C126" s="328" t="s">
        <v>204</v>
      </c>
      <c r="D126" s="381" t="s">
        <v>14</v>
      </c>
      <c r="E126" s="329" t="s">
        <v>43</v>
      </c>
      <c r="F126" s="381"/>
      <c r="G126" s="381"/>
      <c r="H126" s="381"/>
      <c r="I126" s="382"/>
    </row>
    <row r="127" spans="1:9" ht="30">
      <c r="A127" s="383" t="s">
        <v>441</v>
      </c>
      <c r="B127" s="330" t="s">
        <v>205</v>
      </c>
      <c r="C127" s="331" t="s">
        <v>206</v>
      </c>
      <c r="D127" s="331" t="s">
        <v>16</v>
      </c>
      <c r="E127" s="384" t="s">
        <v>43</v>
      </c>
      <c r="F127" s="331"/>
      <c r="G127" s="331"/>
      <c r="H127" s="331"/>
      <c r="I127" s="385"/>
    </row>
    <row r="128" spans="1:9">
      <c r="A128" s="383" t="s">
        <v>442</v>
      </c>
      <c r="B128" s="330" t="s">
        <v>207</v>
      </c>
      <c r="C128" s="331" t="s">
        <v>208</v>
      </c>
      <c r="D128" s="331" t="s">
        <v>16</v>
      </c>
      <c r="E128" s="384" t="s">
        <v>43</v>
      </c>
      <c r="F128" s="331"/>
      <c r="G128" s="331"/>
      <c r="H128" s="331"/>
      <c r="I128" s="385"/>
    </row>
    <row r="129" spans="1:9" ht="45">
      <c r="A129" s="386" t="s">
        <v>443</v>
      </c>
      <c r="B129" s="332" t="s">
        <v>444</v>
      </c>
      <c r="C129" s="333" t="s">
        <v>93</v>
      </c>
      <c r="D129" s="333" t="s">
        <v>7</v>
      </c>
      <c r="E129" s="334" t="s">
        <v>43</v>
      </c>
      <c r="F129" s="333"/>
      <c r="G129" s="333"/>
      <c r="H129" s="333"/>
      <c r="I129" s="387"/>
    </row>
    <row r="130" spans="1:9" ht="45">
      <c r="A130" s="386" t="s">
        <v>445</v>
      </c>
      <c r="B130" s="332" t="s">
        <v>217</v>
      </c>
      <c r="C130" s="333" t="s">
        <v>93</v>
      </c>
      <c r="D130" s="333" t="s">
        <v>7</v>
      </c>
      <c r="E130" s="334" t="s">
        <v>43</v>
      </c>
      <c r="F130" s="333"/>
      <c r="G130" s="333"/>
      <c r="H130" s="333"/>
      <c r="I130" s="387"/>
    </row>
    <row r="131" spans="1:9" ht="30">
      <c r="A131" s="386" t="s">
        <v>446</v>
      </c>
      <c r="B131" s="332" t="s">
        <v>218</v>
      </c>
      <c r="C131" s="333" t="s">
        <v>219</v>
      </c>
      <c r="D131" s="333" t="s">
        <v>7</v>
      </c>
      <c r="E131" s="334" t="s">
        <v>43</v>
      </c>
      <c r="F131" s="333"/>
      <c r="G131" s="333"/>
      <c r="H131" s="333"/>
      <c r="I131" s="387"/>
    </row>
    <row r="132" spans="1:9" ht="60">
      <c r="A132" s="386" t="s">
        <v>447</v>
      </c>
      <c r="B132" s="332" t="s">
        <v>220</v>
      </c>
      <c r="C132" s="333" t="s">
        <v>153</v>
      </c>
      <c r="D132" s="333" t="s">
        <v>7</v>
      </c>
      <c r="E132" s="334" t="s">
        <v>43</v>
      </c>
      <c r="F132" s="333"/>
      <c r="G132" s="333"/>
      <c r="H132" s="333"/>
      <c r="I132" s="387"/>
    </row>
    <row r="133" spans="1:9" ht="60">
      <c r="A133" s="386" t="s">
        <v>448</v>
      </c>
      <c r="B133" s="332" t="s">
        <v>221</v>
      </c>
      <c r="C133" s="333" t="s">
        <v>222</v>
      </c>
      <c r="D133" s="333" t="s">
        <v>7</v>
      </c>
      <c r="E133" s="334" t="s">
        <v>43</v>
      </c>
      <c r="F133" s="333"/>
      <c r="G133" s="333"/>
      <c r="H133" s="333"/>
      <c r="I133" s="387"/>
    </row>
    <row r="134" spans="1:9" ht="30">
      <c r="A134" s="386" t="s">
        <v>449</v>
      </c>
      <c r="B134" s="332" t="s">
        <v>152</v>
      </c>
      <c r="C134" s="333" t="s">
        <v>153</v>
      </c>
      <c r="D134" s="333" t="s">
        <v>7</v>
      </c>
      <c r="E134" s="334" t="s">
        <v>43</v>
      </c>
      <c r="F134" s="333"/>
      <c r="G134" s="333"/>
      <c r="H134" s="333"/>
      <c r="I134" s="387"/>
    </row>
    <row r="135" spans="1:9" ht="30">
      <c r="A135" s="386" t="s">
        <v>450</v>
      </c>
      <c r="B135" s="332" t="s">
        <v>223</v>
      </c>
      <c r="C135" s="333" t="s">
        <v>153</v>
      </c>
      <c r="D135" s="333" t="s">
        <v>7</v>
      </c>
      <c r="E135" s="334" t="s">
        <v>43</v>
      </c>
      <c r="F135" s="333"/>
      <c r="G135" s="333"/>
      <c r="H135" s="333"/>
      <c r="I135" s="387"/>
    </row>
    <row r="136" spans="1:9" ht="30">
      <c r="A136" s="386" t="s">
        <v>451</v>
      </c>
      <c r="B136" s="332" t="s">
        <v>224</v>
      </c>
      <c r="C136" s="333" t="s">
        <v>93</v>
      </c>
      <c r="D136" s="333" t="s">
        <v>7</v>
      </c>
      <c r="E136" s="334" t="s">
        <v>43</v>
      </c>
      <c r="F136" s="333"/>
      <c r="G136" s="333"/>
      <c r="H136" s="333"/>
      <c r="I136" s="387"/>
    </row>
    <row r="137" spans="1:9" ht="30">
      <c r="A137" s="386" t="s">
        <v>452</v>
      </c>
      <c r="B137" s="332" t="s">
        <v>154</v>
      </c>
      <c r="C137" s="333" t="s">
        <v>155</v>
      </c>
      <c r="D137" s="333" t="s">
        <v>7</v>
      </c>
      <c r="E137" s="334" t="s">
        <v>43</v>
      </c>
      <c r="F137" s="333"/>
      <c r="G137" s="333"/>
      <c r="H137" s="333"/>
      <c r="I137" s="387"/>
    </row>
    <row r="138" spans="1:9" ht="30">
      <c r="A138" s="386" t="s">
        <v>453</v>
      </c>
      <c r="B138" s="332" t="s">
        <v>225</v>
      </c>
      <c r="C138" s="333" t="s">
        <v>4</v>
      </c>
      <c r="D138" s="333" t="s">
        <v>7</v>
      </c>
      <c r="E138" s="334" t="s">
        <v>43</v>
      </c>
      <c r="F138" s="333"/>
      <c r="G138" s="333"/>
      <c r="H138" s="333"/>
      <c r="I138" s="387"/>
    </row>
    <row r="139" spans="1:9" ht="30">
      <c r="A139" s="386" t="s">
        <v>454</v>
      </c>
      <c r="B139" s="332" t="s">
        <v>77</v>
      </c>
      <c r="C139" s="333" t="s">
        <v>6</v>
      </c>
      <c r="D139" s="333" t="s">
        <v>7</v>
      </c>
      <c r="E139" s="334" t="s">
        <v>43</v>
      </c>
      <c r="F139" s="333"/>
      <c r="G139" s="333"/>
      <c r="H139" s="333"/>
      <c r="I139" s="387"/>
    </row>
    <row r="140" spans="1:9" ht="30">
      <c r="A140" s="386" t="s">
        <v>455</v>
      </c>
      <c r="B140" s="332" t="s">
        <v>98</v>
      </c>
      <c r="C140" s="333" t="s">
        <v>6</v>
      </c>
      <c r="D140" s="333" t="s">
        <v>7</v>
      </c>
      <c r="E140" s="334" t="s">
        <v>43</v>
      </c>
      <c r="F140" s="333"/>
      <c r="G140" s="333"/>
      <c r="H140" s="333"/>
      <c r="I140" s="387"/>
    </row>
    <row r="141" spans="1:9" ht="30">
      <c r="A141" s="310" t="s">
        <v>53</v>
      </c>
      <c r="B141" s="388" t="s">
        <v>54</v>
      </c>
      <c r="C141" s="302" t="s">
        <v>55</v>
      </c>
      <c r="D141" s="301" t="s">
        <v>6</v>
      </c>
      <c r="E141" s="445" t="s">
        <v>43</v>
      </c>
      <c r="F141" s="301">
        <v>1</v>
      </c>
      <c r="G141" s="301">
        <v>1</v>
      </c>
      <c r="H141" s="301">
        <v>1</v>
      </c>
      <c r="I141" s="348">
        <f t="shared" ref="I141:I142" si="0" xml:space="preserve"> AVERAGE(F141:H141)</f>
        <v>1</v>
      </c>
    </row>
    <row r="142" spans="1:9" ht="30">
      <c r="A142" s="310" t="s">
        <v>56</v>
      </c>
      <c r="B142" s="302" t="s">
        <v>57</v>
      </c>
      <c r="C142" s="389" t="s">
        <v>58</v>
      </c>
      <c r="D142" s="301" t="s">
        <v>6</v>
      </c>
      <c r="E142" s="445" t="s">
        <v>43</v>
      </c>
      <c r="F142" s="301">
        <v>1</v>
      </c>
      <c r="G142" s="301">
        <v>1</v>
      </c>
      <c r="H142" s="301">
        <v>1</v>
      </c>
      <c r="I142" s="348">
        <f t="shared" si="0"/>
        <v>1</v>
      </c>
    </row>
    <row r="143" spans="1:9" ht="30">
      <c r="A143" s="336" t="s">
        <v>456</v>
      </c>
      <c r="B143" s="337" t="s">
        <v>89</v>
      </c>
      <c r="C143" s="337" t="s">
        <v>90</v>
      </c>
      <c r="D143" s="335" t="s">
        <v>6</v>
      </c>
      <c r="E143" s="446" t="s">
        <v>43</v>
      </c>
      <c r="F143" s="335"/>
      <c r="G143" s="335"/>
      <c r="H143" s="335"/>
      <c r="I143" s="390"/>
    </row>
    <row r="144" spans="1:9" ht="30">
      <c r="A144" s="336" t="s">
        <v>457</v>
      </c>
      <c r="B144" s="337" t="s">
        <v>274</v>
      </c>
      <c r="C144" s="337" t="s">
        <v>55</v>
      </c>
      <c r="D144" s="335" t="s">
        <v>6</v>
      </c>
      <c r="E144" s="446" t="s">
        <v>227</v>
      </c>
      <c r="F144" s="335"/>
      <c r="G144" s="335"/>
      <c r="H144" s="335"/>
      <c r="I144" s="390"/>
    </row>
    <row r="145" spans="1:9" ht="30">
      <c r="A145" s="336" t="s">
        <v>458</v>
      </c>
      <c r="B145" s="337" t="s">
        <v>151</v>
      </c>
      <c r="C145" s="337" t="s">
        <v>55</v>
      </c>
      <c r="D145" s="335" t="s">
        <v>6</v>
      </c>
      <c r="E145" s="446" t="s">
        <v>43</v>
      </c>
      <c r="F145" s="335"/>
      <c r="G145" s="335"/>
      <c r="H145" s="335"/>
      <c r="I145" s="390"/>
    </row>
    <row r="146" spans="1:9" ht="45">
      <c r="A146" s="336" t="s">
        <v>459</v>
      </c>
      <c r="B146" s="337" t="s">
        <v>95</v>
      </c>
      <c r="C146" s="337" t="s">
        <v>96</v>
      </c>
      <c r="D146" s="335" t="s">
        <v>6</v>
      </c>
      <c r="E146" s="446" t="s">
        <v>43</v>
      </c>
      <c r="F146" s="335"/>
      <c r="G146" s="335"/>
      <c r="H146" s="335"/>
      <c r="I146" s="390"/>
    </row>
    <row r="147" spans="1:9" ht="30">
      <c r="A147" s="336" t="s">
        <v>460</v>
      </c>
      <c r="B147" s="337" t="s">
        <v>275</v>
      </c>
      <c r="C147" s="337" t="s">
        <v>96</v>
      </c>
      <c r="D147" s="335" t="s">
        <v>6</v>
      </c>
      <c r="E147" s="446" t="s">
        <v>227</v>
      </c>
      <c r="F147" s="335"/>
      <c r="G147" s="335"/>
      <c r="H147" s="335"/>
      <c r="I147" s="390"/>
    </row>
    <row r="148" spans="1:9" ht="45">
      <c r="A148" s="336" t="s">
        <v>461</v>
      </c>
      <c r="B148" s="391" t="s">
        <v>462</v>
      </c>
      <c r="C148" s="338" t="s">
        <v>55</v>
      </c>
      <c r="D148" s="335" t="s">
        <v>6</v>
      </c>
      <c r="E148" s="392" t="s">
        <v>43</v>
      </c>
      <c r="F148" s="335"/>
      <c r="G148" s="335"/>
      <c r="H148" s="335"/>
      <c r="I148" s="390"/>
    </row>
    <row r="149" spans="1:9" ht="30">
      <c r="A149" s="336" t="s">
        <v>463</v>
      </c>
      <c r="B149" s="391" t="s">
        <v>276</v>
      </c>
      <c r="C149" s="337" t="s">
        <v>96</v>
      </c>
      <c r="D149" s="335" t="s">
        <v>6</v>
      </c>
      <c r="E149" s="392" t="s">
        <v>227</v>
      </c>
      <c r="F149" s="335"/>
      <c r="G149" s="335"/>
      <c r="H149" s="335"/>
      <c r="I149" s="390"/>
    </row>
    <row r="150" spans="1:9" ht="30">
      <c r="A150" s="336" t="s">
        <v>464</v>
      </c>
      <c r="B150" s="391" t="s">
        <v>277</v>
      </c>
      <c r="C150" s="338" t="s">
        <v>55</v>
      </c>
      <c r="D150" s="335" t="s">
        <v>6</v>
      </c>
      <c r="E150" s="392" t="s">
        <v>227</v>
      </c>
      <c r="F150" s="335"/>
      <c r="G150" s="335"/>
      <c r="H150" s="335"/>
      <c r="I150" s="390"/>
    </row>
    <row r="151" spans="1:9" ht="30">
      <c r="A151" s="336" t="s">
        <v>465</v>
      </c>
      <c r="B151" s="391" t="s">
        <v>113</v>
      </c>
      <c r="C151" s="338" t="s">
        <v>55</v>
      </c>
      <c r="D151" s="335" t="s">
        <v>6</v>
      </c>
      <c r="E151" s="392" t="s">
        <v>43</v>
      </c>
      <c r="F151" s="335"/>
      <c r="G151" s="335"/>
      <c r="H151" s="335"/>
      <c r="I151" s="390"/>
    </row>
    <row r="152" spans="1:9" ht="30">
      <c r="A152" s="336" t="s">
        <v>466</v>
      </c>
      <c r="B152" s="391" t="s">
        <v>278</v>
      </c>
      <c r="C152" s="338" t="s">
        <v>55</v>
      </c>
      <c r="D152" s="335" t="s">
        <v>6</v>
      </c>
      <c r="E152" s="392" t="s">
        <v>227</v>
      </c>
      <c r="F152" s="335"/>
      <c r="G152" s="335"/>
      <c r="H152" s="335"/>
      <c r="I152" s="390"/>
    </row>
    <row r="153" spans="1:9" ht="45">
      <c r="A153" s="310" t="s">
        <v>44</v>
      </c>
      <c r="B153" s="299" t="s">
        <v>45</v>
      </c>
      <c r="C153" s="447" t="s">
        <v>46</v>
      </c>
      <c r="D153" s="301" t="s">
        <v>467</v>
      </c>
      <c r="E153" s="445" t="s">
        <v>43</v>
      </c>
      <c r="F153" s="301">
        <v>1</v>
      </c>
      <c r="G153" s="301">
        <v>1</v>
      </c>
      <c r="H153" s="301">
        <v>1</v>
      </c>
      <c r="I153" s="348">
        <f t="shared" ref="I153:I156" si="1" xml:space="preserve"> AVERAGE(F153:H153)</f>
        <v>1</v>
      </c>
    </row>
    <row r="154" spans="1:9" ht="30">
      <c r="A154" s="310" t="s">
        <v>59</v>
      </c>
      <c r="B154" s="302" t="s">
        <v>60</v>
      </c>
      <c r="C154" s="447" t="s">
        <v>61</v>
      </c>
      <c r="D154" s="301" t="s">
        <v>467</v>
      </c>
      <c r="E154" s="445" t="s">
        <v>43</v>
      </c>
      <c r="F154" s="301">
        <v>1</v>
      </c>
      <c r="G154" s="301">
        <v>1</v>
      </c>
      <c r="H154" s="301">
        <v>1</v>
      </c>
      <c r="I154" s="348">
        <f t="shared" si="1"/>
        <v>1</v>
      </c>
    </row>
    <row r="155" spans="1:9" ht="45">
      <c r="A155" s="310" t="s">
        <v>62</v>
      </c>
      <c r="B155" s="302" t="s">
        <v>468</v>
      </c>
      <c r="C155" s="447" t="s">
        <v>61</v>
      </c>
      <c r="D155" s="301" t="s">
        <v>467</v>
      </c>
      <c r="E155" s="445" t="s">
        <v>43</v>
      </c>
      <c r="F155" s="301">
        <v>1</v>
      </c>
      <c r="G155" s="301">
        <v>1</v>
      </c>
      <c r="H155" s="301">
        <v>1</v>
      </c>
      <c r="I155" s="348">
        <f t="shared" si="1"/>
        <v>1</v>
      </c>
    </row>
    <row r="156" spans="1:9" ht="45">
      <c r="A156" s="310" t="s">
        <v>64</v>
      </c>
      <c r="B156" s="302" t="s">
        <v>65</v>
      </c>
      <c r="C156" s="447" t="s">
        <v>66</v>
      </c>
      <c r="D156" s="301" t="s">
        <v>467</v>
      </c>
      <c r="E156" s="445" t="s">
        <v>43</v>
      </c>
      <c r="F156" s="301">
        <v>1</v>
      </c>
      <c r="G156" s="301">
        <v>1</v>
      </c>
      <c r="H156" s="301">
        <v>1</v>
      </c>
      <c r="I156" s="348">
        <f t="shared" si="1"/>
        <v>1</v>
      </c>
    </row>
    <row r="157" spans="1:9" ht="30">
      <c r="A157" s="339" t="s">
        <v>469</v>
      </c>
      <c r="B157" s="340" t="s">
        <v>209</v>
      </c>
      <c r="C157" s="448" t="s">
        <v>210</v>
      </c>
      <c r="D157" s="341" t="s">
        <v>467</v>
      </c>
      <c r="E157" s="449" t="s">
        <v>43</v>
      </c>
      <c r="F157" s="341"/>
      <c r="G157" s="341"/>
      <c r="H157" s="341"/>
      <c r="I157" s="393"/>
    </row>
    <row r="158" spans="1:9" ht="30">
      <c r="A158" s="339" t="s">
        <v>470</v>
      </c>
      <c r="B158" s="344" t="s">
        <v>211</v>
      </c>
      <c r="C158" s="448" t="s">
        <v>210</v>
      </c>
      <c r="D158" s="341" t="s">
        <v>467</v>
      </c>
      <c r="E158" s="449" t="s">
        <v>43</v>
      </c>
      <c r="F158" s="341"/>
      <c r="G158" s="341"/>
      <c r="H158" s="341"/>
      <c r="I158" s="393"/>
    </row>
    <row r="159" spans="1:9" ht="30">
      <c r="A159" s="339" t="s">
        <v>471</v>
      </c>
      <c r="B159" s="340" t="s">
        <v>279</v>
      </c>
      <c r="C159" s="448" t="s">
        <v>210</v>
      </c>
      <c r="D159" s="341" t="s">
        <v>467</v>
      </c>
      <c r="E159" s="449" t="s">
        <v>227</v>
      </c>
      <c r="F159" s="341"/>
      <c r="G159" s="341"/>
      <c r="H159" s="341"/>
      <c r="I159" s="393"/>
    </row>
    <row r="160" spans="1:9" ht="30">
      <c r="A160" s="339" t="s">
        <v>472</v>
      </c>
      <c r="B160" s="340" t="s">
        <v>280</v>
      </c>
      <c r="C160" s="448" t="s">
        <v>61</v>
      </c>
      <c r="D160" s="341" t="s">
        <v>467</v>
      </c>
      <c r="E160" s="449" t="s">
        <v>227</v>
      </c>
      <c r="F160" s="341"/>
      <c r="G160" s="341"/>
      <c r="H160" s="341"/>
      <c r="I160" s="393"/>
    </row>
    <row r="161" spans="1:9" ht="45">
      <c r="A161" s="339" t="s">
        <v>473</v>
      </c>
      <c r="B161" s="340" t="s">
        <v>281</v>
      </c>
      <c r="C161" s="340" t="s">
        <v>46</v>
      </c>
      <c r="D161" s="341" t="s">
        <v>467</v>
      </c>
      <c r="E161" s="449" t="s">
        <v>227</v>
      </c>
      <c r="F161" s="341"/>
      <c r="G161" s="341"/>
      <c r="H161" s="341"/>
      <c r="I161" s="393"/>
    </row>
    <row r="162" spans="1:9" ht="45">
      <c r="A162" s="339" t="s">
        <v>474</v>
      </c>
      <c r="B162" s="450" t="s">
        <v>212</v>
      </c>
      <c r="C162" s="340" t="s">
        <v>61</v>
      </c>
      <c r="D162" s="341" t="s">
        <v>467</v>
      </c>
      <c r="E162" s="449" t="s">
        <v>43</v>
      </c>
      <c r="F162" s="341"/>
      <c r="G162" s="341"/>
      <c r="H162" s="341"/>
      <c r="I162" s="393"/>
    </row>
    <row r="163" spans="1:9" ht="30">
      <c r="A163" s="339" t="s">
        <v>475</v>
      </c>
      <c r="B163" s="342" t="s">
        <v>282</v>
      </c>
      <c r="C163" s="448" t="s">
        <v>283</v>
      </c>
      <c r="D163" s="341" t="s">
        <v>467</v>
      </c>
      <c r="E163" s="449" t="s">
        <v>227</v>
      </c>
      <c r="F163" s="341"/>
      <c r="G163" s="341"/>
      <c r="H163" s="341"/>
      <c r="I163" s="393"/>
    </row>
    <row r="164" spans="1:9" ht="45">
      <c r="A164" s="339" t="s">
        <v>476</v>
      </c>
      <c r="B164" s="340" t="s">
        <v>284</v>
      </c>
      <c r="C164" s="448" t="s">
        <v>46</v>
      </c>
      <c r="D164" s="341" t="s">
        <v>467</v>
      </c>
      <c r="E164" s="449" t="s">
        <v>227</v>
      </c>
      <c r="F164" s="341"/>
      <c r="G164" s="341"/>
      <c r="H164" s="341"/>
      <c r="I164" s="393"/>
    </row>
    <row r="165" spans="1:9" ht="30">
      <c r="A165" s="339" t="s">
        <v>477</v>
      </c>
      <c r="B165" s="340" t="s">
        <v>91</v>
      </c>
      <c r="C165" s="448" t="s">
        <v>61</v>
      </c>
      <c r="D165" s="341" t="s">
        <v>467</v>
      </c>
      <c r="E165" s="449" t="s">
        <v>43</v>
      </c>
      <c r="F165" s="341"/>
      <c r="G165" s="341"/>
      <c r="H165" s="341"/>
      <c r="I165" s="393"/>
    </row>
    <row r="166" spans="1:9" ht="30">
      <c r="A166" s="339" t="s">
        <v>478</v>
      </c>
      <c r="B166" s="340" t="s">
        <v>114</v>
      </c>
      <c r="C166" s="340" t="s">
        <v>46</v>
      </c>
      <c r="D166" s="341" t="s">
        <v>467</v>
      </c>
      <c r="E166" s="449" t="s">
        <v>43</v>
      </c>
      <c r="F166" s="341"/>
      <c r="G166" s="341"/>
      <c r="H166" s="341"/>
      <c r="I166" s="393"/>
    </row>
    <row r="167" spans="1:9" ht="30">
      <c r="A167" s="339" t="s">
        <v>479</v>
      </c>
      <c r="B167" s="340" t="s">
        <v>97</v>
      </c>
      <c r="C167" s="340" t="s">
        <v>46</v>
      </c>
      <c r="D167" s="341" t="s">
        <v>467</v>
      </c>
      <c r="E167" s="449" t="s">
        <v>43</v>
      </c>
      <c r="F167" s="341"/>
      <c r="G167" s="341"/>
      <c r="H167" s="341"/>
      <c r="I167" s="393"/>
    </row>
    <row r="168" spans="1:9" ht="30">
      <c r="A168" s="339" t="s">
        <v>480</v>
      </c>
      <c r="B168" s="340" t="s">
        <v>120</v>
      </c>
      <c r="C168" s="343" t="s">
        <v>46</v>
      </c>
      <c r="D168" s="341" t="s">
        <v>467</v>
      </c>
      <c r="E168" s="449" t="s">
        <v>43</v>
      </c>
      <c r="F168" s="341"/>
      <c r="G168" s="341"/>
      <c r="H168" s="341"/>
      <c r="I168" s="393"/>
    </row>
    <row r="169" spans="1:9" ht="30">
      <c r="A169" s="339" t="s">
        <v>481</v>
      </c>
      <c r="B169" s="340" t="s">
        <v>285</v>
      </c>
      <c r="C169" s="343" t="s">
        <v>46</v>
      </c>
      <c r="D169" s="341" t="s">
        <v>467</v>
      </c>
      <c r="E169" s="449" t="s">
        <v>227</v>
      </c>
      <c r="F169" s="341"/>
      <c r="G169" s="341"/>
      <c r="H169" s="341"/>
      <c r="I169" s="393"/>
    </row>
    <row r="170" spans="1:9" ht="45">
      <c r="A170" s="339" t="s">
        <v>482</v>
      </c>
      <c r="B170" s="340" t="s">
        <v>286</v>
      </c>
      <c r="C170" s="340" t="s">
        <v>210</v>
      </c>
      <c r="D170" s="341" t="s">
        <v>467</v>
      </c>
      <c r="E170" s="449" t="s">
        <v>227</v>
      </c>
      <c r="F170" s="341"/>
      <c r="G170" s="341"/>
      <c r="H170" s="341"/>
      <c r="I170" s="393"/>
    </row>
    <row r="171" spans="1:9" ht="30">
      <c r="A171" s="339" t="s">
        <v>483</v>
      </c>
      <c r="B171" s="340" t="s">
        <v>287</v>
      </c>
      <c r="C171" s="343" t="s">
        <v>46</v>
      </c>
      <c r="D171" s="341" t="s">
        <v>467</v>
      </c>
      <c r="E171" s="449" t="s">
        <v>227</v>
      </c>
      <c r="F171" s="341"/>
      <c r="G171" s="341"/>
      <c r="H171" s="341"/>
      <c r="I171" s="393"/>
    </row>
    <row r="172" spans="1:9" ht="75">
      <c r="A172" s="339" t="s">
        <v>484</v>
      </c>
      <c r="B172" s="340" t="s">
        <v>213</v>
      </c>
      <c r="C172" s="343" t="s">
        <v>46</v>
      </c>
      <c r="D172" s="341" t="s">
        <v>467</v>
      </c>
      <c r="E172" s="449" t="s">
        <v>43</v>
      </c>
      <c r="F172" s="341"/>
      <c r="G172" s="341"/>
      <c r="H172" s="341"/>
      <c r="I172" s="393"/>
    </row>
    <row r="173" spans="1:9" ht="30">
      <c r="A173" s="339" t="s">
        <v>485</v>
      </c>
      <c r="B173" s="340" t="s">
        <v>288</v>
      </c>
      <c r="C173" s="343" t="s">
        <v>46</v>
      </c>
      <c r="D173" s="341" t="s">
        <v>467</v>
      </c>
      <c r="E173" s="449" t="s">
        <v>227</v>
      </c>
      <c r="F173" s="341"/>
      <c r="G173" s="341"/>
      <c r="H173" s="341"/>
      <c r="I173" s="393"/>
    </row>
    <row r="174" spans="1:9" ht="30">
      <c r="A174" s="339" t="s">
        <v>486</v>
      </c>
      <c r="B174" s="342" t="s">
        <v>289</v>
      </c>
      <c r="C174" s="343" t="s">
        <v>46</v>
      </c>
      <c r="D174" s="341" t="s">
        <v>467</v>
      </c>
      <c r="E174" s="449" t="s">
        <v>227</v>
      </c>
      <c r="F174" s="341"/>
      <c r="G174" s="341"/>
      <c r="H174" s="341"/>
      <c r="I174" s="393"/>
    </row>
    <row r="175" spans="1:9" ht="30">
      <c r="A175" s="339" t="s">
        <v>487</v>
      </c>
      <c r="B175" s="344" t="s">
        <v>290</v>
      </c>
      <c r="C175" s="340" t="s">
        <v>210</v>
      </c>
      <c r="D175" s="341" t="s">
        <v>467</v>
      </c>
      <c r="E175" s="449" t="s">
        <v>227</v>
      </c>
      <c r="F175" s="341"/>
      <c r="G175" s="341"/>
      <c r="H175" s="341"/>
      <c r="I175" s="393"/>
    </row>
    <row r="176" spans="1:9" ht="45">
      <c r="A176" s="339" t="s">
        <v>488</v>
      </c>
      <c r="B176" s="450" t="s">
        <v>214</v>
      </c>
      <c r="C176" s="448" t="s">
        <v>61</v>
      </c>
      <c r="D176" s="341" t="s">
        <v>467</v>
      </c>
      <c r="E176" s="449" t="s">
        <v>43</v>
      </c>
      <c r="F176" s="341"/>
      <c r="G176" s="341"/>
      <c r="H176" s="341"/>
      <c r="I176" s="393"/>
    </row>
    <row r="177" spans="1:9" ht="75">
      <c r="A177" s="339" t="s">
        <v>489</v>
      </c>
      <c r="B177" s="450" t="s">
        <v>215</v>
      </c>
      <c r="C177" s="448" t="s">
        <v>61</v>
      </c>
      <c r="D177" s="341" t="s">
        <v>467</v>
      </c>
      <c r="E177" s="449" t="s">
        <v>43</v>
      </c>
      <c r="F177" s="341"/>
      <c r="G177" s="341"/>
      <c r="H177" s="341"/>
      <c r="I177" s="393"/>
    </row>
    <row r="178" spans="1:9" ht="30.75" thickBot="1">
      <c r="A178" s="345" t="s">
        <v>490</v>
      </c>
      <c r="B178" s="451" t="s">
        <v>216</v>
      </c>
      <c r="C178" s="452" t="s">
        <v>61</v>
      </c>
      <c r="D178" s="346" t="s">
        <v>467</v>
      </c>
      <c r="E178" s="453" t="s">
        <v>43</v>
      </c>
      <c r="F178" s="346"/>
      <c r="G178" s="346"/>
      <c r="H178" s="346"/>
      <c r="I178" s="394"/>
    </row>
  </sheetData>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F120-E37A-469F-AB65-952B276BE687}">
  <dimension ref="A1:J18"/>
  <sheetViews>
    <sheetView tabSelected="1" workbookViewId="0">
      <selection activeCell="I26" sqref="I26"/>
    </sheetView>
  </sheetViews>
  <sheetFormatPr defaultColWidth="9.140625" defaultRowHeight="15"/>
  <cols>
    <col min="1" max="1" width="6.5703125" style="42" bestFit="1" customWidth="1"/>
    <col min="2" max="2" width="39.28515625" bestFit="1" customWidth="1"/>
    <col min="3" max="3" width="11" hidden="1" customWidth="1"/>
    <col min="4" max="4" width="7.140625" bestFit="1" customWidth="1"/>
    <col min="5" max="5" width="10.85546875" bestFit="1" customWidth="1"/>
    <col min="6" max="6" width="14" bestFit="1" customWidth="1"/>
    <col min="7" max="7" width="18.28515625" style="81" bestFit="1" customWidth="1"/>
    <col min="8" max="8" width="9.140625" style="24"/>
    <col min="9" max="9" width="36.42578125" bestFit="1" customWidth="1"/>
    <col min="10" max="10" width="12.5703125" bestFit="1" customWidth="1"/>
  </cols>
  <sheetData>
    <row r="1" spans="1:10">
      <c r="A1" s="130" t="s">
        <v>491</v>
      </c>
      <c r="B1" s="131" t="s">
        <v>38</v>
      </c>
      <c r="C1" s="131" t="s">
        <v>492</v>
      </c>
      <c r="D1" s="131" t="s">
        <v>493</v>
      </c>
      <c r="E1" s="131" t="s">
        <v>291</v>
      </c>
      <c r="F1" s="131" t="s">
        <v>494</v>
      </c>
      <c r="G1" s="132" t="s">
        <v>495</v>
      </c>
    </row>
    <row r="2" spans="1:10">
      <c r="A2" s="40">
        <v>1</v>
      </c>
      <c r="B2" s="19" t="s">
        <v>17</v>
      </c>
      <c r="C2" s="20" t="s">
        <v>492</v>
      </c>
      <c r="D2" s="135"/>
      <c r="E2" s="135"/>
      <c r="F2" s="2">
        <f>Accesibilidad!$C1</f>
        <v>14</v>
      </c>
      <c r="G2" s="6">
        <f>Accesibilidad!$E1</f>
        <v>4</v>
      </c>
      <c r="I2" s="114" t="s">
        <v>496</v>
      </c>
      <c r="J2" s="115">
        <f>(G17/3)+1</f>
        <v>38.666666666666664</v>
      </c>
    </row>
    <row r="3" spans="1:10">
      <c r="A3" s="40">
        <v>2</v>
      </c>
      <c r="B3" s="87" t="s">
        <v>8</v>
      </c>
      <c r="C3" s="20" t="s">
        <v>492</v>
      </c>
      <c r="D3" s="135"/>
      <c r="E3" s="135"/>
      <c r="F3" s="2">
        <f>'Capacidad para ser administrado'!$C1</f>
        <v>10</v>
      </c>
      <c r="G3" s="6">
        <f>'Capacidad para ser administrado'!$E1</f>
        <v>7</v>
      </c>
    </row>
    <row r="4" spans="1:10">
      <c r="A4" s="40">
        <v>3</v>
      </c>
      <c r="B4" s="87" t="s">
        <v>15</v>
      </c>
      <c r="C4" s="20" t="s">
        <v>492</v>
      </c>
      <c r="D4" s="135"/>
      <c r="E4" s="135"/>
      <c r="F4" s="2">
        <f>'Capacidad para ser auditado'!$C1</f>
        <v>13</v>
      </c>
      <c r="G4" s="6">
        <f>'Capacidad para ser auditado'!$E1</f>
        <v>11</v>
      </c>
      <c r="I4" s="30" t="s">
        <v>497</v>
      </c>
      <c r="J4" s="31"/>
    </row>
    <row r="5" spans="1:10">
      <c r="A5" s="40">
        <v>4</v>
      </c>
      <c r="B5" s="87" t="s">
        <v>13</v>
      </c>
      <c r="C5" s="20" t="s">
        <v>492</v>
      </c>
      <c r="D5" s="135"/>
      <c r="E5" s="135"/>
      <c r="F5" s="2">
        <f>'Capacidad para ser desplegado'!$C1</f>
        <v>8</v>
      </c>
      <c r="G5" s="6">
        <f>'Capacidad para ser desplegado'!$E1</f>
        <v>6</v>
      </c>
      <c r="I5" s="8" t="s">
        <v>498</v>
      </c>
      <c r="J5" s="129"/>
    </row>
    <row r="6" spans="1:10">
      <c r="A6" s="40">
        <v>5</v>
      </c>
      <c r="B6" s="87" t="s">
        <v>9</v>
      </c>
      <c r="C6" s="20" t="s">
        <v>492</v>
      </c>
      <c r="D6" s="135"/>
      <c r="E6" s="135"/>
      <c r="F6" s="2">
        <f>'Capacidad para ser probado'!$C1</f>
        <v>15</v>
      </c>
      <c r="G6" s="6">
        <f>'Capacidad para ser probado'!$E1</f>
        <v>6</v>
      </c>
      <c r="I6" s="8" t="s">
        <v>499</v>
      </c>
      <c r="J6" s="134"/>
    </row>
    <row r="7" spans="1:10">
      <c r="A7" s="40">
        <v>6</v>
      </c>
      <c r="B7" s="87" t="s">
        <v>10</v>
      </c>
      <c r="C7" s="20" t="s">
        <v>492</v>
      </c>
      <c r="D7" s="147"/>
      <c r="E7" s="136"/>
      <c r="F7" s="2">
        <f>'Capacidad para ser soportado'!$C1</f>
        <v>9</v>
      </c>
      <c r="G7" s="6">
        <f>'Capacidad para ser soportado'!$E1</f>
        <v>8</v>
      </c>
      <c r="I7" s="8" t="s">
        <v>500</v>
      </c>
      <c r="J7" s="138"/>
    </row>
    <row r="8" spans="1:10">
      <c r="A8" s="40">
        <v>7</v>
      </c>
      <c r="B8" s="87" t="s">
        <v>4</v>
      </c>
      <c r="C8" s="20" t="s">
        <v>492</v>
      </c>
      <c r="D8" s="135"/>
      <c r="E8" s="135"/>
      <c r="F8" s="2">
        <f>Disponibilidad!$C1</f>
        <v>12</v>
      </c>
      <c r="G8" s="6">
        <f>Disponibilidad!$E1</f>
        <v>10</v>
      </c>
      <c r="I8" s="25" t="s">
        <v>501</v>
      </c>
      <c r="J8" s="128"/>
    </row>
    <row r="9" spans="1:10">
      <c r="A9" s="40">
        <v>8</v>
      </c>
      <c r="B9" s="87" t="s">
        <v>5</v>
      </c>
      <c r="C9" s="70" t="s">
        <v>492</v>
      </c>
      <c r="D9" s="135"/>
      <c r="E9" s="135"/>
      <c r="F9" s="2">
        <f>Escalabilidad!$C1</f>
        <v>16</v>
      </c>
      <c r="G9" s="6">
        <f>Escalabilidad!$E1</f>
        <v>11</v>
      </c>
    </row>
    <row r="10" spans="1:10">
      <c r="A10" s="40">
        <v>9</v>
      </c>
      <c r="B10" s="92" t="s">
        <v>11</v>
      </c>
      <c r="C10" s="20" t="s">
        <v>492</v>
      </c>
      <c r="D10" s="135"/>
      <c r="E10" s="135"/>
      <c r="F10" s="2">
        <f>Fiabilidad!$C1</f>
        <v>8</v>
      </c>
      <c r="G10" s="6">
        <f>Fiabilidad!$E1</f>
        <v>4</v>
      </c>
    </row>
    <row r="11" spans="1:10">
      <c r="A11" s="40">
        <v>10</v>
      </c>
      <c r="B11" s="87" t="s">
        <v>12</v>
      </c>
      <c r="C11" s="20" t="s">
        <v>492</v>
      </c>
      <c r="D11" s="148"/>
      <c r="E11" s="135"/>
      <c r="F11" s="2">
        <f>Interoperabilidad!$C1</f>
        <v>8</v>
      </c>
      <c r="G11" s="6">
        <f>Interoperabilidad!$E1</f>
        <v>8</v>
      </c>
      <c r="I11" s="30" t="s">
        <v>291</v>
      </c>
      <c r="J11" s="31"/>
    </row>
    <row r="12" spans="1:10">
      <c r="A12" s="40">
        <v>11</v>
      </c>
      <c r="B12" s="87" t="s">
        <v>14</v>
      </c>
      <c r="C12" s="20" t="s">
        <v>492</v>
      </c>
      <c r="D12" s="135"/>
      <c r="E12" s="135"/>
      <c r="F12" s="2">
        <f>Internacionalización!$C1</f>
        <v>11</v>
      </c>
      <c r="G12" s="6">
        <f>Internacionalización!$E1</f>
        <v>6</v>
      </c>
      <c r="I12" s="8" t="s">
        <v>502</v>
      </c>
      <c r="J12" s="129"/>
    </row>
    <row r="13" spans="1:10">
      <c r="A13" s="40">
        <v>12</v>
      </c>
      <c r="B13" s="87" t="s">
        <v>16</v>
      </c>
      <c r="C13" s="20" t="s">
        <v>492</v>
      </c>
      <c r="D13" s="135"/>
      <c r="E13" s="135"/>
      <c r="F13" s="2">
        <f>'Integridad conceptual'!$C1</f>
        <v>2</v>
      </c>
      <c r="G13" s="6">
        <f>'Integridad conceptual'!$E1</f>
        <v>2</v>
      </c>
      <c r="I13" s="25" t="s">
        <v>503</v>
      </c>
      <c r="J13" s="133"/>
    </row>
    <row r="14" spans="1:10">
      <c r="A14" s="40">
        <v>13</v>
      </c>
      <c r="B14" s="19" t="s">
        <v>7</v>
      </c>
      <c r="C14" s="20" t="s">
        <v>492</v>
      </c>
      <c r="D14" s="135"/>
      <c r="E14" s="135"/>
      <c r="F14" s="2">
        <f>Rendimiento!$C1</f>
        <v>12</v>
      </c>
      <c r="G14" s="6">
        <f>Rendimiento!$E1</f>
        <v>12</v>
      </c>
    </row>
    <row r="15" spans="1:10">
      <c r="A15" s="40">
        <v>14</v>
      </c>
      <c r="B15" s="19" t="s">
        <v>6</v>
      </c>
      <c r="C15" s="20" t="s">
        <v>492</v>
      </c>
      <c r="D15" s="135"/>
      <c r="E15" s="135"/>
      <c r="F15" s="2">
        <f>Seguridad!$C1</f>
        <v>12</v>
      </c>
      <c r="G15" s="6">
        <f>Seguridad!$E1</f>
        <v>7</v>
      </c>
    </row>
    <row r="16" spans="1:10">
      <c r="A16" s="41">
        <v>15</v>
      </c>
      <c r="B16" s="67" t="s">
        <v>3</v>
      </c>
      <c r="C16" s="21" t="s">
        <v>492</v>
      </c>
      <c r="D16" s="137"/>
      <c r="E16" s="137"/>
      <c r="F16" s="93">
        <f>Usabilidad!$C1</f>
        <v>22</v>
      </c>
      <c r="G16" s="68">
        <f>Usabilidad!$E1</f>
        <v>11</v>
      </c>
    </row>
    <row r="17" spans="3:7">
      <c r="C17" s="43" t="s">
        <v>492</v>
      </c>
      <c r="E17" s="88" t="s">
        <v>504</v>
      </c>
      <c r="F17" s="27">
        <f>SUM(F2:F16)</f>
        <v>172</v>
      </c>
      <c r="G17" s="27">
        <f>SUM(G2:G16)</f>
        <v>113</v>
      </c>
    </row>
    <row r="18" spans="3:7">
      <c r="C18" s="71" t="s">
        <v>492</v>
      </c>
    </row>
  </sheetData>
  <hyperlinks>
    <hyperlink ref="B15" location="'Seguridad'!A1" display="Seguridad" xr:uid="{E0EC097D-B3C5-4BCD-9D09-FBB268C2BDEA}"/>
    <hyperlink ref="B13" location="'Integridad conceptual'!A1" display="Integridad conceptual" xr:uid="{E813DBAC-C6BF-4854-8D6E-D339B5347FF3}"/>
    <hyperlink ref="B8" location="'Disponibilidad'!A1" display="Disponibilidad " xr:uid="{3B849EAC-8E07-491C-BFB6-97B6CDB27B23}"/>
    <hyperlink ref="B14" location="'Rendimiento'!A1" display="Rendimiento" xr:uid="{1C33ECBD-DDF0-489E-ADD1-AAC696194A0A}"/>
    <hyperlink ref="B9" location="'Escalabilidad'!A1" display="Escalabilidad" xr:uid="{5DC92021-B8E6-4BF7-BE5E-8B91BD7CBB1B}"/>
    <hyperlink ref="B16" location="'Usabilidad'!A1" display="Usabilidad (Experiencia de usuario)" xr:uid="{79B7E166-345B-46F5-9CD0-D1316F9CC85C}"/>
    <hyperlink ref="B12" location="'Internacionalización'!A1" display="Internacionalización" xr:uid="{96E6D975-AA34-4C17-A628-2FAE5905EB32}"/>
    <hyperlink ref="B2" location="'Accesibilidad'!A1" display="Accesibilidad" xr:uid="{30817E53-FC49-482A-A01A-A98B5B9D7904}"/>
    <hyperlink ref="B3" location="'Capacidad para ser administrado'!A1" display="Capacidad para ser administrado" xr:uid="{B4A95E68-7F45-42DB-A822-592917FE9C2A}"/>
    <hyperlink ref="B4" location="'Capacidad para ser auditado'!A1" display="Capacidad para ser auditado (Trazabilidad)" xr:uid="{9846C381-2EF5-45ED-91EC-6EF2B79FB233}"/>
    <hyperlink ref="B7" location="'Capacidad para ser soportado'!A1" display="Capacidad para ser soportado" xr:uid="{64FD51EF-128C-4561-8F79-7F61995DC237}"/>
    <hyperlink ref="B10" location="'Fiabilidad'!A1" display="Fiabilidad (Confiabilidad)" xr:uid="{CCBBA61D-7F2F-4FDD-A0FA-51A122CFA4E8}"/>
    <hyperlink ref="B5" location="'Capacidad para ser desplegado'!A1" display="Capacidad para ser desplegado" xr:uid="{E4F9E7FB-A685-42EF-9C2C-3D0ADEAD4CCF}"/>
    <hyperlink ref="B6" location="'Capacidad para ser probado'!A1" display="Capacidad para ser probado" xr:uid="{4504D973-DEB6-4C9C-87D7-DE13CDF86598}"/>
    <hyperlink ref="C18" location="'Capacidad para ser probado'!A1" display="Enlace" xr:uid="{E86833D3-6EB6-4363-9BF2-75241DCECC33}"/>
    <hyperlink ref="C17" location="'Capacidad para ser desplegado'!A1" display="Enlace" xr:uid="{3B31F175-9E2E-4928-B661-E8A130F1A22A}"/>
    <hyperlink ref="C16" location="'Resiliencia'!A1" display="Enlace" xr:uid="{A0ECD84D-8D35-458D-822E-6D38C1515CBA}"/>
    <hyperlink ref="C15" location="'Capacidad'!A1" display="Enlace" xr:uid="{C4DACE12-1434-41DA-B75D-CCC6346EC056}"/>
    <hyperlink ref="C14" location="'Confiabilidad'!A1" display="Enlace" xr:uid="{1C19DD29-CDFA-438E-BC8C-72D7424F6360}"/>
    <hyperlink ref="C13" location="'Compliance'!A1" display="Enlace" xr:uid="{244CBE20-565C-4912-9D4D-DF9DEC254FE3}"/>
    <hyperlink ref="C12" location="'Capacidad para ser soportado'!A1" display="Enlace" xr:uid="{F30CBFBA-423D-424D-8571-7FC2573FEED1}"/>
    <hyperlink ref="C11" location="'Capacidad para ser auditado'!A1" display="Enlace" xr:uid="{7014182D-A8BE-42C6-8908-2569B4703867}"/>
    <hyperlink ref="C10" location="'Capacidad para ser administrado'!A1" display="Enlace" xr:uid="{F550E75E-7E79-4192-9251-134CE06B7488}"/>
    <hyperlink ref="C8" location="'Internacionalización'!A1" display="Enlace" xr:uid="{628D9E5A-DA8D-4FBC-9360-F39CF8473EE3}"/>
    <hyperlink ref="C7" location="'Experiencia de usuario'!A1" display="Enlace" xr:uid="{73D48192-CDC1-4600-B5C5-D1355FBACB03}"/>
    <hyperlink ref="C6" location="'Escalabilidad'!A1" display="Enlace" xr:uid="{0C18B296-1517-490D-A6A6-73E4DBF8A928}"/>
    <hyperlink ref="C5" location="'Rendimiento'!A1" display="Enlace" xr:uid="{C6DE0D36-3C9E-4AF1-B623-AD7CBCC91C16}"/>
    <hyperlink ref="C4" location="'Disponibilidad'!A1" display="Enlace" xr:uid="{5F90BE4E-3AE1-486B-8CEB-D841A46B2241}"/>
    <hyperlink ref="C15:C18" location="'Seguridad'!A1" display="Enlace" xr:uid="{FD401596-2E22-40C0-9330-FBB5A6E2B648}"/>
    <hyperlink ref="C3" location="'Integridad conceptual'!A1" display="Enlace" xr:uid="{813B0036-061E-4E7A-B690-7241E38FA7FA}"/>
    <hyperlink ref="C3:C14" location="'Seguridad'!A1" display="Enlace" xr:uid="{57F705B4-0461-4319-BE1C-D4BF00BF0CC2}"/>
    <hyperlink ref="C2" location="'Seguridad'!A1" display="Enlace" xr:uid="{423DB880-4079-42FD-BA55-34C05EC11957}"/>
    <hyperlink ref="C9" location="'Accesibilidad'!A1" display="Enlace" xr:uid="{CE8DDC45-A47E-4E42-B907-6747AFB76180}"/>
    <hyperlink ref="B11" location="'Interoperabilidad'!A1" display="Interoperabilidad" xr:uid="{D1D2B8CA-F1C6-4DF8-8750-A605698B6B8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6C09-3B2A-4688-B260-5FFBCE4861D3}">
  <dimension ref="A1:E17"/>
  <sheetViews>
    <sheetView workbookViewId="0">
      <selection activeCell="A17" sqref="A17"/>
    </sheetView>
  </sheetViews>
  <sheetFormatPr defaultColWidth="9.140625" defaultRowHeight="15"/>
  <cols>
    <col min="1" max="1" width="80.7109375" style="66" customWidth="1"/>
    <col min="2" max="2" width="20.7109375" style="18" customWidth="1"/>
    <col min="3" max="3" width="10.7109375" style="18" customWidth="1"/>
    <col min="4" max="4" width="18.28515625" style="18" customWidth="1"/>
    <col min="5" max="7" width="9.140625" style="18"/>
    <col min="8" max="8" width="62.42578125" style="18" customWidth="1"/>
    <col min="9" max="9" width="25" style="18" customWidth="1"/>
    <col min="10" max="16384" width="9.140625" style="18"/>
  </cols>
  <sheetData>
    <row r="1" spans="1:5">
      <c r="A1" s="47" t="s">
        <v>505</v>
      </c>
      <c r="B1" s="151" t="s">
        <v>504</v>
      </c>
      <c r="C1" s="195">
        <f>COUNTIF(A4:A50, "*")</f>
        <v>14</v>
      </c>
      <c r="D1" s="151" t="s">
        <v>506</v>
      </c>
      <c r="E1" s="143">
        <f>COUNTIF(C4:C50, "Si")</f>
        <v>4</v>
      </c>
    </row>
    <row r="2" spans="1:5" s="66" customFormat="1">
      <c r="A2" s="144" t="s">
        <v>32</v>
      </c>
      <c r="B2" s="196" t="s">
        <v>33</v>
      </c>
      <c r="C2" s="196" t="s">
        <v>34</v>
      </c>
      <c r="D2" s="197" t="s">
        <v>507</v>
      </c>
    </row>
    <row r="3" spans="1:5" s="66" customFormat="1" ht="45">
      <c r="A3" s="46" t="s">
        <v>41</v>
      </c>
      <c r="B3" s="79" t="s">
        <v>42</v>
      </c>
      <c r="C3" s="79" t="s">
        <v>43</v>
      </c>
      <c r="D3" s="198" t="s">
        <v>40</v>
      </c>
    </row>
    <row r="4" spans="1:5" ht="45">
      <c r="A4" s="46" t="s">
        <v>94</v>
      </c>
      <c r="B4" s="79" t="s">
        <v>17</v>
      </c>
      <c r="C4" s="79" t="s">
        <v>43</v>
      </c>
      <c r="D4" s="48"/>
    </row>
    <row r="5" spans="1:5" ht="45">
      <c r="A5" s="46" t="s">
        <v>226</v>
      </c>
      <c r="B5" s="79" t="s">
        <v>42</v>
      </c>
      <c r="C5" s="79" t="s">
        <v>227</v>
      </c>
      <c r="D5" s="48"/>
    </row>
    <row r="6" spans="1:5" ht="45">
      <c r="A6" s="46" t="s">
        <v>228</v>
      </c>
      <c r="B6" s="79" t="s">
        <v>42</v>
      </c>
      <c r="C6" s="79" t="s">
        <v>227</v>
      </c>
      <c r="D6" s="48"/>
    </row>
    <row r="7" spans="1:5" ht="30">
      <c r="A7" s="77" t="s">
        <v>156</v>
      </c>
      <c r="B7" s="79" t="s">
        <v>42</v>
      </c>
      <c r="C7" s="79" t="s">
        <v>43</v>
      </c>
      <c r="D7" s="48"/>
    </row>
    <row r="8" spans="1:5" ht="30" customHeight="1">
      <c r="A8" s="46" t="s">
        <v>229</v>
      </c>
      <c r="B8" s="79" t="s">
        <v>116</v>
      </c>
      <c r="C8" s="79" t="s">
        <v>227</v>
      </c>
      <c r="D8" s="48"/>
    </row>
    <row r="9" spans="1:5" ht="45.75" customHeight="1">
      <c r="A9" s="46" t="s">
        <v>230</v>
      </c>
      <c r="B9" s="79" t="s">
        <v>116</v>
      </c>
      <c r="C9" s="79" t="s">
        <v>227</v>
      </c>
      <c r="D9" s="48"/>
    </row>
    <row r="10" spans="1:5">
      <c r="A10" s="46" t="s">
        <v>231</v>
      </c>
      <c r="B10" s="79" t="s">
        <v>116</v>
      </c>
      <c r="C10" s="79" t="s">
        <v>227</v>
      </c>
      <c r="D10" s="48"/>
    </row>
    <row r="11" spans="1:5" ht="30">
      <c r="A11" s="77" t="s">
        <v>232</v>
      </c>
      <c r="B11" s="79" t="s">
        <v>100</v>
      </c>
      <c r="C11" s="79" t="s">
        <v>227</v>
      </c>
      <c r="D11" s="48"/>
    </row>
    <row r="12" spans="1:5" ht="30" customHeight="1">
      <c r="A12" s="46" t="s">
        <v>157</v>
      </c>
      <c r="B12" s="79" t="s">
        <v>42</v>
      </c>
      <c r="C12" s="79" t="s">
        <v>43</v>
      </c>
      <c r="D12" s="48"/>
    </row>
    <row r="13" spans="1:5" ht="30">
      <c r="A13" s="46" t="s">
        <v>115</v>
      </c>
      <c r="B13" s="79" t="s">
        <v>116</v>
      </c>
      <c r="C13" s="79" t="s">
        <v>43</v>
      </c>
      <c r="D13" s="48"/>
    </row>
    <row r="14" spans="1:5" ht="30">
      <c r="A14" s="46" t="s">
        <v>233</v>
      </c>
      <c r="B14" s="79" t="s">
        <v>116</v>
      </c>
      <c r="C14" s="79" t="s">
        <v>227</v>
      </c>
      <c r="D14" s="48"/>
    </row>
    <row r="15" spans="1:5" ht="30">
      <c r="A15" s="46" t="s">
        <v>234</v>
      </c>
      <c r="B15" s="79" t="s">
        <v>100</v>
      </c>
      <c r="C15" s="79" t="s">
        <v>227</v>
      </c>
      <c r="D15" s="48"/>
    </row>
    <row r="16" spans="1:5" ht="45" customHeight="1">
      <c r="A16" s="46" t="s">
        <v>235</v>
      </c>
      <c r="B16" s="79" t="s">
        <v>100</v>
      </c>
      <c r="C16" s="79" t="s">
        <v>227</v>
      </c>
      <c r="D16" s="48"/>
    </row>
    <row r="17" spans="1:4" ht="45">
      <c r="A17" s="69" t="s">
        <v>311</v>
      </c>
      <c r="B17" s="85" t="s">
        <v>100</v>
      </c>
      <c r="C17" s="85" t="s">
        <v>227</v>
      </c>
      <c r="D17" s="121"/>
    </row>
  </sheetData>
  <hyperlinks>
    <hyperlink ref="A1" location="'Indice de atributos'!A1" display="Volver inicio" xr:uid="{AD60E18D-B500-47A4-80F2-FDD57A0423EF}"/>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B2A2-B3EC-4BAD-852A-D85CE580CF27}">
  <dimension ref="A1:E15"/>
  <sheetViews>
    <sheetView workbookViewId="0">
      <selection activeCell="A3" sqref="A3:C12"/>
    </sheetView>
  </sheetViews>
  <sheetFormatPr defaultColWidth="9.140625" defaultRowHeight="15"/>
  <cols>
    <col min="1" max="1" width="80.7109375" style="116" customWidth="1"/>
    <col min="2" max="2" width="20.7109375" style="44" customWidth="1"/>
    <col min="3" max="3" width="10.7109375" style="44" customWidth="1"/>
    <col min="4" max="4" width="18.28515625" style="18" customWidth="1"/>
  </cols>
  <sheetData>
    <row r="1" spans="1:5">
      <c r="A1" s="155" t="s">
        <v>505</v>
      </c>
      <c r="B1" s="153" t="s">
        <v>504</v>
      </c>
      <c r="C1" s="154">
        <f>COUNTIF(A3:A46, "*")</f>
        <v>10</v>
      </c>
      <c r="D1" s="151" t="s">
        <v>506</v>
      </c>
      <c r="E1" s="143">
        <f>COUNTIF(C3:C48, "Si")</f>
        <v>7</v>
      </c>
    </row>
    <row r="2" spans="1:5">
      <c r="A2" s="201" t="s">
        <v>32</v>
      </c>
      <c r="B2" s="202" t="s">
        <v>33</v>
      </c>
      <c r="C2" s="202" t="s">
        <v>34</v>
      </c>
      <c r="D2" s="200" t="s">
        <v>507</v>
      </c>
    </row>
    <row r="3" spans="1:5" ht="45" customHeight="1">
      <c r="A3" s="157" t="s">
        <v>313</v>
      </c>
      <c r="B3" s="84" t="s">
        <v>100</v>
      </c>
      <c r="C3" s="84" t="s">
        <v>43</v>
      </c>
      <c r="D3" s="6"/>
    </row>
    <row r="4" spans="1:5" ht="44.25" customHeight="1">
      <c r="A4" s="157" t="s">
        <v>121</v>
      </c>
      <c r="B4" s="84" t="s">
        <v>119</v>
      </c>
      <c r="C4" s="84" t="s">
        <v>43</v>
      </c>
      <c r="D4" s="6"/>
    </row>
    <row r="5" spans="1:5" ht="30">
      <c r="A5" s="157" t="s">
        <v>237</v>
      </c>
      <c r="B5" s="84" t="s">
        <v>102</v>
      </c>
      <c r="C5" s="84" t="s">
        <v>227</v>
      </c>
      <c r="D5" s="6"/>
    </row>
    <row r="6" spans="1:5" ht="30">
      <c r="A6" s="157" t="s">
        <v>117</v>
      </c>
      <c r="B6" s="84" t="s">
        <v>100</v>
      </c>
      <c r="C6" s="84" t="s">
        <v>43</v>
      </c>
      <c r="D6" s="6"/>
    </row>
    <row r="7" spans="1:5" ht="30">
      <c r="A7" s="157" t="s">
        <v>158</v>
      </c>
      <c r="B7" s="84" t="s">
        <v>119</v>
      </c>
      <c r="C7" s="84" t="s">
        <v>43</v>
      </c>
      <c r="D7" s="6"/>
    </row>
    <row r="8" spans="1:5" ht="45">
      <c r="A8" s="157" t="s">
        <v>118</v>
      </c>
      <c r="B8" s="84" t="s">
        <v>119</v>
      </c>
      <c r="C8" s="84" t="s">
        <v>43</v>
      </c>
      <c r="D8" s="6"/>
    </row>
    <row r="9" spans="1:5" ht="45">
      <c r="A9" s="157" t="s">
        <v>101</v>
      </c>
      <c r="B9" s="84" t="s">
        <v>102</v>
      </c>
      <c r="C9" s="84" t="s">
        <v>43</v>
      </c>
      <c r="D9" s="6"/>
    </row>
    <row r="10" spans="1:5" ht="30">
      <c r="A10" s="157" t="s">
        <v>238</v>
      </c>
      <c r="B10" s="84" t="s">
        <v>102</v>
      </c>
      <c r="C10" s="84" t="s">
        <v>227</v>
      </c>
      <c r="D10" s="6"/>
    </row>
    <row r="11" spans="1:5" ht="30">
      <c r="A11" s="157" t="s">
        <v>239</v>
      </c>
      <c r="B11" s="84" t="s">
        <v>100</v>
      </c>
      <c r="C11" s="84" t="s">
        <v>227</v>
      </c>
      <c r="D11" s="6"/>
    </row>
    <row r="12" spans="1:5" ht="60">
      <c r="A12" s="158" t="s">
        <v>122</v>
      </c>
      <c r="B12" s="85" t="s">
        <v>102</v>
      </c>
      <c r="C12" s="85" t="s">
        <v>43</v>
      </c>
      <c r="D12" s="7"/>
    </row>
    <row r="13" spans="1:5">
      <c r="D13"/>
    </row>
    <row r="14" spans="1:5">
      <c r="D14"/>
    </row>
    <row r="15" spans="1:5">
      <c r="D15"/>
    </row>
  </sheetData>
  <hyperlinks>
    <hyperlink ref="A1" location="'Indice de atributos'!A1" display="Volver inicio" xr:uid="{B68A7505-3F57-4E29-87B0-78615D84F55B}"/>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9D46F-2911-4DF2-9037-877E439C2980}">
  <dimension ref="A1:E15"/>
  <sheetViews>
    <sheetView workbookViewId="0">
      <selection activeCell="C15" sqref="A3:C15"/>
    </sheetView>
  </sheetViews>
  <sheetFormatPr defaultColWidth="9.140625" defaultRowHeight="15"/>
  <cols>
    <col min="1" max="1" width="79.5703125" style="18" customWidth="1"/>
    <col min="2" max="2" width="20.7109375" customWidth="1"/>
    <col min="3" max="3" width="10.28515625" bestFit="1" customWidth="1"/>
    <col min="4" max="4" width="19" bestFit="1" customWidth="1"/>
  </cols>
  <sheetData>
    <row r="1" spans="1:5">
      <c r="A1" s="47" t="s">
        <v>505</v>
      </c>
      <c r="B1" s="141" t="s">
        <v>504</v>
      </c>
      <c r="C1" s="142">
        <f>COUNTIF(A3:A56, "*")</f>
        <v>13</v>
      </c>
      <c r="D1" s="151" t="s">
        <v>506</v>
      </c>
      <c r="E1" s="143">
        <f>COUNTIF(C3:C56, "Si")</f>
        <v>11</v>
      </c>
    </row>
    <row r="2" spans="1:5">
      <c r="A2" s="145" t="s">
        <v>32</v>
      </c>
      <c r="B2" s="131" t="s">
        <v>33</v>
      </c>
      <c r="C2" s="131" t="s">
        <v>34</v>
      </c>
      <c r="D2" s="200" t="s">
        <v>507</v>
      </c>
    </row>
    <row r="3" spans="1:5">
      <c r="A3" s="46" t="s">
        <v>103</v>
      </c>
      <c r="B3" s="84" t="s">
        <v>79</v>
      </c>
      <c r="C3" s="84" t="s">
        <v>43</v>
      </c>
      <c r="D3" s="6"/>
    </row>
    <row r="4" spans="1:5" ht="15" customHeight="1">
      <c r="A4" s="46" t="s">
        <v>240</v>
      </c>
      <c r="B4" s="84" t="s">
        <v>79</v>
      </c>
      <c r="C4" s="84" t="s">
        <v>227</v>
      </c>
      <c r="D4" s="6"/>
    </row>
    <row r="5" spans="1:5" ht="30">
      <c r="A5" s="46" t="s">
        <v>241</v>
      </c>
      <c r="B5" s="84" t="s">
        <v>242</v>
      </c>
      <c r="C5" s="84" t="s">
        <v>227</v>
      </c>
      <c r="D5" s="6"/>
    </row>
    <row r="6" spans="1:5" ht="45">
      <c r="A6" s="46" t="s">
        <v>78</v>
      </c>
      <c r="B6" s="84" t="s">
        <v>79</v>
      </c>
      <c r="C6" s="84" t="s">
        <v>43</v>
      </c>
      <c r="D6" s="6"/>
    </row>
    <row r="7" spans="1:5" ht="30">
      <c r="A7" s="46" t="s">
        <v>123</v>
      </c>
      <c r="B7" s="84" t="s">
        <v>79</v>
      </c>
      <c r="C7" s="84" t="s">
        <v>43</v>
      </c>
      <c r="D7" s="6"/>
    </row>
    <row r="8" spans="1:5" ht="30">
      <c r="A8" s="46" t="s">
        <v>124</v>
      </c>
      <c r="B8" s="84" t="s">
        <v>79</v>
      </c>
      <c r="C8" s="84" t="s">
        <v>43</v>
      </c>
      <c r="D8" s="6"/>
    </row>
    <row r="9" spans="1:5" ht="30">
      <c r="A9" s="46" t="s">
        <v>159</v>
      </c>
      <c r="B9" s="84" t="s">
        <v>79</v>
      </c>
      <c r="C9" s="84" t="s">
        <v>43</v>
      </c>
      <c r="D9" s="6"/>
    </row>
    <row r="10" spans="1:5" ht="30">
      <c r="A10" s="46" t="s">
        <v>125</v>
      </c>
      <c r="B10" s="84" t="s">
        <v>126</v>
      </c>
      <c r="C10" s="84" t="s">
        <v>43</v>
      </c>
      <c r="D10" s="6"/>
    </row>
    <row r="11" spans="1:5" ht="45">
      <c r="A11" s="46" t="s">
        <v>160</v>
      </c>
      <c r="B11" s="84" t="s">
        <v>79</v>
      </c>
      <c r="C11" s="84" t="s">
        <v>43</v>
      </c>
      <c r="D11" s="6"/>
    </row>
    <row r="12" spans="1:5" ht="30">
      <c r="A12" s="46" t="s">
        <v>127</v>
      </c>
      <c r="B12" s="84" t="s">
        <v>71</v>
      </c>
      <c r="C12" s="84" t="s">
        <v>43</v>
      </c>
      <c r="D12" s="6"/>
    </row>
    <row r="13" spans="1:5" ht="30">
      <c r="A13" s="46" t="s">
        <v>161</v>
      </c>
      <c r="B13" s="84" t="s">
        <v>79</v>
      </c>
      <c r="C13" s="84" t="s">
        <v>43</v>
      </c>
      <c r="D13" s="6"/>
    </row>
    <row r="14" spans="1:5" ht="30">
      <c r="A14" s="46" t="s">
        <v>70</v>
      </c>
      <c r="B14" s="84" t="s">
        <v>71</v>
      </c>
      <c r="C14" s="84" t="s">
        <v>43</v>
      </c>
      <c r="D14" s="6"/>
    </row>
    <row r="15" spans="1:5" ht="16.5" customHeight="1">
      <c r="A15" s="69" t="s">
        <v>128</v>
      </c>
      <c r="B15" s="85" t="s">
        <v>79</v>
      </c>
      <c r="C15" s="85" t="s">
        <v>43</v>
      </c>
      <c r="D15" s="7"/>
    </row>
  </sheetData>
  <hyperlinks>
    <hyperlink ref="A1" location="'Indice de atributos'!A1" display="Volver inicio" xr:uid="{2589AB60-356F-454B-9BAC-26FB28DBECFF}"/>
  </hyperlink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0606b3d-4892-4f50-bc20-e901d6e17b4f" xsi:nil="true"/>
    <lcf76f155ced4ddcb4097134ff3c332f xmlns="470099ad-08a0-4c99-a168-fb5b3a2c809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ACFC1E4FFA4174CBD6FBDB825C5D3D5" ma:contentTypeVersion="11" ma:contentTypeDescription="Crear nuevo documento." ma:contentTypeScope="" ma:versionID="46281f89768b82cd506337895a55752b">
  <xsd:schema xmlns:xsd="http://www.w3.org/2001/XMLSchema" xmlns:xs="http://www.w3.org/2001/XMLSchema" xmlns:p="http://schemas.microsoft.com/office/2006/metadata/properties" xmlns:ns2="470099ad-08a0-4c99-a168-fb5b3a2c809e" xmlns:ns3="c0606b3d-4892-4f50-bc20-e901d6e17b4f" targetNamespace="http://schemas.microsoft.com/office/2006/metadata/properties" ma:root="true" ma:fieldsID="9fa8ed2de79b3c3144805159d352f330" ns2:_="" ns3:_="">
    <xsd:import namespace="470099ad-08a0-4c99-a168-fb5b3a2c809e"/>
    <xsd:import namespace="c0606b3d-4892-4f50-bc20-e901d6e17b4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099ad-08a0-4c99-a168-fb5b3a2c8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c850c5f2-6130-4f77-91cc-24c70f9d5bd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0606b3d-4892-4f50-bc20-e901d6e17b4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e714538-c61d-42f0-bfec-a757ac294c42}" ma:internalName="TaxCatchAll" ma:showField="CatchAllData" ma:web="c0606b3d-4892-4f50-bc20-e901d6e17b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8F5B36-9AFD-485C-8627-F74D9CB9E85A}"/>
</file>

<file path=customXml/itemProps2.xml><?xml version="1.0" encoding="utf-8"?>
<ds:datastoreItem xmlns:ds="http://schemas.openxmlformats.org/officeDocument/2006/customXml" ds:itemID="{C8EE7387-8DE0-4763-AEE7-ADA8D7CB34FE}"/>
</file>

<file path=customXml/itemProps3.xml><?xml version="1.0" encoding="utf-8"?>
<ds:datastoreItem xmlns:ds="http://schemas.openxmlformats.org/officeDocument/2006/customXml" ds:itemID="{96180517-D66E-4499-9867-A19FC90D32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Edy Alexander Quintero Carmona</cp:lastModifiedBy>
  <cp:revision/>
  <dcterms:created xsi:type="dcterms:W3CDTF">2006-09-16T00:00:00Z</dcterms:created>
  <dcterms:modified xsi:type="dcterms:W3CDTF">2023-10-25T20:12:08Z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0x010100FACFC1E4FFA4174CBD6FBDB825C5D3D5</vt:lpwstr>
  </property>
  <property fmtid="{D5CDD505-2E9C-101B-9397-08002B2CF9AE}" pid="3" name="MediaServiceImageTags">
    <vt:lpwstr/>
  </property>
</Properties>
</file>