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bf7\AC\Temp\"/>
    </mc:Choice>
  </mc:AlternateContent>
  <xr:revisionPtr revIDLastSave="362" documentId="8_{CDB828E7-39EF-4EB6-A995-464C6715266A}" xr6:coauthVersionLast="47" xr6:coauthVersionMax="47" xr10:uidLastSave="{D98CF6C2-97A9-4D16-8783-25A815CFF95D}"/>
  <bookViews>
    <workbookView xWindow="-60" yWindow="-60" windowWidth="15480" windowHeight="11640" firstSheet="19" activeTab="2" xr2:uid="{C32C75E9-996E-43CE-8A1B-2CB13E8D29B4}"/>
  </bookViews>
  <sheets>
    <sheet name="Escenarios de calidad" sheetId="1" r:id="rId1"/>
    <sheet name="ACACC-0001" sheetId="2" r:id="rId2"/>
    <sheet name="Tácticas - ACACC-0001" sheetId="15" r:id="rId3"/>
    <sheet name="ACCPS-0001" sheetId="3" r:id="rId4"/>
    <sheet name="Tácticas - ACCPS-0001" sheetId="23" r:id="rId5"/>
    <sheet name="ACINT-0001" sheetId="4" r:id="rId6"/>
    <sheet name="Tácticas - ACINT-0001" sheetId="21" r:id="rId7"/>
    <sheet name="ACSEG-0001" sheetId="5" r:id="rId8"/>
    <sheet name="Tácticas - ACSEG-0001" sheetId="26" r:id="rId9"/>
    <sheet name="ACSEG-0002" sheetId="6" r:id="rId10"/>
    <sheet name="Tácticas - ACSEG-0002" sheetId="22" r:id="rId11"/>
    <sheet name="ACUSB-0001" sheetId="7" r:id="rId12"/>
    <sheet name="Tácticas - ACUSB-0001" sheetId="16" r:id="rId13"/>
    <sheet name="ACUSB-0002" sheetId="8" r:id="rId14"/>
    <sheet name="Tácticas - ACUSB-0002" sheetId="25" r:id="rId15"/>
    <sheet name="ACUSB-0003" sheetId="9" r:id="rId16"/>
    <sheet name="Tácticas - ACUSB-0003" sheetId="24" r:id="rId17"/>
    <sheet name="ACUSB-0004" sheetId="10" r:id="rId18"/>
    <sheet name="Tácticas - ACUSB-0004" sheetId="20" r:id="rId19"/>
    <sheet name="ACDIS-0001" sheetId="11" r:id="rId20"/>
    <sheet name="Tácticas - ACDIS-0001" sheetId="18" r:id="rId21"/>
    <sheet name="Opciones" sheetId="12"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5" l="1"/>
  <c r="H10" i="1"/>
  <c r="H9" i="1"/>
  <c r="H8" i="1"/>
  <c r="H7" i="1"/>
  <c r="H6" i="1"/>
  <c r="H5" i="1"/>
  <c r="H4" i="1"/>
  <c r="H3" i="1"/>
  <c r="F4" i="1"/>
  <c r="F8" i="1"/>
  <c r="F9" i="1"/>
  <c r="F10" i="1"/>
  <c r="E1" i="23"/>
  <c r="A2" i="21"/>
  <c r="B19" i="21" s="1"/>
  <c r="A2" i="26"/>
  <c r="B12" i="26" s="1"/>
  <c r="A2" i="23"/>
  <c r="B19" i="23" s="1"/>
  <c r="B3" i="18"/>
  <c r="B3" i="20"/>
  <c r="A2" i="24"/>
  <c r="B4" i="24" s="1"/>
  <c r="A2" i="25"/>
  <c r="B14" i="25" s="1"/>
  <c r="A2" i="16"/>
  <c r="B31" i="16" s="1"/>
  <c r="A2" i="22"/>
  <c r="B4" i="22" s="1"/>
  <c r="B4" i="15"/>
  <c r="B3" i="24"/>
  <c r="E1" i="24" s="1"/>
  <c r="A2" i="20"/>
  <c r="B8" i="20" s="1"/>
  <c r="B3" i="25"/>
  <c r="B3" i="16"/>
  <c r="B3" i="15"/>
  <c r="A2" i="18"/>
  <c r="B3" i="22"/>
  <c r="E1" i="22" s="1"/>
  <c r="B3" i="26"/>
  <c r="B3" i="21"/>
  <c r="B3" i="23"/>
  <c r="B19" i="3"/>
  <c r="B18" i="3"/>
  <c r="B17" i="3"/>
  <c r="B19" i="7"/>
  <c r="B18" i="7"/>
  <c r="B17" i="7"/>
  <c r="B4" i="11"/>
  <c r="B18" i="11" s="1"/>
  <c r="B32" i="11" s="1"/>
  <c r="B46" i="11" s="1"/>
  <c r="B60" i="11" s="1"/>
  <c r="B5" i="11"/>
  <c r="B19" i="11" s="1"/>
  <c r="B33" i="11" s="1"/>
  <c r="B47" i="11" s="1"/>
  <c r="B61" i="11" s="1"/>
  <c r="B19" i="2"/>
  <c r="B18" i="2"/>
  <c r="B17" i="2"/>
  <c r="B47" i="10"/>
  <c r="B46" i="10"/>
  <c r="B45" i="10"/>
  <c r="B44" i="10" s="1"/>
  <c r="B33" i="10"/>
  <c r="B32" i="10"/>
  <c r="C1" i="10" s="1"/>
  <c r="B31" i="10"/>
  <c r="B30" i="10" s="1"/>
  <c r="B19" i="10"/>
  <c r="B18" i="10"/>
  <c r="B17" i="10"/>
  <c r="B16" i="10" s="1"/>
  <c r="B5" i="10"/>
  <c r="B4" i="10"/>
  <c r="B3" i="10"/>
  <c r="B2" i="10"/>
  <c r="B47" i="9"/>
  <c r="B46" i="9"/>
  <c r="B45" i="9"/>
  <c r="B44" i="9" s="1"/>
  <c r="B33" i="9"/>
  <c r="B32" i="9"/>
  <c r="B31" i="9"/>
  <c r="B30" i="9" s="1"/>
  <c r="B19" i="9"/>
  <c r="B18" i="9"/>
  <c r="B17" i="9"/>
  <c r="B16" i="9" s="1"/>
  <c r="B5" i="9"/>
  <c r="B4" i="9"/>
  <c r="B3" i="9"/>
  <c r="B3" i="11"/>
  <c r="B17" i="11" s="1"/>
  <c r="B2" i="9"/>
  <c r="B3" i="8"/>
  <c r="B2" i="8" s="1"/>
  <c r="C1" i="8" s="1"/>
  <c r="B5" i="8"/>
  <c r="B4" i="8"/>
  <c r="B47" i="7"/>
  <c r="B46" i="7"/>
  <c r="B45" i="7"/>
  <c r="B33" i="6"/>
  <c r="B32" i="6"/>
  <c r="B31" i="6"/>
  <c r="B3" i="6"/>
  <c r="B2" i="6"/>
  <c r="B19" i="6"/>
  <c r="B18" i="6"/>
  <c r="B17" i="6"/>
  <c r="B30" i="6" s="1"/>
  <c r="B5" i="6"/>
  <c r="B4" i="6"/>
  <c r="B5" i="5"/>
  <c r="B19" i="5" s="1"/>
  <c r="B4" i="5"/>
  <c r="B18" i="5" s="1"/>
  <c r="B3" i="5"/>
  <c r="B17" i="4"/>
  <c r="B16" i="4" s="1"/>
  <c r="B18" i="4"/>
  <c r="B19" i="4"/>
  <c r="B33" i="7"/>
  <c r="B32" i="7"/>
  <c r="B31" i="7"/>
  <c r="B30" i="7" s="1"/>
  <c r="B5" i="7"/>
  <c r="B4" i="7"/>
  <c r="B3" i="7"/>
  <c r="B2" i="7"/>
  <c r="B3" i="4"/>
  <c r="B4" i="4"/>
  <c r="B5" i="4"/>
  <c r="B2" i="4"/>
  <c r="C1" i="4" s="1"/>
  <c r="B5" i="2"/>
  <c r="B3" i="2"/>
  <c r="B16" i="2" s="1"/>
  <c r="B5" i="3"/>
  <c r="B4" i="3"/>
  <c r="B3" i="3"/>
  <c r="B4" i="2"/>
  <c r="B27" i="18" l="1"/>
  <c r="B42" i="18"/>
  <c r="B37" i="18"/>
  <c r="B32" i="18"/>
  <c r="B17" i="18"/>
  <c r="B9" i="15"/>
  <c r="E1" i="15" s="1"/>
  <c r="H2" i="1" s="1"/>
  <c r="B24" i="21"/>
  <c r="B13" i="16"/>
  <c r="B4" i="25"/>
  <c r="B9" i="25"/>
  <c r="B29" i="21"/>
  <c r="B4" i="16"/>
  <c r="B8" i="16"/>
  <c r="B2" i="2"/>
  <c r="B2" i="11"/>
  <c r="C1" i="9"/>
  <c r="B4" i="26"/>
  <c r="E1" i="26" s="1"/>
  <c r="B4" i="23"/>
  <c r="B4" i="18"/>
  <c r="B9" i="23"/>
  <c r="B8" i="18"/>
  <c r="B14" i="23"/>
  <c r="B18" i="16"/>
  <c r="B12" i="18"/>
  <c r="B22" i="16"/>
  <c r="B4" i="20"/>
  <c r="E1" i="20" s="1"/>
  <c r="B27" i="16"/>
  <c r="B22" i="18"/>
  <c r="B2" i="3"/>
  <c r="B16" i="3"/>
  <c r="B44" i="7"/>
  <c r="B16" i="7"/>
  <c r="B31" i="11"/>
  <c r="B16" i="11"/>
  <c r="C1" i="2"/>
  <c r="F2" i="1" s="1"/>
  <c r="B44" i="5"/>
  <c r="B30" i="5"/>
  <c r="B16" i="5"/>
  <c r="B2" i="5"/>
  <c r="B16" i="6"/>
  <c r="C1" i="6" s="1"/>
  <c r="F6" i="1" s="1"/>
  <c r="B33" i="5"/>
  <c r="B47" i="5" s="1"/>
  <c r="B32" i="5"/>
  <c r="B46" i="5"/>
  <c r="B17" i="5"/>
  <c r="C1" i="3"/>
  <c r="F3" i="1" s="1"/>
  <c r="B45" i="11"/>
  <c r="B30" i="11"/>
  <c r="C1" i="7"/>
  <c r="F7" i="1" s="1"/>
  <c r="B31" i="5"/>
  <c r="B45" i="5" s="1"/>
  <c r="E1" i="18" l="1"/>
  <c r="H11" i="1" s="1"/>
  <c r="H12" i="1" s="1"/>
  <c r="E1" i="25"/>
  <c r="E1" i="16"/>
  <c r="B59" i="11"/>
  <c r="B44" i="11"/>
  <c r="C1" i="5"/>
  <c r="F5" i="1" s="1"/>
  <c r="B58" i="11" l="1"/>
  <c r="B4" i="21" l="1"/>
  <c r="B9" i="21"/>
  <c r="B14" i="21"/>
  <c r="E1" i="21" l="1"/>
  <c r="C1" i="11"/>
  <c r="F11" i="1" l="1"/>
  <c r="F12" i="1" s="1"/>
</calcChain>
</file>

<file path=xl/sharedStrings.xml><?xml version="1.0" encoding="utf-8"?>
<sst xmlns="http://schemas.openxmlformats.org/spreadsheetml/2006/main" count="1266" uniqueCount="463">
  <si>
    <t>Identificador</t>
  </si>
  <si>
    <t>Afirmación</t>
  </si>
  <si>
    <t>Pregunta</t>
  </si>
  <si>
    <t>Taxonomia</t>
  </si>
  <si>
    <t>Atributo de calidad</t>
  </si>
  <si>
    <t>Cantidad de escenarios</t>
  </si>
  <si>
    <t>Tácticas implementadas</t>
  </si>
  <si>
    <t>Cantidad de tácticas implementadas</t>
  </si>
  <si>
    <t>Estado</t>
  </si>
  <si>
    <t>ACACC-0001</t>
  </si>
  <si>
    <t>La aplicación puede alternar entre diseños ya establecidos según su gusto.</t>
  </si>
  <si>
    <t>¿Requiere que la aplicación permita alternar entre diseños ya establecidos, para que los usuarios puedan elegir según su gusto?</t>
  </si>
  <si>
    <t>Perceptibilidad</t>
  </si>
  <si>
    <t>Accesibilidad</t>
  </si>
  <si>
    <t>— Hoja de Estilo Dinámica
— Paleta de colores dinámica</t>
  </si>
  <si>
    <t>Color</t>
  </si>
  <si>
    <t>ACCPS-0001</t>
  </si>
  <si>
    <t>La aplicación cuenta con un centro de ayuda donde se puedan encontrar respuestas a preguntas frecuentes.</t>
  </si>
  <si>
    <t>¿Desea que se ofrezca un centro de ayuda en línea donde los usuarios puedan encontrar respuestas a preguntas frecuentes?</t>
  </si>
  <si>
    <t>Recursos de soporte</t>
  </si>
  <si>
    <t>Capacidad para ser soportado</t>
  </si>
  <si>
    <t>— Foro
— Hipermedia</t>
  </si>
  <si>
    <t>Hecho</t>
  </si>
  <si>
    <t>ACINT-0001</t>
  </si>
  <si>
    <t>La aplicación estará visible para el idioma seleccionado.</t>
  </si>
  <si>
    <t>¿La aplicación estará visible para el idioma seleccionado?</t>
  </si>
  <si>
    <t>Soporte a idioma</t>
  </si>
  <si>
    <t>Internacionalización</t>
  </si>
  <si>
    <t>— Sistema de gestión de traducción (TMS)
— Gestión multilingüe con detección automática</t>
  </si>
  <si>
    <t>Sin terminar</t>
  </si>
  <si>
    <t>ACSEG-0001</t>
  </si>
  <si>
    <t>El acceso a la aplicación se realiza introduciendo un nombre de usuario y contraseña.</t>
  </si>
  <si>
    <t>¿Desea que el acceso a la aplicación se realice introduciendo un nombre de usuario y una contraseña?</t>
  </si>
  <si>
    <t>Autenticación </t>
  </si>
  <si>
    <t>Seguridad</t>
  </si>
  <si>
    <t>— Sistema de gestión de identidades y accesos (IAM)</t>
  </si>
  <si>
    <t>Sin empezar</t>
  </si>
  <si>
    <t>ACSEG-0002</t>
  </si>
  <si>
    <t>Se cuenta con la opción de reestablecer su contraseña en caso de olvidarla o perderla.</t>
  </si>
  <si>
    <t>¿Desea contar con la opción de restablecer su contraseña en caso de olvidarla o perderla?</t>
  </si>
  <si>
    <t xml:space="preserve">Autenticación </t>
  </si>
  <si>
    <t>— Envío de correo electrónico de verificación</t>
  </si>
  <si>
    <t>Sin revisar</t>
  </si>
  <si>
    <t>ACUSB-0001</t>
  </si>
  <si>
    <t>Se cuentan con formularios fáciles de usar y comprender al realizar cualquier solicitud.</t>
  </si>
  <si>
    <t>¿Desea que los formularios sean fáciles de usar y comprender al realizar cualquier solicitud?</t>
  </si>
  <si>
    <t>Interacción</t>
  </si>
  <si>
    <t>Usabilidad</t>
  </si>
  <si>
    <t>— Utilizar un diseño simple y minimalista
— Hacer pruebas de usabilidad con potenciales usuarios de la aplicación
— Implementar diseño adaptativo y responsivo
— Aplicar estándares de la industria (ISO 9241-210, ISO 9241-11 e ISO 9241-151)
— Diseño centrado en el usuario (DCU)
— Monitorización de KPIs</t>
  </si>
  <si>
    <t>ACUSB-0002</t>
  </si>
  <si>
    <t>Los diferentes campos de texto cuentan con ayudas que motiven a que el usuario ingrese información válida.</t>
  </si>
  <si>
    <t>¿Los diferentes campos de texto cuentan con ayudas que motiven a que el usuario ingrese información válida?</t>
  </si>
  <si>
    <t>Presentación</t>
  </si>
  <si>
    <t>— Proporcionar ejemplos de información válida
— Ofrecer sugerencias y autocompletado
— Los campos de texto cuentan con ayudas que le informarán a los usuarios si la información que ingresó está bien</t>
  </si>
  <si>
    <t>ACUSB-0003</t>
  </si>
  <si>
    <t>La aplicación tiene pequeños mensajes de ayuda que aparezcan cuando se coloque el cursor de ratón sobre ciertos elementos.</t>
  </si>
  <si>
    <t>¿Desea que la aplicación tenga pequeños mensajes de ayuda que aparezcan cuando se coloque el cursor del ratòn sobre ciertos elementos? Estos mensajes, proporcionan información adicional sobre la función o el propósito de ese elemento en la aplicación.</t>
  </si>
  <si>
    <t>— Tooltips</t>
  </si>
  <si>
    <t>ACUSB-0004</t>
  </si>
  <si>
    <t>La aplicación en todo momento debe validar que la informacion introducida dentro de un formulario este correcta de acuerdo a los formatos de tipo de dato, obligatoriedad, etc.</t>
  </si>
  <si>
    <t>¿La aplicación requiere que al momento del completar un formulario, se estén realizando validaciones para asegurar que cada dato que se ingrese sea válido y disminuir la probablidad de que el usuario cometa errores o no inducirlo al fallo?</t>
  </si>
  <si>
    <t>Interacción/Retroalimentación</t>
  </si>
  <si>
    <t>— Realizar validaciones en tiempo real
— Realizar validaciones en Backend</t>
  </si>
  <si>
    <t>ACDIS-0001</t>
  </si>
  <si>
    <t>La aplicación actualiza su contenido en tiempo real de forma automática sin necesidad de actualizar la página de forma manual.</t>
  </si>
  <si>
    <t>¿Deseas que la aplicación actualice su contenido en tiempo real de forma automática sin necesidad de actualizar la página de forma manual?</t>
  </si>
  <si>
    <t>Capacidad de red</t>
  </si>
  <si>
    <t>Disponibilidad</t>
  </si>
  <si>
    <t>— Sistema de trasmisión de eventos (Event streaming)
— Message broker
— Web socket con base de datos caché</t>
  </si>
  <si>
    <t>Total</t>
  </si>
  <si>
    <t>Volver al inicio</t>
  </si>
  <si>
    <t>Estímulo</t>
  </si>
  <si>
    <t>Taxonomía</t>
  </si>
  <si>
    <t>Tipo escenario</t>
  </si>
  <si>
    <t>Exitoso</t>
  </si>
  <si>
    <t>¿Escenario cumplido?</t>
  </si>
  <si>
    <t>Sin calificar</t>
  </si>
  <si>
    <t>Descripción</t>
  </si>
  <si>
    <t>Asegura que un usuario que prefiere alternar entre otro diseño más claro o más oscuro, pueda hacerlo sin problema.</t>
  </si>
  <si>
    <t>Origen del Estímulo</t>
  </si>
  <si>
    <t>Cualquier usuario</t>
  </si>
  <si>
    <t>El usuario seleccina la opción que muestra los diferentes estilos preconfigurados y escoge el de su preferencia</t>
  </si>
  <si>
    <t>Artefacto</t>
  </si>
  <si>
    <t xml:space="preserve">Aplicación </t>
  </si>
  <si>
    <t>Ambiente</t>
  </si>
  <si>
    <t>Operación normal</t>
  </si>
  <si>
    <t>Respuesta</t>
  </si>
  <si>
    <t>La aplicación cambia su apariencia completamente y se muestra al usuario como el seleccionó</t>
  </si>
  <si>
    <t>Medida de la respuesta</t>
  </si>
  <si>
    <t>Luego de cambiarse la apariencia de la aplicación, el sistema se muestra al usuario en los colores seleccionados</t>
  </si>
  <si>
    <t>Caracteristica</t>
  </si>
  <si>
    <t>No exitoso</t>
  </si>
  <si>
    <t>Asegura que un usuario que prefiere alternar entre otro diseño más claro o más oscuro, no pueda hacerlo exitosamente debido al alto flujo de solicitudes.</t>
  </si>
  <si>
    <t>El ususario selecciona un estilo de diseño preconfigurado en el sistema</t>
  </si>
  <si>
    <t>Operación con problemas</t>
  </si>
  <si>
    <t>La aplicación no cambia su estilo para el usuario y es notificado de la razón</t>
  </si>
  <si>
    <t>La aplicación efectivamente notifica al usuario del porqué no ha sido registrada su solicitud</t>
  </si>
  <si>
    <t>Táctica</t>
  </si>
  <si>
    <t>Hoja de Estilo Dinámica</t>
  </si>
  <si>
    <t>Prioridad</t>
  </si>
  <si>
    <t>Ventajas</t>
  </si>
  <si>
    <t>Desventajas</t>
  </si>
  <si>
    <t>Justificación</t>
  </si>
  <si>
    <t>Rápida implementacion</t>
  </si>
  <si>
    <t>Complejidad</t>
  </si>
  <si>
    <t>Esta estrategia es muy importante, ya que es una forma muy eficiente, fácil y útil de realizar los diseños. Es una opción muy flexible para el tema de que se puede adaptar a distintos dispositivos, la personalización es mejor, porque dependiendo las necesidades o gustos del usuario se podrán cambiar estos estilos.</t>
  </si>
  <si>
    <t>Flexibilidad</t>
  </si>
  <si>
    <t>Compatibilidad</t>
  </si>
  <si>
    <t>Escalable a temas personalizados</t>
  </si>
  <si>
    <t>Tiempo necesario</t>
  </si>
  <si>
    <t>Paleta de colores dinámica</t>
  </si>
  <si>
    <t>Personalización visual</t>
  </si>
  <si>
    <t>Consistencia visual</t>
  </si>
  <si>
    <t xml:space="preserve">Es una muy buena estrategia, ya que permite una gran experiencia visual personalizable. Al darle a los usuarios la capacidad de cambiar la paleta de colores de la interfaz de acuerdo con su gusto, se logra una mayor satisfacción y comodidad del usuario con la aplicación. </t>
  </si>
  <si>
    <t>Mejora accesibilidad</t>
  </si>
  <si>
    <t>Usabilidad, Pruebas de diseño (¿Los colores son visualmente atractivos?)</t>
  </si>
  <si>
    <t xml:space="preserve"> Hoja de estilos dinámica y paleta de colores dinámica</t>
  </si>
  <si>
    <t>La combinación de estas dos estrategias pueden brindar una gran ayuda con una gran adaptabilidad y personalización. Una garanntizará modificación completa del aspecto y la disposición, y la otra flexibilidad para ajustar la estética.</t>
  </si>
  <si>
    <t>Mantenimiento</t>
  </si>
  <si>
    <t>Facilita la adaptación</t>
  </si>
  <si>
    <t>Código más complejo</t>
  </si>
  <si>
    <t>Asegura que un usuario final encuentre respuesta a una pregunta especifíca en el centro de ayuda.</t>
  </si>
  <si>
    <t>Un usuario accede al centro de ayuda de las preguntas frecuentes en cualquier momento.</t>
  </si>
  <si>
    <t>Aplicación</t>
  </si>
  <si>
    <t>El centro de ayuda brinda al usuario una respuesta a su duda.</t>
  </si>
  <si>
    <t>El sistema efectivamente brindó al usuario la respuesta a la duda presentada por él</t>
  </si>
  <si>
    <t>No Exitoso</t>
  </si>
  <si>
    <t>Asegura que los usuarios al no encontrar la solución de su duda, puede seleccionar reportarla para que pueda ser solucionada y agregada al banco de preguntas</t>
  </si>
  <si>
    <t>Usuarios acceden al centro de ayuda de las preguntas frecuentes en cualquier momento</t>
  </si>
  <si>
    <t>El sistema informa al usuario que su pregunta no se encuentra y le permite reportarla.</t>
  </si>
  <si>
    <t>El usuario efectivamente puede reportar su pregunta y esta se registra en el sistema.</t>
  </si>
  <si>
    <t>Videos interactivos</t>
  </si>
  <si>
    <t>Demostrativo</t>
  </si>
  <si>
    <t>Costo de producción y actualización</t>
  </si>
  <si>
    <t>Los videos interactivos complementan el Banco de Preguntas al ofrecer explicaciones visuales, atractivas e inmersivas que facilitan la comprensión de conceptos y procedimientos más complejos.</t>
  </si>
  <si>
    <t>Visualmente atractivo</t>
  </si>
  <si>
    <t>Multimodal</t>
  </si>
  <si>
    <t>Banco de preguntas</t>
  </si>
  <si>
    <t>Amplio alcance</t>
  </si>
  <si>
    <t>Navegación</t>
  </si>
  <si>
    <t>El Banco de Preguntas es esencial para proporcionar respuestas rápidas y precisas a las preguntas frecuentes de los usuarios. Esto crea una experiencia satisfactoria para el usuario al garantizar respuestas confiables y una base de conocimientos organizada.</t>
  </si>
  <si>
    <t>Fácil actualización</t>
  </si>
  <si>
    <t>Limitado a texto</t>
  </si>
  <si>
    <t>Llenado en base de datos manual</t>
  </si>
  <si>
    <t>Foro</t>
  </si>
  <si>
    <t>Interacción entre usuarios</t>
  </si>
  <si>
    <t>Moderación</t>
  </si>
  <si>
    <t>El foro fomenta la interacción entre los usuarios y permite preguntas específicas o discusiones más detalladas. Puede ser especialmente útil para cuestiones que requieren discusión y aportes de la comunidad de usuarios.</t>
  </si>
  <si>
    <t>Variedad de contenido</t>
  </si>
  <si>
    <t>Organización</t>
  </si>
  <si>
    <t>Colaborativo</t>
  </si>
  <si>
    <t>Posible desinformación</t>
  </si>
  <si>
    <t>Hipermedia</t>
  </si>
  <si>
    <t>Calidad del contenido</t>
  </si>
  <si>
    <t>Permite ofrecer una variedad de formatos para la información, lo que atiende diferentes preferencias de aprendizaje y necesidades de los usuarios.</t>
  </si>
  <si>
    <t>Variedad de formatos</t>
  </si>
  <si>
    <t>Asegura que un usuario que seleccione uno de los idiomas que la aplicación presenta como disponibles, pueda visualizar todos los textos, contenidos y elementos visuales de la aplicación de dicho idioma de forma satisfactoria.</t>
  </si>
  <si>
    <t>Seleccionar uno de los idiomas que la aplicación presenta como disponibles</t>
  </si>
  <si>
    <t>* microservicio de Internacionalización Centralizado
* Middleware de Gestión de Idioma
* Encapsulación de Recursos de I18n (cada microservicio)</t>
  </si>
  <si>
    <t>La aplicación se muestra en el idioma seleccionado</t>
  </si>
  <si>
    <t>Luego de que el usuario seleccione el idioma en el que desea ver la página el sistema se muestra en dicho idioma todos los textos, contenidos y elementos visuales de la aplicación</t>
  </si>
  <si>
    <t>Asegura que un usuario que seleccione uno de los idiomas que la aplicación presenta como disponibles, no pueda visualizar completamente todos los textos, contenidos o elementos visuales de la aplicación en dicho idioma de forma satisfactoria.</t>
  </si>
  <si>
    <t>La aplicación no se muestra completamente en el idioma seleccionado</t>
  </si>
  <si>
    <t>Luego de que el usuario seleccione el idioma en el que desea ver la página el sistema se muestra en dicho idioma solo algunos textos, contenidos y elementos visuales de la aplicación</t>
  </si>
  <si>
    <t>Almacenamiento Centralizado de Traducciones</t>
  </si>
  <si>
    <t>Centralización</t>
  </si>
  <si>
    <t>Costos iniciales</t>
  </si>
  <si>
    <t>La centralización de las traducciones puede ser beneficiosa para mantener un control y acceso más organizados a las versiones traducidas de la aplicación. Sin embargo, esta táctica puede requerir más esfuerzo manual en comparación con otras opciones.</t>
  </si>
  <si>
    <t>Consistencia</t>
  </si>
  <si>
    <t>Implementación compleja</t>
  </si>
  <si>
    <t>Baja probabilidad de error</t>
  </si>
  <si>
    <t>Utilizar un marco de internacionalización</t>
  </si>
  <si>
    <t>Eficiencia</t>
  </si>
  <si>
    <t>Incompatibilidad para algunas arquitecturas</t>
  </si>
  <si>
    <t>La incorporación de un marco de internacionalización facilita la adaptación de la aplicación a diversos idiomas. Si bien es menos automatizado que un TMS, brinda una estructura que simplifica la integración de traducciones y contribuye a la visibilidad en múltiples idiomas.</t>
  </si>
  <si>
    <t>Potenciales dependencias tecnológicas</t>
  </si>
  <si>
    <t>Aprendizaje inicial</t>
  </si>
  <si>
    <t>Utilizar archivos de recursos internacionales (IR)</t>
  </si>
  <si>
    <t>Estructura organizada</t>
  </si>
  <si>
    <t>Se pueden desactualizar</t>
  </si>
  <si>
    <t>La utilización de archivos de recursos internacionales es una táctica importante para gestionar las traducciones de la aplicación. Aunque es menos automatizada que un TMS, aún ofrece una forma organizada de almacenar y actualizar las traducciones, asegurando que la aplicación sea visible en diferentes idiomas de manera eficaz.</t>
  </si>
  <si>
    <t>Independencia tecnológica</t>
  </si>
  <si>
    <t>Permite la colaboración</t>
  </si>
  <si>
    <t>Sobrecarga de archivos</t>
  </si>
  <si>
    <t>Utilizar un sistema de gestión de traducción (TMS)</t>
  </si>
  <si>
    <t>Control y seguimiento de las traducciones</t>
  </si>
  <si>
    <t>Costos asociados</t>
  </si>
  <si>
    <t>La implementación de un sistema de gestión de traducción (TMS) es fundamental para garantizar una visibilidad eficiente de la aplicación en múltiples idiomas. Permite una gestión centralizada y efectiva de los recursos de traducción, lo que facilita la expansión a nuevos idiomas y asegura la coherencia en la interfaz de usuario.</t>
  </si>
  <si>
    <t>Gestión de traducciones eficiente</t>
  </si>
  <si>
    <t>Utilizar encapsulación de Recursos de I18n</t>
  </si>
  <si>
    <t>Segregación de responsabilidades</t>
  </si>
  <si>
    <t>Potencial sobrecarga de archivos</t>
  </si>
  <si>
    <t>La encapsulación de recursos de I18n es la opción menos probable debido a su complejidad y a que puede ser menos eficiente en términos de mantenimiento y visibilidad en diferentes idiomas. Requiere un enfoque más intensivo en el desarrollo y es menos común en comparación con otras estrategias de internacionalización.</t>
  </si>
  <si>
    <t>Facilidad para Testing</t>
  </si>
  <si>
    <t>Potencial complejidad</t>
  </si>
  <si>
    <t>Mantenimiento simple</t>
  </si>
  <si>
    <t>Gestión Multilingüe con Detección Automática</t>
  </si>
  <si>
    <t>Experiencia de usuario mejorada</t>
  </si>
  <si>
    <t>Recursos necesarios para la traducción y gestión del contenido</t>
  </si>
  <si>
    <t>Esta táctica garantiza que el contenido esté disponible en el idioma preferido del usuario, lo que mejora la experiencia del usuario y la visibilidad de la aplicación a nivel global.</t>
  </si>
  <si>
    <t>Complejidad de implementación y gestión</t>
  </si>
  <si>
    <t>Asegura que un usuario que ingrese con un usuario válido y una contraseña válida, pueda acceder al sistema de forma satisfactoria.</t>
  </si>
  <si>
    <t>Ingresar a la aplicación con un usuario y contraseña correctos</t>
  </si>
  <si>
    <t>Componente de seguridad</t>
  </si>
  <si>
    <t>El sistema rediricciona al usuario final a la pantalla principal</t>
  </si>
  <si>
    <t>Luego de ingresar los datos de usuario y contraseña correctos el usuario final es redireccionado a la pantalla principal y efectivamente el nombre de usuario y contraseña corresponden a la indicada</t>
  </si>
  <si>
    <t>Asegura que un usuario que ingrese con un nombre de usuario no existente, no pueda acceder al sistema de forma satisfactoria.</t>
  </si>
  <si>
    <t>Ingresar con un nombre de usuario no existente</t>
  </si>
  <si>
    <t>El sistema muestra un mensaje de error especificando que el nombre de usuario que se ingresó no existe</t>
  </si>
  <si>
    <t>Luego de ingresar los datos de usuario y validar que no existe se le mostrará un mensaje de error especificando que el nombre de usuario que ingresó no existe y el sistema no dejará ingresar al usuario a la aplicación</t>
  </si>
  <si>
    <t>Asegura que un usuario que ingrese con un nombre de usuario válido y una contraseña inválida, el usuario final no podrá ingresar a la aplicación</t>
  </si>
  <si>
    <t>Ingresar a la aplicación con un nombre de usuario correcto y una contraseña incorrecta</t>
  </si>
  <si>
    <t>El sistema le muestra un mensaje de error, especificando que la información proporcionada no es correcta para el usuario ingresado</t>
  </si>
  <si>
    <t>Luego de ingresar los datos de usuario y la contraseña incorrecta, el sistema le muestra un mensaje de error, especificando que la información proporcionada no es correcta para el usuario ingresado y no dejará ingresar al usuario a la aplicación</t>
  </si>
  <si>
    <t>Asegura que un usuario que ingrese con un nombre de usuario válido y una contraseña válida, pero el usuario esté bloqueado del sistema, el usuario final no podrá ingresar a la aplicación</t>
  </si>
  <si>
    <t>Ingresar a la aplicación con un nombre de usuario correcto, pero bloqueado y una contraseña correcta</t>
  </si>
  <si>
    <t>El sistema le muestra un mensaje de error, especificando que el usuario ingresado está actualmente bloqueado del sistema</t>
  </si>
  <si>
    <t>Luego de ingresar el usuario bloqueado, el sistema le muestra un mensaje de error, especificando que el usuario ingresado está actualmente bloqueado del sistema y no dejará al usuario ingresar a la aplicación</t>
  </si>
  <si>
    <t>Usar un sistema de gestión de identidades y accesos (IAM)</t>
  </si>
  <si>
    <t>Permite una gestión centralizada de los usuarios y permisos</t>
  </si>
  <si>
    <t>Puede ser complejo de implementar y mantenimiento
Costoso</t>
  </si>
  <si>
    <t>Es de vital importancia, ya que se pueden centralizar y gestionar de manera efectiva las credenciales de usuario, como nombres de usuario y contraseñas, además que de forma sencilla se le asignen roles y permisos a los usuarios en la aplicación.</t>
  </si>
  <si>
    <t>Servicio costoso</t>
  </si>
  <si>
    <t>Usar un servicio de autenticación externo</t>
  </si>
  <si>
    <t>Facilita el desarrollo</t>
  </si>
  <si>
    <t>Puede reducir el control</t>
  </si>
  <si>
    <t>Es una solución muy importante, ya que si se autentican con algun agente externo, por ejemplo, una cuenta de redes sociales, es más fácil para el usuario, porque el usuario no tendrá que crear una nueva cuenta y por parte del desarrollo es más sencillo y seguro.</t>
  </si>
  <si>
    <t>Mejora la seguridad</t>
  </si>
  <si>
    <t>Puede depender de un tercero</t>
  </si>
  <si>
    <t>Desarrollar funciones propias de autenticación y autorización</t>
  </si>
  <si>
    <t>Permite un control completo de la autenticación y autorización</t>
  </si>
  <si>
    <t>Requiere un conocimiento experto en seguridad y autenticación</t>
  </si>
  <si>
    <t xml:space="preserve">Es una solución viable para no depender de terceros y tener un gasto menor, además, se puede personalizar al gusto y tener las carácteristicas deseadas, sin embargo, hay que tener precaución con el costo de tiempo, curva de aprendizaje de desarrolladores y algunos recursos extra. </t>
  </si>
  <si>
    <t>Puede ser complejo implementar y mantener</t>
  </si>
  <si>
    <t>Escenario de calidad</t>
  </si>
  <si>
    <t>Asegura que un usuario que olvide su contraseña, utilice la opción de ¿olvidó su contraseña?, ingrese su correo electrónico tal como está registrado dentro de la aplicación, y finalmente, le sea enviado un correo electrónico, que podrá utilizar para reestablecer su contraseña.</t>
  </si>
  <si>
    <t>El usuario solicita reestablecer su contraseña e Ingresa correo electrónico de un usuario existente en la aplicación y ejecuta la acción reestablecer contraseña</t>
  </si>
  <si>
    <t>El sistema envía un correo electrónico a la dirección proporcionada con un enlace que redigirá al usuario final al lugar donde se reestablecerá la contraseña</t>
  </si>
  <si>
    <t>Luego de utilizar la opción de ¿olvidó su contraseña? y seguir los pasos correctamente, el sistema envía un correo electrónico a la dirección proporcionada con un enlace que redigirá al usuario final al lugar donde se reestablecerá la contraseña</t>
  </si>
  <si>
    <t>Asegura que un usuario que olvide su contraseña, utilice la opción de ¿olvidó su contraseña? y el usuario final no ingresó el correo electrónico tal y como está registrado dentro de la aplicación, no se le será enviado un correo electrónico a esa dirección, con el cual se puede reestablecer la contraseña.</t>
  </si>
  <si>
    <t>El usuario solicita reestablecer su contraseña,  pero no ingresó un correo electrónico válido que esté registrado en la aplicación</t>
  </si>
  <si>
    <t>El sistema no envía ningún correo electrónico a la dirección que proporcionó el usuario, y se le muestra al usuario final que el correo que ingresó no está registrado en la plataforma.</t>
  </si>
  <si>
    <t>El sistema muestra un mensaje de error, indicando que no existe una cuenta de usuario asociada al correo electrónico ingresado. Por tanto, el sistema no envía ningún correo electrónico de restablecimiento de contraseña.</t>
  </si>
  <si>
    <t>Asegura que un usuario que olvide su contraseña, utilice la opción de ¿olvidó su contraseña?, se le haya enviado un correo para poder cambiar la contraseña a la dirección proporcionada, y lo haya utilizado, pero al momento de ingresar la nueva contraseña, no sigue el formato de contraseñas de la aplicación, no se reestablecerá la contraseña del usuario final.</t>
  </si>
  <si>
    <t>El usuario ingresa una contraseña débil o que no siga el formato de contraseñas de la aplicación</t>
  </si>
  <si>
    <t>El sistema no reestablece la contraseña del usuario final y le muestra al usuario un mensaje indicando que la contraseña no es admitida, también el motivo del porqué no fue admitida, sin embargo, le permite al usuario final la posibilidad de ingresar de nuevo la contraseña.</t>
  </si>
  <si>
    <t>El sistema muestra un mensaje de error al usuario, no se reestablece la contraseña del usuario y se le muestra al usuario un mensaje indicando que la contraseña no es admitida, también el motivo del porqué no fue admitida. Sin embargo, se le permite al usuario final la posibilidad de ingresar de nuevo la contraseña.</t>
  </si>
  <si>
    <t>Envío de correo electrónico de verificación</t>
  </si>
  <si>
    <t>Validación segura</t>
  </si>
  <si>
    <t>Díficil de implementar y mucho proceso para el usuario</t>
  </si>
  <si>
    <t>Es de vital importancia esta táctica, ya que ofrece una capa adicional de protección al requerir que el usuario tenga acceso a la dirección de correo electrónico.</t>
  </si>
  <si>
    <t xml:space="preserve"> </t>
  </si>
  <si>
    <t>Ahorro de tiempo</t>
  </si>
  <si>
    <t>Posibles retrasos</t>
  </si>
  <si>
    <t>Asegura que un usuario a la hora de completar un formulario (reporte, publicación, comentario, mensaje),  sea facil de hacer y facil de comprender para este.</t>
  </si>
  <si>
    <t>El usuario selecciona algún formulario para ser llenado</t>
  </si>
  <si>
    <t>Se despliega para el usuario el formulario que debe llenar para realizar su solicitud.</t>
  </si>
  <si>
    <t>Luego de desplegarse el formulario, el usuario puede entender facilmente el formulario y completar todos los campos requeridos de este.</t>
  </si>
  <si>
    <t>Asegura que un usuario que complete todos los campos del formulario, pueda enviar su solicitud exitosamente.</t>
  </si>
  <si>
    <t>Seleccionar la opción de "enviar" con todo el formulario completo</t>
  </si>
  <si>
    <t>El sitema valida el formulario y luego es registrado exitosamente.</t>
  </si>
  <si>
    <t>El sistema registró exitosamente la solicitud del usuario y le brinda un mensaje de confirmación al usuario</t>
  </si>
  <si>
    <t>Asegura que un usuario que no complete todos los campos del formulario, no pueda registrar su solicitud exitosamente</t>
  </si>
  <si>
    <t>Enviar la solicitud sin que todo el formulario este completo.</t>
  </si>
  <si>
    <t>Se le informa al usuario que el formulario se encuentra incomplo, le indica que debe completar el formulario totalmente, destacandole lo que le hace falta.</t>
  </si>
  <si>
    <t>El sistema notifico exitosamente al usuario que su formulario esta incompleto y le destacó el campo incompleto.</t>
  </si>
  <si>
    <t>Asegura que un usuario no puede registrar su solicitud a causa del alto flujo de solicitudes, sea notificado</t>
  </si>
  <si>
    <t>La solicitud no se registra en la aplicación y el sistema informa al usuario que su solicitud no pudo ser registrada exitosamente.</t>
  </si>
  <si>
    <t>El sistema notifica al usuario acerca de su solicitud y le recomienda intentarlo nuevamente más tarde.</t>
  </si>
  <si>
    <t>Utilizar un diseño simple y minimalista</t>
  </si>
  <si>
    <t>Mayor claridad y enfoque</t>
  </si>
  <si>
    <t>Puede limitar el diseño</t>
  </si>
  <si>
    <t>Se tendrá una mejor claridad y mejora en usabilidad dentro de la aplicación, no se tendrá dificultad al momento de navegar en la aplicación.</t>
  </si>
  <si>
    <t>Mejora legibilidad y navegación</t>
  </si>
  <si>
    <t>Hacer pruebas de usabilidad con potenciales usuarios de la aplicación</t>
  </si>
  <si>
    <t>Identificar problemas de usabilidad</t>
  </si>
  <si>
    <t>Puede ser costoso</t>
  </si>
  <si>
    <t>Es muy importante tener claridad de que la aplicación en su entorno visual cumpla con las necesidades de potenciales usuarios, con esta estrategia se podrán identificar problemas que se tenían en el tema de usabilidad.</t>
  </si>
  <si>
    <t>Permite hacer mejoras iterativas en el diseño</t>
  </si>
  <si>
    <t>Puede llevar tiempo</t>
  </si>
  <si>
    <t>Los resultados pueden ser muy subjetivos</t>
  </si>
  <si>
    <t>Colaboración interdisciplinaria</t>
  </si>
  <si>
    <t>Mejor comprensión de las necesidades de los usuarios</t>
  </si>
  <si>
    <t>Costo</t>
  </si>
  <si>
    <t>Es de gran importancia garantizar que los elementos gráficos y formularios se hagan de forma clara para la mayoría de la población, esto garantizará una mejor usabilidad en la aplicación.</t>
  </si>
  <si>
    <t>Mayor número de ideas, por ende mayor innovación</t>
  </si>
  <si>
    <t>Dificultad para mantener e implementar</t>
  </si>
  <si>
    <t>Resistencia al cambio</t>
  </si>
  <si>
    <t>Implementar un diseño adaptativo y responsivo</t>
  </si>
  <si>
    <t>Mayor alcance de dispositivos</t>
  </si>
  <si>
    <t>Es vital ofrecer al usuario un diseño que se adapte a los diferentes dispositivos y tamaños que disponga el usuario, mejora ampliamente la usabilidad.</t>
  </si>
  <si>
    <t>Menos mantenimiento</t>
  </si>
  <si>
    <t>Puede ser complejo</t>
  </si>
  <si>
    <t>Aplicar los estándares de la industria (ISO 9241-210, ISO 9241-11 e ISO 9241-151)</t>
  </si>
  <si>
    <t>Mejora la usabilidad</t>
  </si>
  <si>
    <t xml:space="preserve">Es de vital importancia asegurar a los usuarios que los formularios sean fáciles de usar y comprender al realizar cualquier solicitud, se garantiza con estos estándares una mejor accesibilidad, legibilidad y facilidad de uso. </t>
  </si>
  <si>
    <t>Mejora la coherencia y calidad del diseño</t>
  </si>
  <si>
    <t>Puede no ser adecuado para todos los productos al ser genérico.</t>
  </si>
  <si>
    <t>Facilita la evaluación</t>
  </si>
  <si>
    <t>Diseño Centrado en el Usuario (DCU)</t>
  </si>
  <si>
    <t>Puede ser costoso en tiempo y recursos</t>
  </si>
  <si>
    <t>Es de gran importancia comprender las necesidades de los usuarios al momento de desarrollar una interfaz para que los usen, gracias a involucrar a los usuarios en el proceso de diseño, se obtiene una retroalimentación valiosa que ayuda a crear formularios intuitivos y eficientes.</t>
  </si>
  <si>
    <t>Puede generar una mayor satisfacción del usuario</t>
  </si>
  <si>
    <t>Puede ser dificil de implementar</t>
  </si>
  <si>
    <t>Monitorización de KPIs</t>
  </si>
  <si>
    <t>Mejor comprensión del rendimiento</t>
  </si>
  <si>
    <t>Puede requerir una inversión en tiempo y recursos importantes</t>
  </si>
  <si>
    <t>Garantizar a partir de métricas de usabilidad que los formularios y la interfaz sea intuitiva es de gran importancia, con estas métricas se puede identificar rápidamente cualquier problema o área de mejora en la experiencia del usuario.</t>
  </si>
  <si>
    <t>Ayudar a identificar áreas donde los formularios pueden ser más eficientes</t>
  </si>
  <si>
    <t>Puede ser difícil de implementar y mantener</t>
  </si>
  <si>
    <t>Puede ayudar a tomar decisiones informadas sobre los formularios</t>
  </si>
  <si>
    <t>Asegura que el campo de texto cuenta con la ayuda correcta para motivar al usuario a ingresar información valida.</t>
  </si>
  <si>
    <t>El usuario selecciona un campo de texto donde deberá ingresar información.</t>
  </si>
  <si>
    <t>En operación normal</t>
  </si>
  <si>
    <t>Después de que el usuario selecciona el campo, el sistema despliega una ayuda en el campo donde el usuario ingresara la información.</t>
  </si>
  <si>
    <t>El sistema efectiamente proporciona ayuda en el campo de texto para motivar al usuario a ingresar información valida.</t>
  </si>
  <si>
    <t>Proporcionar ejemplos de información válida</t>
  </si>
  <si>
    <t>Mejor asociación de la información que deben ingresar los usuarios</t>
  </si>
  <si>
    <t>Algunos ejemplos pueden ser difícil de crear y mantener</t>
  </si>
  <si>
    <t>Es fundamental para mejorar la experiencia de usuario y la reducción de errores por parte del usuario. Además, se motiva al usuario a ingresar datos válidos de manera más precisa y rápida.</t>
  </si>
  <si>
    <t>Los ejemplos pueden ayudar a personas que no estén familiarizadas con lo que se requiere</t>
  </si>
  <si>
    <t>Dependiendo del ejemplo, el usuario se puede confundir y abrumar con lo que se tiene que ingresar</t>
  </si>
  <si>
    <t>Fácil de implementar</t>
  </si>
  <si>
    <t>Los campos de texto cuentan con ayudas que le informarán a los usuarios si la información que ingresó está bien</t>
  </si>
  <si>
    <t>Mejor acompañamiento en el momento que el usuario esté ingresando la información</t>
  </si>
  <si>
    <t xml:space="preserve">Más complejo de implementar
</t>
  </si>
  <si>
    <t>Es de gran importancia mantener a los usuarios informados de que la información que ingresaron es válida, es una gran ayuda en tiempo real al usuario que mejora la experiencia de usuario.</t>
  </si>
  <si>
    <t>Ayudan a que el usuario corrija si tiene errores en tiempo real</t>
  </si>
  <si>
    <t>Algunas ayudas pueden llegar a ser molestas para los usuarios</t>
  </si>
  <si>
    <t>Puede ayudar a mejorar la experiencia de usuario y satisfacción del usuario</t>
  </si>
  <si>
    <t>Ofrecer sugerencias y autocompletado</t>
  </si>
  <si>
    <t>Mejora la productividad</t>
  </si>
  <si>
    <t>Puede ser invasivo</t>
  </si>
  <si>
    <t>Es muy importante ayudarle al usuario a responder con mayor rápidez y eliminación de errores con sugerencias y autocompletado.</t>
  </si>
  <si>
    <t>Reduce los errores</t>
  </si>
  <si>
    <t>Puede ser inexacto</t>
  </si>
  <si>
    <t>Mejora la experiencia del usuario</t>
  </si>
  <si>
    <t>Asegura que un usuario que señale con el apuntador (cursor del mouse ➛) sobre un icono de información, reciba de manera exitosa una descripción emergente que explique la función o propósito del elemento al que está apuntando.</t>
  </si>
  <si>
    <t>Un usuario coloca el apuntador (cursor del mouse ➛) sobre un icono de información.</t>
  </si>
  <si>
    <t>Aplicación (User interface)</t>
  </si>
  <si>
    <t>Se muestra una descripción emergente que describe la funcionalidad del icono de información al usuario.</t>
  </si>
  <si>
    <t>El mensaje emergente se despliega en menos de 1 segundo y contiene información relevante y fácil de entender sobre el funcionamiento del icono de información.</t>
  </si>
  <si>
    <t>Asegura que un usuario que señale con el apuntador (cursor del mouse ➛) sobre un botón, reciba de manera exitosa una descripción emergente que explique la función o propósito del elemento al que está apuntando.</t>
  </si>
  <si>
    <t>Un usuario coloca el apuntador (cursor del mouse ➛) sobre un botón.</t>
  </si>
  <si>
    <t>Se muestra una descripción emergente que describe la funcionalidad del botón al usuario.</t>
  </si>
  <si>
    <t>El mensaje emergente se despliega en menos de 1 segundo y contiene información relevante y fácil de entender sobre el funcionamiento del botón.</t>
  </si>
  <si>
    <t>Asegura que un usuario que señale con el apuntador (cursor del mouse ➛) sobre un enlace, reciba de manera exitosa una descripción emergente que explique la función o propósito del elemento al que está apuntando.</t>
  </si>
  <si>
    <t>Un usuario coloca el apuntador (cursor del mouse ➛) sobre un enlace.</t>
  </si>
  <si>
    <t>Se muestra una descripción emergente que describe la funcionalidad del enlace al usuario.</t>
  </si>
  <si>
    <t>El mensaje emergente se despliega en menos de 1 segundo y contiene información relevante y fácil de entender sobre el funcionamiento del enlace.</t>
  </si>
  <si>
    <t>Asegura que un usuario que señale con el apuntador (cursor del mouse ➛) sobre elementos del menú, reciba de manera exitosa una descripción emergente que explique la función o propósito del elemento al que está apuntando.</t>
  </si>
  <si>
    <t>Un usuario coloca el apuntador (cursor del mouse ➛) sobre elementos del menú.</t>
  </si>
  <si>
    <t>Se muestra una descripción emergente que describe la funcionalidad del elemento del menú al usuario.</t>
  </si>
  <si>
    <t>El mensaje emergente se despliega en menos de 1 segundo y contiene información relevante y fácil de entender sobre el funcionamiento del elemento del menú</t>
  </si>
  <si>
    <t>Implemetar tooltips</t>
  </si>
  <si>
    <t>Eficacia</t>
  </si>
  <si>
    <t>Pueden no ser claros</t>
  </si>
  <si>
    <t>Es muy importante mostrarle información adicional sobre el elemento en el que esté posicionado con el ratón, al mostrar en una pequeña ventana dicha información, ayuda considerablemente el entendimiento sobre el funcionamiento de cierto elemento de la aplicación al usuario.</t>
  </si>
  <si>
    <t>No son intrusivos</t>
  </si>
  <si>
    <t>Asegura que el sistema realiza todas las varificaciones de datos como longitud, tamaño, tipo de dato, obligatoriedad, etc y se encuentra con un usuario que introdujo correctamente todos los datos al momento de completar cualquier formulario en la aplicación, pueda hacerlo correctamente.</t>
  </si>
  <si>
    <t>Completar cualquier formulario en la aplicación</t>
  </si>
  <si>
    <t>El sistema verifica todos los datos y al darse cuenta que están correctos, permite realizar la solicitud exitosamente</t>
  </si>
  <si>
    <t>El usuario luego de ingresar todos los datos correctamente puede realizar su solicitud exitosamente.</t>
  </si>
  <si>
    <t>Asegura que un usuario que este completando un formulario y el sistema detecte que no ha ingresado todos los campos requeridos, sea notificado al respecto, resaltando que campo le falta e inpidiendo que se pueda competar su solicitud exitosamente.</t>
  </si>
  <si>
    <t>No sé completaron todos los campos requeridos del formulario.</t>
  </si>
  <si>
    <t>El sistema notifica al usuario en caso de tener un campo incompleto y le informa cual ha sido.</t>
  </si>
  <si>
    <t>El sistema notificó exitosamente al usuario de que el formulario estaba incompleto resaltando y no se le permite continuar con la solicitud hasta no completar todo el formulario.</t>
  </si>
  <si>
    <t>Asegura que un usuario que este llenando un formulario y el sistema detecte que ha ingresado un dato equivocado (por rango/formato/tipo de dato/obligatoriedad), sea notificado al respecto, resaltando que campo tiene un error e inpidiendo que pueda completar su solicitud exitosamente.</t>
  </si>
  <si>
    <t>El usuario completo un campo del formulario erróneamente.</t>
  </si>
  <si>
    <t>El sistema notifica al usuario que tiene un campo que ha sido llenado incorrectamente y le indica cual ha sido.</t>
  </si>
  <si>
    <t>El usuario es notificado de cual campo ha sido llenado mal resaltando este campo entre los demás, la aplicación no le permite al usuario continuar con el registro hasta no corregirlo</t>
  </si>
  <si>
    <t>Asegura que si un usuario se esta registrando y apesar de haber completado correctamente todos los datos, este no puede concluir su registro debido al alto flujo en la aplicación o debido a que la aplicación está caída.</t>
  </si>
  <si>
    <t>Completar cualquier formulario en la aplicación y enviarlo</t>
  </si>
  <si>
    <t>El sistema notifica al usuario de que no se ha podido registrar su solicitud y le recomienda internarlo nuevamente mas tarde</t>
  </si>
  <si>
    <t>El sistema informo al usuario y le recomienda a este intentarlo de nuevo mas tarde</t>
  </si>
  <si>
    <t>Realizar validaciones en tiempo real</t>
  </si>
  <si>
    <t>Prevención de errores</t>
  </si>
  <si>
    <t>Puede ralentizar la entrada de datos al realizar comprobaciones en todo momento</t>
  </si>
  <si>
    <t>Al validar en tiempo real cuando haya algún error, mejorará en gran medida la experiencia del usuario en la aplicación, además, le ahorrará tiempo y esfuerzo en el llenado de los formularios y va a prevenir que haya información inválida en la base de datos.</t>
  </si>
  <si>
    <t>Mejora de la experiencia del usuario</t>
  </si>
  <si>
    <t>Puede ser molesto para los usuarios</t>
  </si>
  <si>
    <t>Realizar validaciones en Backend</t>
  </si>
  <si>
    <t>Puede ser más eficiente</t>
  </si>
  <si>
    <t>Puede permitir que se ingresen datos incorrectos hasta que se validen</t>
  </si>
  <si>
    <t>Es de vital importancia validar que antes de que el usuario envíe información del formulario la información sea válida al momento de querer enviar la información, el sistema valida que la información sea correcta y de no ser el caso se le mostrará donde tuvo el error. Esta solución previene que haya información inválida en la base de datos.</t>
  </si>
  <si>
    <t xml:space="preserve">No relentiza la entrada de datos	</t>
  </si>
  <si>
    <t>Puede dificultar la identificación de errores</t>
  </si>
  <si>
    <t>Asegura que el sistema sea capaz de actualizar su contenido en tiempo real de forma automática sin necesidad de actualizar la página de forma manual, en respuesta a la notificación recibida por el sistema.</t>
  </si>
  <si>
    <t>Sistema</t>
  </si>
  <si>
    <t>Notificación enviada al sistema</t>
  </si>
  <si>
    <t>Sistema (Notificaciones)</t>
  </si>
  <si>
    <t>El sistema muestra la notificación recibida en tiempo real de forma automática.</t>
  </si>
  <si>
    <t>El sistema muestra al usuario la notificación recibida de forma automática sin la necesidad de refrescar la página.</t>
  </si>
  <si>
    <t>Asegura que el sistema actualiza el contador de comentarios de una publicación en tiempo real de forma automática cuando esa publicación recibe un nuevo comentario.</t>
  </si>
  <si>
    <t>El sistema recibe un nuevo comentario en una publicación</t>
  </si>
  <si>
    <t>Sistema (Comentarios)</t>
  </si>
  <si>
    <t>El sistema actualiza el contador de comentarios de una publicación en tiempo real de forma automática.</t>
  </si>
  <si>
    <t>El sistema muestra al usuario el contador de comentarios de una publicación actualizado en tiempo real de forma automática sin la necesidad de refrescar la página.</t>
  </si>
  <si>
    <t>Asegura que el sistema actualiza el contador de reacciones de una publicación en tiempo real de forma automática cuando esa publicación recibe una nueva reacción.</t>
  </si>
  <si>
    <t>El sistema recibe una nueva reacción en una publicación.</t>
  </si>
  <si>
    <t>Sistema (Reacciones)</t>
  </si>
  <si>
    <t>El sistema actualiza el contador de reaaciones de una publicación en tiempo real de forma automática.</t>
  </si>
  <si>
    <t>El sistema muestra al usuario el contador de reacciones de una publicación actualizado en tiempo real de forma automática sin la necesidad de refrescar la página.</t>
  </si>
  <si>
    <t>Asegura que el sistema sea capaz de actualizar su contenido en tiempo real de forma automática sin necesidad de actualizar la página de forma manual, Cuando el usuario recibe un nuevo mensaje de un chat.</t>
  </si>
  <si>
    <t>El sistema recibe un nuevo mensaje en un chat.</t>
  </si>
  <si>
    <t>Sistema (Chat)</t>
  </si>
  <si>
    <t>El sistema procesa el nuevo mensaje en un chat y refleja automáticamente el contenido actualizado en la pantalla en tiempo real de forma automática.</t>
  </si>
  <si>
    <t>El sistema muestra al usuario el nuevo mensaje de un chat en tiempo real de forma automática sin la necesidad de refrescar la página.</t>
  </si>
  <si>
    <t>Asegura que el sistema sea capaz de actualizar su contenido en tiempo real de forma automática, cuando hay nuevas publicaciones disponibles para el usuario sin recargar la página o desplazarla hacia esas publicaciones disponibles más recientes.</t>
  </si>
  <si>
    <t>El sistema detecta nuevas publicaciones disponibles.</t>
  </si>
  <si>
    <t>Sistema (Publicaciones)</t>
  </si>
  <si>
    <t>El sistema detecta las nuevas publicaciones disponibles y muestra un mensaje en un ovalo azul acompañado del texto 'Nuevas públicaciones'</t>
  </si>
  <si>
    <t>El sistema muestra al usuario el mensaje en un óvalo azul acompañada del texto 'Nuevas públicaciones' indicando que hay nuevas publicaciones disponibles sin necesidad de recargar la página o desplazarla hacia esas publicaciones disponibles más recientes.</t>
  </si>
  <si>
    <t>Servicios de terceros</t>
  </si>
  <si>
    <t>Dependencia de terceros</t>
  </si>
  <si>
    <t>Esta táctica permite lograr las actualizaciones automáticas de contenido en tiempo real sin la necesidad de actualizar el contenido manualmente, permitiendo así reflejar los cambios de forma instantanea para los usuarios.</t>
  </si>
  <si>
    <t>Rápida y fácil implementación</t>
  </si>
  <si>
    <t>Limitaciones en el contol sobre la infraestructura</t>
  </si>
  <si>
    <t>WebSocket</t>
  </si>
  <si>
    <t>Mayor consumo de recursos del servidor</t>
  </si>
  <si>
    <t>Esta táctica permite la comunicación bidireccional en tiempo real, cuando se produce un cambio en el contenido, el servidor envía una notificación a los clientes conectados.</t>
  </si>
  <si>
    <t>Bidirecionalidad</t>
  </si>
  <si>
    <t>Dífiicl adminsitración y configuración</t>
  </si>
  <si>
    <t>Sistema de transmisión de eventos (Event Streaming)</t>
  </si>
  <si>
    <t>Escalabilidad</t>
  </si>
  <si>
    <t>Recursos para implementación</t>
  </si>
  <si>
    <t>Esta táctica permite transmitir eventos y actualizaciones en tiempo real a una gran cantidad de usuarios, lo que es valioso para aplicaciones con una audiencia masiva.</t>
  </si>
  <si>
    <t>Curva de aprendizaje</t>
  </si>
  <si>
    <t>Message broker</t>
  </si>
  <si>
    <t>Escalabilidad extrema</t>
  </si>
  <si>
    <t xml:space="preserve"> Implementar y mantener un message broker es complejo</t>
  </si>
  <si>
    <t>Esta táctica actúa como intermediario para distribuir mensajes a múltiples clientes en tiempo real, lo que facilita la entrega eficiente de actualizaciones.</t>
  </si>
  <si>
    <t>Entrega de eventos en tiempo real</t>
  </si>
  <si>
    <t>Web Socket con base de datos caché</t>
  </si>
  <si>
    <t>Persistencia de datos</t>
  </si>
  <si>
    <t>Complejidad de implementación</t>
  </si>
  <si>
    <t>Esta táctica permite almacenar y entregar actualizaciones en tiempo real de forma bidireccional de manera eficiente cuando la persistencia de los datos es esencial.</t>
  </si>
  <si>
    <t>Mantenimiento de la base de datos</t>
  </si>
  <si>
    <t>Web Socket con memoria caché</t>
  </si>
  <si>
    <t>Configuración y sincronización</t>
  </si>
  <si>
    <t>Esta táctica permite almacenar y entregar actualizaciones en tiempo real de forma bidireccional de manera eficiente,una solución que es rápida y altamente receptiva a las actualizaciones, sirve cuando los tiempos de respuesta importan más que la persistencia de los datos.</t>
  </si>
  <si>
    <t>Gestión y mantenimiento</t>
  </si>
  <si>
    <t>Menor carga en el servidor</t>
  </si>
  <si>
    <t>Posible pérdida de datos</t>
  </si>
  <si>
    <t>Utilizar un Framework Web WebFlux</t>
  </si>
  <si>
    <t>Alta escalabilidad</t>
  </si>
  <si>
    <t>Es una muy importante herramienta para actualizar en tiempo real al utilizar este framework que usa programación reactiva. Además, asegura un alto rendimiento, escalabilidad y capacidad de respuesta, lo que es esencial para proporcionar una experiencia de usuario en tiempo real.</t>
  </si>
  <si>
    <t>Reactivo</t>
  </si>
  <si>
    <t>Incompatible con bibliotecas no reactivas</t>
  </si>
  <si>
    <t>Rendimiento</t>
  </si>
  <si>
    <t>Utilizar un Front End reactivo</t>
  </si>
  <si>
    <t>Interfaz responsiva</t>
  </si>
  <si>
    <t>Es fundamental para la comunicación en tiempo real y escalar eficientemente, contribuye a una experiencia del usuario más fluida y a un sistema global más eficiente.</t>
  </si>
  <si>
    <t>Buena reutilización de elementos</t>
  </si>
  <si>
    <t>Puede presentar inconvenientes en rendimiento si no se implementa adecuadamente</t>
  </si>
  <si>
    <t>Utilizar una base de datos reactiva</t>
  </si>
  <si>
    <t>Modelado flexible de datos</t>
  </si>
  <si>
    <t>Va a garantizar un alto rendimiento gracias a la respuesta en tiempo real, nos permite una alta flexibilidad para adaptarse a las diferentes necesidades de almacenamiento de la aplicación.</t>
  </si>
  <si>
    <t>Alto rendimiento</t>
  </si>
  <si>
    <t>Puede ser difícil de implementar</t>
  </si>
  <si>
    <t>Altamente escalable</t>
  </si>
  <si>
    <t xml:space="preserve">Si </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</si>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</sst>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scheme val="minor"/>
    </font>
    <font>
      <sz val="11"/>
      <color theme="1"/>
      <name val="Calibri"/>
      <scheme val="minor"/>
    </font>
    <font>
      <b/>
      <sz val="11"/>
      <color theme="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b/>
      <sz val="11"/>
      <color rgb="FF000000"/>
      <name val="Calibri"/>
    </font>
    <font>
      <sz val="11"/>
      <color rgb="FF000000"/>
      <name val="Calibri"/>
    </font>
    <font>
      <sz val="11"/>
      <color rgb="FF000000"/>
      <name val="Calibri"/>
      <scheme val="minor"/>
    </font>
    <font>
      <b/>
      <u/>
      <sz val="11"/>
      <color theme="10"/>
      <name val="Calibri"/>
      <family val="2"/>
      <scheme val="minor"/>
    </font>
    <font>
      <b/>
      <u/>
      <sz val="11"/>
      <color rgb="FF0070C0"/>
      <name val="Calibri"/>
      <family val="2"/>
      <scheme val="minor"/>
    </font>
    <font>
      <u/>
      <sz val="11"/>
      <color rgb="FF000000"/>
      <name val="Calibri"/>
      <family val="2"/>
      <scheme val="minor"/>
    </font>
    <font>
      <sz val="11"/>
      <color rgb="FF000000"/>
      <name val="Calibri"/>
      <charset val="1"/>
    </font>
    <font>
      <sz val="11"/>
      <color theme="1"/>
      <name val="Calibri"/>
      <family val="2"/>
      <charset val="1"/>
    </font>
    <font>
      <sz val="72"/>
      <color rgb="FFFF0000"/>
      <name val="Calibri"/>
      <family val="2"/>
      <scheme val="minor"/>
    </font>
  </fonts>
  <fills count="12">
    <fill>
      <patternFill patternType="none"/>
    </fill>
    <fill>
      <patternFill patternType="gray125"/>
    </fill>
    <fill>
      <patternFill patternType="solid">
        <fgColor rgb="FF0070C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theme="4" tint="0.39997558519241921"/>
        <bgColor indexed="64"/>
      </patternFill>
    </fill>
    <fill>
      <patternFill patternType="solid">
        <fgColor rgb="FFFFC000"/>
        <bgColor indexed="64"/>
      </patternFill>
    </fill>
    <fill>
      <patternFill patternType="solid">
        <fgColor theme="9"/>
        <bgColor indexed="64"/>
      </patternFill>
    </fill>
    <fill>
      <patternFill patternType="solid">
        <fgColor theme="4" tint="0.79998168889431442"/>
        <bgColor indexed="64"/>
      </patternFill>
    </fill>
  </fills>
  <borders count="6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rgb="FF000000"/>
      </right>
      <top/>
      <bottom/>
      <diagonal/>
    </border>
    <border>
      <left style="thin">
        <color rgb="FF000000"/>
      </left>
      <right/>
      <top/>
      <bottom/>
      <diagonal/>
    </border>
    <border>
      <left style="thin">
        <color indexed="64"/>
      </left>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medium">
        <color rgb="FF000000"/>
      </right>
      <top style="thin">
        <color rgb="FF000000"/>
      </top>
      <bottom style="thin">
        <color rgb="FF000000"/>
      </bottom>
      <diagonal/>
    </border>
    <border>
      <left/>
      <right/>
      <top style="medium">
        <color rgb="FF000000"/>
      </top>
      <bottom/>
      <diagonal/>
    </border>
    <border>
      <left style="thin">
        <color rgb="FF000000"/>
      </left>
      <right/>
      <top style="medium">
        <color rgb="FF000000"/>
      </top>
      <bottom/>
      <diagonal/>
    </border>
    <border>
      <left/>
      <right style="medium">
        <color rgb="FF000000"/>
      </right>
      <top style="medium">
        <color rgb="FF000000"/>
      </top>
      <bottom/>
      <diagonal/>
    </border>
    <border>
      <left/>
      <right style="thin">
        <color rgb="FF000000"/>
      </right>
      <top style="thin">
        <color rgb="FF000000"/>
      </top>
      <bottom/>
      <diagonal/>
    </border>
    <border>
      <left/>
      <right style="thin">
        <color rgb="FF000000"/>
      </right>
      <top/>
      <bottom style="medium">
        <color rgb="FF000000"/>
      </bottom>
      <diagonal/>
    </border>
    <border>
      <left/>
      <right style="thin">
        <color indexed="64"/>
      </right>
      <top style="thin">
        <color indexed="64"/>
      </top>
      <bottom/>
      <diagonal/>
    </border>
    <border>
      <left/>
      <right style="thin">
        <color indexed="64"/>
      </right>
      <top/>
      <bottom style="medium">
        <color indexed="64"/>
      </bottom>
      <diagonal/>
    </border>
    <border>
      <left/>
      <right/>
      <top/>
      <bottom style="medium">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248">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5" fillId="0" borderId="0" xfId="0" applyFont="1" applyAlignment="1">
      <alignment vertical="center" wrapText="1"/>
    </xf>
    <xf numFmtId="0" fontId="0" fillId="0" borderId="0" xfId="0" applyAlignment="1">
      <alignment wrapText="1"/>
    </xf>
    <xf numFmtId="0" fontId="4" fillId="0" borderId="0" xfId="0" applyFont="1" applyAlignment="1">
      <alignment vertical="center" wrapText="1"/>
    </xf>
    <xf numFmtId="0" fontId="8" fillId="0" borderId="0" xfId="0" applyFont="1" applyAlignment="1">
      <alignment wrapText="1"/>
    </xf>
    <xf numFmtId="0" fontId="6" fillId="0" borderId="0" xfId="1" applyFill="1" applyBorder="1" applyAlignment="1">
      <alignment wrapText="1"/>
    </xf>
    <xf numFmtId="0" fontId="0" fillId="0" borderId="7" xfId="0" applyBorder="1"/>
    <xf numFmtId="0" fontId="0" fillId="0" borderId="8" xfId="0" applyBorder="1"/>
    <xf numFmtId="0" fontId="3" fillId="2" borderId="9" xfId="0" applyFont="1" applyFill="1" applyBorder="1"/>
    <xf numFmtId="0" fontId="0" fillId="0" borderId="10" xfId="0" applyBorder="1"/>
    <xf numFmtId="0" fontId="2" fillId="0" borderId="0" xfId="0" applyFont="1"/>
    <xf numFmtId="0" fontId="7" fillId="0" borderId="0" xfId="0" applyFont="1" applyAlignment="1">
      <alignment wrapText="1"/>
    </xf>
    <xf numFmtId="0" fontId="0" fillId="0" borderId="11" xfId="0" applyBorder="1" applyAlignment="1">
      <alignment vertical="center" wrapText="1"/>
    </xf>
    <xf numFmtId="0" fontId="0" fillId="0" borderId="13" xfId="0" applyBorder="1" applyAlignment="1">
      <alignment vertical="center" wrapText="1"/>
    </xf>
    <xf numFmtId="0" fontId="3" fillId="0" borderId="1" xfId="0" applyFont="1" applyBorder="1" applyAlignment="1">
      <alignment vertical="center" wrapText="1"/>
    </xf>
    <xf numFmtId="0" fontId="3" fillId="0" borderId="3" xfId="0" applyFont="1" applyBorder="1" applyAlignment="1">
      <alignment vertical="center" wrapText="1"/>
    </xf>
    <xf numFmtId="0" fontId="3" fillId="5" borderId="4" xfId="0" applyFont="1" applyFill="1" applyBorder="1" applyAlignment="1">
      <alignment vertical="center" wrapText="1"/>
    </xf>
    <xf numFmtId="0" fontId="3" fillId="0" borderId="5" xfId="0" applyFont="1" applyBorder="1" applyAlignment="1">
      <alignment vertical="center" wrapText="1"/>
    </xf>
    <xf numFmtId="0" fontId="3" fillId="0" borderId="0" xfId="0" applyFont="1"/>
    <xf numFmtId="0" fontId="10" fillId="0" borderId="0" xfId="2" applyFont="1"/>
    <xf numFmtId="0" fontId="6" fillId="0" borderId="0" xfId="1" applyAlignment="1">
      <alignment vertical="center" wrapText="1"/>
    </xf>
    <xf numFmtId="0" fontId="10" fillId="0" borderId="0" xfId="1" applyFont="1"/>
    <xf numFmtId="0" fontId="0" fillId="0" borderId="0" xfId="0" applyAlignment="1">
      <alignment horizontal="left" vertical="center" wrapText="1"/>
    </xf>
    <xf numFmtId="0" fontId="5" fillId="0" borderId="11" xfId="0" applyFont="1" applyBorder="1" applyAlignment="1">
      <alignment vertical="center" wrapText="1"/>
    </xf>
    <xf numFmtId="0" fontId="5" fillId="0" borderId="13" xfId="0" applyFont="1" applyBorder="1" applyAlignment="1">
      <alignment vertical="center" wrapText="1"/>
    </xf>
    <xf numFmtId="0" fontId="3" fillId="0" borderId="2" xfId="0" applyFont="1" applyBorder="1" applyAlignment="1">
      <alignment vertical="center" wrapText="1"/>
    </xf>
    <xf numFmtId="0" fontId="13" fillId="0" borderId="0" xfId="0" applyFont="1" applyAlignment="1">
      <alignment wrapText="1"/>
    </xf>
    <xf numFmtId="0" fontId="5" fillId="0" borderId="0" xfId="0" applyFont="1" applyAlignment="1">
      <alignment horizontal="left" vertical="center" wrapText="1"/>
    </xf>
    <xf numFmtId="0" fontId="12" fillId="0" borderId="0" xfId="1" applyFont="1" applyFill="1" applyBorder="1" applyAlignment="1">
      <alignment vertical="center" wrapText="1"/>
    </xf>
    <xf numFmtId="0" fontId="11" fillId="0" borderId="0" xfId="1" applyFont="1"/>
    <xf numFmtId="0" fontId="0" fillId="0" borderId="3" xfId="0" applyBorder="1" applyAlignment="1">
      <alignment horizontal="left" vertical="center" wrapText="1"/>
    </xf>
    <xf numFmtId="0" fontId="0" fillId="0" borderId="5" xfId="0" applyBorder="1" applyAlignment="1">
      <alignment horizontal="left" vertical="center" wrapText="1"/>
    </xf>
    <xf numFmtId="0" fontId="3" fillId="7" borderId="3" xfId="0" applyFont="1" applyFill="1" applyBorder="1" applyAlignment="1">
      <alignment horizontal="left" vertical="center" wrapText="1"/>
    </xf>
    <xf numFmtId="0" fontId="3" fillId="7" borderId="17" xfId="0" applyFont="1" applyFill="1" applyBorder="1" applyAlignment="1">
      <alignment horizontal="left" vertical="center" wrapText="1"/>
    </xf>
    <xf numFmtId="0" fontId="3" fillId="7" borderId="18"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7" borderId="12" xfId="0" applyFont="1" applyFill="1" applyBorder="1" applyAlignment="1">
      <alignment horizontal="center" vertical="center" wrapText="1"/>
    </xf>
    <xf numFmtId="0" fontId="4" fillId="6" borderId="1" xfId="0" applyFont="1" applyFill="1" applyBorder="1" applyAlignment="1">
      <alignment vertical="center" wrapText="1"/>
    </xf>
    <xf numFmtId="0" fontId="4" fillId="6" borderId="3" xfId="0" applyFont="1" applyFill="1" applyBorder="1" applyAlignment="1">
      <alignment vertical="center" wrapText="1"/>
    </xf>
    <xf numFmtId="0" fontId="4" fillId="7" borderId="3" xfId="0" applyFont="1" applyFill="1" applyBorder="1" applyAlignment="1">
      <alignment vertical="center" wrapText="1"/>
    </xf>
    <xf numFmtId="0" fontId="4" fillId="7" borderId="5" xfId="0" applyFont="1" applyFill="1" applyBorder="1" applyAlignment="1">
      <alignment vertical="center" wrapText="1"/>
    </xf>
    <xf numFmtId="0" fontId="5" fillId="3" borderId="2" xfId="0" applyFont="1" applyFill="1" applyBorder="1" applyAlignment="1">
      <alignment horizontal="left" vertical="center" wrapText="1"/>
    </xf>
    <xf numFmtId="0" fontId="6" fillId="3" borderId="4" xfId="2" applyFill="1" applyBorder="1" applyAlignment="1">
      <alignment vertical="center" wrapText="1"/>
    </xf>
    <xf numFmtId="0" fontId="6" fillId="3" borderId="4" xfId="1" applyFill="1" applyBorder="1" applyAlignment="1">
      <alignment vertical="center" wrapText="1"/>
    </xf>
    <xf numFmtId="0" fontId="5" fillId="3" borderId="4" xfId="0" applyFont="1" applyFill="1" applyBorder="1" applyAlignment="1">
      <alignment vertical="center" wrapText="1"/>
    </xf>
    <xf numFmtId="0" fontId="5" fillId="8" borderId="4" xfId="0" applyFont="1" applyFill="1" applyBorder="1" applyAlignment="1">
      <alignment vertical="center" wrapText="1"/>
    </xf>
    <xf numFmtId="0" fontId="5" fillId="8" borderId="6" xfId="0" applyFont="1" applyFill="1" applyBorder="1" applyAlignment="1">
      <alignment vertical="center" wrapText="1"/>
    </xf>
    <xf numFmtId="0" fontId="4" fillId="0" borderId="1" xfId="0" applyFont="1" applyBorder="1" applyAlignment="1">
      <alignment vertical="center" wrapText="1"/>
    </xf>
    <xf numFmtId="0" fontId="5" fillId="0" borderId="2" xfId="0" applyFont="1" applyBorder="1" applyAlignment="1">
      <alignment horizontal="left" vertical="center" wrapText="1"/>
    </xf>
    <xf numFmtId="0" fontId="3" fillId="9" borderId="4" xfId="0" applyFont="1" applyFill="1" applyBorder="1" applyAlignment="1">
      <alignment vertical="center" wrapText="1"/>
    </xf>
    <xf numFmtId="0" fontId="0" fillId="4" borderId="6" xfId="0" applyFill="1" applyBorder="1" applyAlignment="1">
      <alignment vertical="center" wrapText="1"/>
    </xf>
    <xf numFmtId="0" fontId="6" fillId="0" borderId="3" xfId="1" applyFill="1" applyBorder="1" applyAlignment="1">
      <alignment vertical="center" wrapText="1"/>
    </xf>
    <xf numFmtId="0" fontId="6" fillId="0" borderId="3" xfId="2" applyFill="1" applyBorder="1" applyAlignment="1">
      <alignment vertical="center" wrapText="1"/>
    </xf>
    <xf numFmtId="0" fontId="6" fillId="0" borderId="5" xfId="1" applyFill="1" applyBorder="1" applyAlignment="1">
      <alignment vertical="center" wrapText="1"/>
    </xf>
    <xf numFmtId="0" fontId="3" fillId="7" borderId="1" xfId="0" applyFont="1" applyFill="1" applyBorder="1" applyAlignment="1">
      <alignment horizontal="center" vertical="center" wrapText="1"/>
    </xf>
    <xf numFmtId="0" fontId="3" fillId="7" borderId="2" xfId="0" applyFont="1" applyFill="1" applyBorder="1" applyAlignment="1">
      <alignment horizontal="left" vertical="center" wrapText="1"/>
    </xf>
    <xf numFmtId="0" fontId="5" fillId="0" borderId="3" xfId="0" applyFont="1" applyBorder="1" applyAlignment="1">
      <alignment horizontal="left" vertical="center" wrapText="1"/>
    </xf>
    <xf numFmtId="0" fontId="3" fillId="10" borderId="4" xfId="0" applyFont="1" applyFill="1" applyBorder="1" applyAlignment="1">
      <alignment vertical="center" wrapText="1"/>
    </xf>
    <xf numFmtId="0" fontId="0" fillId="10" borderId="4" xfId="0" applyFill="1" applyBorder="1" applyAlignment="1">
      <alignment horizontal="left" vertical="center" wrapText="1"/>
    </xf>
    <xf numFmtId="0" fontId="5" fillId="10" borderId="4" xfId="0" applyFont="1" applyFill="1" applyBorder="1" applyAlignment="1">
      <alignment horizontal="left" vertical="center" wrapText="1"/>
    </xf>
    <xf numFmtId="0" fontId="3" fillId="7" borderId="29" xfId="0" applyFont="1" applyFill="1" applyBorder="1" applyAlignment="1">
      <alignment horizontal="left" vertical="center" wrapText="1"/>
    </xf>
    <xf numFmtId="0" fontId="0" fillId="0" borderId="29" xfId="0" applyBorder="1" applyAlignment="1">
      <alignment horizontal="left" vertical="center" wrapText="1"/>
    </xf>
    <xf numFmtId="0" fontId="0" fillId="0" borderId="31" xfId="0" applyBorder="1" applyAlignment="1">
      <alignment horizontal="left" vertical="center" wrapText="1"/>
    </xf>
    <xf numFmtId="0" fontId="3" fillId="7" borderId="34" xfId="0" applyFont="1" applyFill="1" applyBorder="1" applyAlignment="1">
      <alignment horizontal="left" vertical="center" wrapText="1"/>
    </xf>
    <xf numFmtId="0" fontId="3" fillId="7" borderId="26" xfId="0" applyFont="1" applyFill="1" applyBorder="1" applyAlignment="1">
      <alignment horizontal="left" vertical="center" wrapText="1"/>
    </xf>
    <xf numFmtId="0" fontId="0" fillId="0" borderId="27" xfId="0" applyBorder="1" applyAlignment="1">
      <alignment horizontal="left" vertical="center" wrapText="1"/>
    </xf>
    <xf numFmtId="0" fontId="3" fillId="7" borderId="27" xfId="0" applyFont="1" applyFill="1" applyBorder="1" applyAlignment="1">
      <alignment horizontal="left" wrapText="1"/>
    </xf>
    <xf numFmtId="0" fontId="0" fillId="0" borderId="28" xfId="0" applyBorder="1" applyAlignment="1">
      <alignment horizontal="left" wrapText="1"/>
    </xf>
    <xf numFmtId="0" fontId="0" fillId="0" borderId="0" xfId="0" applyAlignment="1">
      <alignment horizontal="left"/>
    </xf>
    <xf numFmtId="0" fontId="0" fillId="0" borderId="0" xfId="0" applyAlignment="1">
      <alignment horizontal="left" wrapText="1"/>
    </xf>
    <xf numFmtId="0" fontId="3" fillId="7" borderId="12" xfId="0" applyFont="1" applyFill="1" applyBorder="1" applyAlignment="1">
      <alignment horizontal="left" wrapText="1"/>
    </xf>
    <xf numFmtId="0" fontId="0" fillId="0" borderId="19" xfId="0" applyBorder="1" applyAlignment="1">
      <alignment horizontal="left" vertical="center" wrapText="1"/>
    </xf>
    <xf numFmtId="0" fontId="3" fillId="7" borderId="19" xfId="0" applyFont="1" applyFill="1" applyBorder="1" applyAlignment="1">
      <alignment horizontal="left" wrapText="1"/>
    </xf>
    <xf numFmtId="0" fontId="3" fillId="7" borderId="11" xfId="0" applyFont="1" applyFill="1" applyBorder="1" applyAlignment="1">
      <alignment horizontal="left" vertical="center" wrapText="1"/>
    </xf>
    <xf numFmtId="0" fontId="3" fillId="7" borderId="4" xfId="0" applyFont="1" applyFill="1" applyBorder="1" applyAlignment="1">
      <alignment horizontal="left" vertical="center" wrapText="1"/>
    </xf>
    <xf numFmtId="0" fontId="0" fillId="0" borderId="0" xfId="0" applyAlignment="1">
      <alignment horizontal="left" vertical="center"/>
    </xf>
    <xf numFmtId="0" fontId="3" fillId="7" borderId="12" xfId="0" applyFont="1" applyFill="1" applyBorder="1" applyAlignment="1">
      <alignment horizontal="left" vertical="center" wrapText="1"/>
    </xf>
    <xf numFmtId="0" fontId="3" fillId="7" borderId="19" xfId="0" applyFont="1" applyFill="1" applyBorder="1" applyAlignment="1">
      <alignment horizontal="left" vertical="center" wrapText="1"/>
    </xf>
    <xf numFmtId="0" fontId="0" fillId="0" borderId="21" xfId="0" applyBorder="1" applyAlignment="1">
      <alignment horizontal="left" vertical="center" wrapText="1"/>
    </xf>
    <xf numFmtId="0" fontId="3" fillId="7" borderId="49" xfId="0" applyFont="1" applyFill="1" applyBorder="1" applyAlignment="1">
      <alignment horizontal="left" vertical="center" wrapText="1"/>
    </xf>
    <xf numFmtId="0" fontId="3" fillId="7" borderId="12" xfId="0" applyFont="1" applyFill="1" applyBorder="1" applyAlignment="1">
      <alignment horizontal="left" vertical="center"/>
    </xf>
    <xf numFmtId="0" fontId="5" fillId="0" borderId="19" xfId="0" applyFont="1" applyBorder="1" applyAlignment="1">
      <alignment horizontal="left" vertical="center" wrapText="1"/>
    </xf>
    <xf numFmtId="0" fontId="3" fillId="7" borderId="19" xfId="0" applyFont="1" applyFill="1" applyBorder="1" applyAlignment="1">
      <alignment horizontal="left" vertical="center"/>
    </xf>
    <xf numFmtId="0" fontId="0" fillId="0" borderId="21" xfId="0" applyBorder="1" applyAlignment="1">
      <alignment horizontal="left" vertical="center"/>
    </xf>
    <xf numFmtId="0" fontId="9" fillId="0" borderId="19" xfId="0" applyFont="1" applyBorder="1" applyAlignment="1">
      <alignment horizontal="left" vertical="center" wrapText="1"/>
    </xf>
    <xf numFmtId="0" fontId="0" fillId="11" borderId="3" xfId="0" applyFill="1" applyBorder="1" applyAlignment="1">
      <alignment horizontal="left" vertical="center" wrapText="1"/>
    </xf>
    <xf numFmtId="0" fontId="0" fillId="11" borderId="5" xfId="0" applyFill="1" applyBorder="1" applyAlignment="1">
      <alignment horizontal="left" wrapText="1"/>
    </xf>
    <xf numFmtId="0" fontId="0" fillId="11" borderId="12" xfId="0" applyFill="1" applyBorder="1" applyAlignment="1">
      <alignment horizontal="left" vertical="center" wrapText="1"/>
    </xf>
    <xf numFmtId="0" fontId="0" fillId="11" borderId="2" xfId="0" applyFill="1" applyBorder="1" applyAlignment="1">
      <alignment horizontal="left" wrapText="1"/>
    </xf>
    <xf numFmtId="0" fontId="0" fillId="11" borderId="19" xfId="0" applyFill="1" applyBorder="1" applyAlignment="1">
      <alignment horizontal="left" vertical="center" wrapText="1"/>
    </xf>
    <xf numFmtId="0" fontId="0" fillId="11" borderId="21" xfId="0" applyFill="1" applyBorder="1" applyAlignment="1">
      <alignment horizontal="left" wrapText="1"/>
    </xf>
    <xf numFmtId="0" fontId="0" fillId="11" borderId="5" xfId="0" applyFill="1" applyBorder="1" applyAlignment="1">
      <alignment horizontal="left" vertical="center" wrapText="1"/>
    </xf>
    <xf numFmtId="0" fontId="0" fillId="11" borderId="29" xfId="0" applyFill="1" applyBorder="1" applyAlignment="1">
      <alignment horizontal="left" vertical="center" wrapText="1"/>
    </xf>
    <xf numFmtId="0" fontId="0" fillId="11" borderId="31" xfId="0" applyFill="1" applyBorder="1" applyAlignment="1">
      <alignment horizontal="left" vertical="center" wrapText="1"/>
    </xf>
    <xf numFmtId="0" fontId="0" fillId="11" borderId="48" xfId="0" applyFill="1" applyBorder="1" applyAlignment="1">
      <alignment horizontal="left" vertical="center" wrapText="1"/>
    </xf>
    <xf numFmtId="0" fontId="0" fillId="11" borderId="28" xfId="0" applyFill="1" applyBorder="1" applyAlignment="1">
      <alignment horizontal="left" wrapText="1"/>
    </xf>
    <xf numFmtId="0" fontId="0" fillId="11" borderId="27" xfId="0" applyFill="1" applyBorder="1" applyAlignment="1">
      <alignment horizontal="left" vertical="center" wrapText="1"/>
    </xf>
    <xf numFmtId="0" fontId="0" fillId="11" borderId="2" xfId="0" applyFill="1" applyBorder="1" applyAlignment="1">
      <alignment horizontal="left" vertical="center" wrapText="1"/>
    </xf>
    <xf numFmtId="0" fontId="0" fillId="11" borderId="2" xfId="0" applyFill="1" applyBorder="1" applyAlignment="1">
      <alignment horizontal="left" vertical="center"/>
    </xf>
    <xf numFmtId="0" fontId="0" fillId="11" borderId="5" xfId="0" applyFill="1" applyBorder="1" applyAlignment="1">
      <alignment horizontal="left" vertical="center"/>
    </xf>
    <xf numFmtId="0" fontId="5" fillId="11" borderId="3" xfId="0" applyFont="1" applyFill="1" applyBorder="1" applyAlignment="1">
      <alignment horizontal="left" vertical="center" wrapText="1"/>
    </xf>
    <xf numFmtId="0" fontId="9" fillId="11" borderId="3" xfId="0" applyFont="1" applyFill="1" applyBorder="1" applyAlignment="1">
      <alignment horizontal="left" vertical="center" wrapText="1"/>
    </xf>
    <xf numFmtId="0" fontId="0" fillId="11" borderId="17" xfId="0" applyFill="1" applyBorder="1" applyAlignment="1">
      <alignment horizontal="left" vertical="center" wrapText="1"/>
    </xf>
    <xf numFmtId="0" fontId="0" fillId="11" borderId="21" xfId="0" applyFill="1" applyBorder="1" applyAlignment="1">
      <alignment horizontal="left" vertical="center" wrapText="1"/>
    </xf>
    <xf numFmtId="0" fontId="5" fillId="11" borderId="19" xfId="0" applyFont="1" applyFill="1" applyBorder="1" applyAlignment="1">
      <alignment horizontal="left" vertical="center" wrapText="1"/>
    </xf>
    <xf numFmtId="0" fontId="0" fillId="11" borderId="21" xfId="0" applyFill="1" applyBorder="1" applyAlignment="1">
      <alignment horizontal="left" vertical="center"/>
    </xf>
    <xf numFmtId="0" fontId="5" fillId="11" borderId="5" xfId="0" applyFont="1" applyFill="1" applyBorder="1" applyAlignment="1">
      <alignment horizontal="left" vertical="center" wrapText="1"/>
    </xf>
    <xf numFmtId="0" fontId="0" fillId="0" borderId="3" xfId="0" applyBorder="1" applyAlignment="1">
      <alignment vertical="top" wrapText="1"/>
    </xf>
    <xf numFmtId="0" fontId="0" fillId="11" borderId="3" xfId="0" applyFill="1" applyBorder="1" applyAlignment="1">
      <alignment vertical="top" wrapText="1"/>
    </xf>
    <xf numFmtId="0" fontId="3" fillId="0" borderId="62" xfId="0" applyFont="1" applyBorder="1" applyAlignment="1">
      <alignment vertical="center" wrapText="1"/>
    </xf>
    <xf numFmtId="0" fontId="5" fillId="10" borderId="6" xfId="0" applyFont="1" applyFill="1" applyBorder="1" applyAlignment="1">
      <alignment horizontal="left" vertical="center" wrapText="1"/>
    </xf>
    <xf numFmtId="0" fontId="0" fillId="0" borderId="11" xfId="0" applyBorder="1" applyAlignment="1">
      <alignment horizontal="center" vertical="center" wrapText="1"/>
    </xf>
    <xf numFmtId="0" fontId="0" fillId="0" borderId="15" xfId="0" applyBorder="1" applyAlignment="1">
      <alignment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63" xfId="0" applyBorder="1" applyAlignment="1">
      <alignment horizontal="center" vertical="center" wrapText="1"/>
    </xf>
    <xf numFmtId="0" fontId="0" fillId="0" borderId="61" xfId="0" applyBorder="1" applyAlignment="1">
      <alignment horizontal="center" vertical="center" wrapText="1"/>
    </xf>
    <xf numFmtId="0" fontId="3" fillId="0" borderId="64" xfId="0" applyFont="1" applyBorder="1" applyAlignment="1">
      <alignment vertical="center" wrapText="1"/>
    </xf>
    <xf numFmtId="0" fontId="14" fillId="0" borderId="0" xfId="0" applyFont="1"/>
    <xf numFmtId="0" fontId="3" fillId="7" borderId="11" xfId="0" applyFont="1" applyFill="1" applyBorder="1" applyAlignment="1">
      <alignment horizontal="left" wrapText="1"/>
    </xf>
    <xf numFmtId="0" fontId="0" fillId="0" borderId="11" xfId="0" applyBorder="1" applyAlignment="1">
      <alignment horizontal="left" vertical="center" wrapText="1"/>
    </xf>
    <xf numFmtId="0" fontId="0" fillId="11" borderId="11" xfId="0" applyFill="1" applyBorder="1" applyAlignment="1">
      <alignment horizontal="left" vertical="center" wrapText="1"/>
    </xf>
    <xf numFmtId="0" fontId="0" fillId="11" borderId="4" xfId="0" applyFill="1" applyBorder="1" applyAlignment="1">
      <alignment horizontal="left" wrapText="1"/>
    </xf>
    <xf numFmtId="0" fontId="0" fillId="0" borderId="4" xfId="0" applyBorder="1" applyAlignment="1">
      <alignment horizontal="left" vertical="center" wrapText="1"/>
    </xf>
    <xf numFmtId="0" fontId="0" fillId="11" borderId="4" xfId="0" applyFill="1" applyBorder="1" applyAlignment="1">
      <alignment horizontal="left" vertical="center" wrapText="1"/>
    </xf>
    <xf numFmtId="0" fontId="0" fillId="11" borderId="3" xfId="0" applyFill="1" applyBorder="1" applyAlignment="1">
      <alignment horizontal="left" vertical="center"/>
    </xf>
    <xf numFmtId="0" fontId="0" fillId="4" borderId="0" xfId="0" applyFill="1" applyAlignment="1">
      <alignment wrapText="1"/>
    </xf>
    <xf numFmtId="0" fontId="15" fillId="0" borderId="0" xfId="0" applyFont="1"/>
    <xf numFmtId="0" fontId="0" fillId="11" borderId="11" xfId="0" applyFill="1" applyBorder="1" applyAlignment="1">
      <alignment horizontal="left" vertical="center" wrapText="1"/>
    </xf>
    <xf numFmtId="0" fontId="0" fillId="11" borderId="13" xfId="0" applyFill="1" applyBorder="1" applyAlignment="1">
      <alignment horizontal="left" vertical="center" wrapText="1"/>
    </xf>
    <xf numFmtId="0" fontId="3" fillId="7" borderId="11" xfId="0" applyFont="1" applyFill="1" applyBorder="1" applyAlignment="1">
      <alignment horizontal="left" wrapText="1"/>
    </xf>
    <xf numFmtId="0" fontId="3" fillId="7" borderId="4" xfId="0" applyFont="1" applyFill="1" applyBorder="1" applyAlignment="1">
      <alignment horizontal="left" wrapText="1"/>
    </xf>
    <xf numFmtId="0" fontId="0" fillId="11" borderId="11" xfId="0" applyFill="1" applyBorder="1" applyAlignment="1">
      <alignment horizontal="left" wrapText="1"/>
    </xf>
    <xf numFmtId="0" fontId="0" fillId="11" borderId="4" xfId="0" applyFill="1" applyBorder="1" applyAlignment="1">
      <alignment horizontal="left" wrapText="1"/>
    </xf>
    <xf numFmtId="0" fontId="0" fillId="11" borderId="13" xfId="0" applyFill="1" applyBorder="1" applyAlignment="1">
      <alignment horizontal="left" wrapText="1"/>
    </xf>
    <xf numFmtId="0" fontId="0" fillId="11" borderId="6" xfId="0" applyFill="1" applyBorder="1" applyAlignment="1">
      <alignment horizontal="left" wrapText="1"/>
    </xf>
    <xf numFmtId="0" fontId="3" fillId="6" borderId="1"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0" borderId="15" xfId="0" applyBorder="1" applyAlignment="1">
      <alignment horizontal="left" vertical="center" wrapText="1"/>
    </xf>
    <xf numFmtId="0" fontId="0" fillId="0" borderId="20" xfId="0" applyBorder="1" applyAlignment="1">
      <alignment horizontal="left" vertical="center" wrapText="1"/>
    </xf>
    <xf numFmtId="0" fontId="3" fillId="7" borderId="11" xfId="0" applyFont="1" applyFill="1" applyBorder="1" applyAlignment="1">
      <alignment horizontal="left" vertical="center" wrapText="1"/>
    </xf>
    <xf numFmtId="0" fontId="0" fillId="11" borderId="11" xfId="0" applyFill="1" applyBorder="1" applyAlignment="1">
      <alignment horizontal="left" vertical="center"/>
    </xf>
    <xf numFmtId="0" fontId="0" fillId="11" borderId="16" xfId="0" applyFill="1" applyBorder="1" applyAlignment="1">
      <alignment horizontal="left" wrapText="1"/>
    </xf>
    <xf numFmtId="0" fontId="0" fillId="11" borderId="22" xfId="0" applyFill="1" applyBorder="1" applyAlignment="1">
      <alignment horizontal="left" wrapText="1"/>
    </xf>
    <xf numFmtId="0" fontId="0" fillId="11" borderId="42" xfId="0" applyFill="1" applyBorder="1" applyAlignment="1">
      <alignment horizontal="left" wrapText="1"/>
    </xf>
    <xf numFmtId="0" fontId="0" fillId="11" borderId="41" xfId="0" applyFill="1" applyBorder="1" applyAlignment="1">
      <alignment horizontal="left" wrapText="1"/>
    </xf>
    <xf numFmtId="0" fontId="0" fillId="11" borderId="23" xfId="0" applyFill="1" applyBorder="1" applyAlignment="1">
      <alignment horizontal="left" wrapText="1"/>
    </xf>
    <xf numFmtId="0" fontId="0" fillId="11" borderId="24" xfId="0" applyFill="1" applyBorder="1" applyAlignment="1">
      <alignment horizontal="left" wrapText="1"/>
    </xf>
    <xf numFmtId="0" fontId="0" fillId="0" borderId="32" xfId="0" applyBorder="1" applyAlignment="1">
      <alignment horizontal="left" vertical="center" wrapText="1"/>
    </xf>
    <xf numFmtId="0" fontId="0" fillId="0" borderId="34" xfId="0" applyBorder="1" applyAlignment="1">
      <alignment horizontal="left" vertical="center" wrapText="1"/>
    </xf>
    <xf numFmtId="0" fontId="0" fillId="0" borderId="45" xfId="0" applyBorder="1" applyAlignment="1">
      <alignment horizontal="left" vertical="center" wrapText="1"/>
    </xf>
    <xf numFmtId="0" fontId="0" fillId="0" borderId="25" xfId="0" applyBorder="1" applyAlignment="1">
      <alignment horizontal="left" vertical="center" wrapText="1"/>
    </xf>
    <xf numFmtId="0" fontId="3" fillId="7" borderId="25" xfId="0" applyFont="1" applyFill="1" applyBorder="1" applyAlignment="1">
      <alignment horizontal="left" wrapText="1"/>
    </xf>
    <xf numFmtId="0" fontId="3" fillId="7" borderId="30" xfId="0" applyFont="1" applyFill="1" applyBorder="1" applyAlignment="1">
      <alignment horizontal="left" wrapText="1"/>
    </xf>
    <xf numFmtId="0" fontId="0" fillId="11" borderId="25" xfId="0" applyFill="1" applyBorder="1" applyAlignment="1">
      <alignment horizontal="left" vertical="center" wrapText="1"/>
    </xf>
    <xf numFmtId="0" fontId="0" fillId="11" borderId="30" xfId="0" applyFill="1" applyBorder="1" applyAlignment="1">
      <alignment horizontal="left" vertical="center" wrapText="1"/>
    </xf>
    <xf numFmtId="0" fontId="0" fillId="11" borderId="32" xfId="0" applyFill="1" applyBorder="1" applyAlignment="1">
      <alignment horizontal="left" vertical="center" wrapText="1"/>
    </xf>
    <xf numFmtId="0" fontId="0" fillId="11" borderId="33" xfId="0" applyFill="1" applyBorder="1" applyAlignment="1">
      <alignment horizontal="left" vertical="center" wrapText="1"/>
    </xf>
    <xf numFmtId="0" fontId="3" fillId="7" borderId="25" xfId="0" applyFont="1" applyFill="1" applyBorder="1" applyAlignment="1">
      <alignment horizontal="left" vertical="center" wrapText="1"/>
    </xf>
    <xf numFmtId="0" fontId="0" fillId="11" borderId="37" xfId="0" applyFill="1" applyBorder="1" applyAlignment="1">
      <alignment horizontal="left" vertical="center" wrapText="1"/>
    </xf>
    <xf numFmtId="0" fontId="0" fillId="11" borderId="58" xfId="0" applyFill="1" applyBorder="1" applyAlignment="1">
      <alignment horizontal="left" vertical="center" wrapText="1"/>
    </xf>
    <xf numFmtId="0" fontId="0" fillId="11" borderId="39" xfId="0" applyFill="1" applyBorder="1" applyAlignment="1">
      <alignment horizontal="left" vertical="center" wrapText="1"/>
    </xf>
    <xf numFmtId="0" fontId="0" fillId="11" borderId="59" xfId="0" applyFill="1" applyBorder="1" applyAlignment="1">
      <alignment horizontal="left"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3" fillId="6" borderId="28" xfId="0" applyFont="1" applyFill="1" applyBorder="1" applyAlignment="1">
      <alignment horizontal="center"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30" xfId="0" applyBorder="1" applyAlignment="1">
      <alignment horizontal="left" vertical="center" wrapText="1"/>
    </xf>
    <xf numFmtId="0" fontId="0" fillId="0" borderId="33" xfId="0" applyBorder="1" applyAlignment="1">
      <alignment horizontal="left"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0" fillId="0" borderId="39" xfId="0" applyBorder="1" applyAlignment="1">
      <alignment horizontal="left" vertical="center" wrapText="1"/>
    </xf>
    <xf numFmtId="0" fontId="0" fillId="0" borderId="40" xfId="0" applyBorder="1" applyAlignment="1">
      <alignment horizontal="left" vertical="center" wrapText="1"/>
    </xf>
    <xf numFmtId="0" fontId="0" fillId="0" borderId="25" xfId="0" applyBorder="1" applyAlignment="1">
      <alignment horizontal="left" wrapText="1"/>
    </xf>
    <xf numFmtId="0" fontId="0" fillId="0" borderId="30" xfId="0" applyBorder="1" applyAlignment="1">
      <alignment horizontal="left" wrapText="1"/>
    </xf>
    <xf numFmtId="0" fontId="0" fillId="0" borderId="32" xfId="0" applyBorder="1" applyAlignment="1">
      <alignment horizontal="left" wrapText="1"/>
    </xf>
    <xf numFmtId="0" fontId="0" fillId="0" borderId="33" xfId="0" applyBorder="1" applyAlignment="1">
      <alignment horizontal="left" wrapText="1"/>
    </xf>
    <xf numFmtId="0" fontId="0" fillId="11" borderId="25" xfId="0" applyFill="1" applyBorder="1" applyAlignment="1">
      <alignment horizontal="left" wrapText="1"/>
    </xf>
    <xf numFmtId="0" fontId="0" fillId="11" borderId="30" xfId="0" applyFill="1" applyBorder="1" applyAlignment="1">
      <alignment horizontal="left" wrapText="1"/>
    </xf>
    <xf numFmtId="0" fontId="0" fillId="11" borderId="32" xfId="0" applyFill="1" applyBorder="1" applyAlignment="1">
      <alignment horizontal="left" wrapText="1"/>
    </xf>
    <xf numFmtId="0" fontId="0" fillId="11" borderId="33" xfId="0" applyFill="1" applyBorder="1" applyAlignment="1">
      <alignment horizontal="left" wrapText="1"/>
    </xf>
    <xf numFmtId="0" fontId="3" fillId="7" borderId="46" xfId="0" applyFont="1" applyFill="1" applyBorder="1" applyAlignment="1">
      <alignment horizontal="left" vertical="center" wrapText="1"/>
    </xf>
    <xf numFmtId="0" fontId="3" fillId="7" borderId="47" xfId="0" applyFont="1" applyFill="1" applyBorder="1" applyAlignment="1">
      <alignment horizontal="left" vertical="center" wrapText="1"/>
    </xf>
    <xf numFmtId="0" fontId="0" fillId="0" borderId="29" xfId="0" applyBorder="1" applyAlignment="1">
      <alignment horizontal="left" vertical="center" wrapText="1"/>
    </xf>
    <xf numFmtId="0" fontId="0" fillId="0" borderId="31" xfId="0" applyBorder="1" applyAlignment="1">
      <alignment horizontal="left" vertical="center" wrapText="1"/>
    </xf>
    <xf numFmtId="0" fontId="0" fillId="11" borderId="34" xfId="0" applyFill="1" applyBorder="1" applyAlignment="1">
      <alignment horizontal="left" vertical="top" wrapText="1"/>
    </xf>
    <xf numFmtId="0" fontId="0" fillId="11" borderId="45" xfId="0" applyFill="1" applyBorder="1" applyAlignment="1">
      <alignment horizontal="left" vertical="top" wrapText="1"/>
    </xf>
    <xf numFmtId="0" fontId="0" fillId="11" borderId="37" xfId="0" applyFill="1" applyBorder="1" applyAlignment="1">
      <alignment horizontal="left" vertical="top" wrapText="1"/>
    </xf>
    <xf numFmtId="0" fontId="0" fillId="11" borderId="58" xfId="0" applyFill="1" applyBorder="1" applyAlignment="1">
      <alignment horizontal="left" vertical="top" wrapText="1"/>
    </xf>
    <xf numFmtId="0" fontId="0" fillId="11" borderId="39" xfId="0" applyFill="1" applyBorder="1" applyAlignment="1">
      <alignment horizontal="left" vertical="top" wrapText="1"/>
    </xf>
    <xf numFmtId="0" fontId="0" fillId="11" borderId="59" xfId="0" applyFill="1" applyBorder="1" applyAlignment="1">
      <alignment horizontal="left" vertical="top" wrapText="1"/>
    </xf>
    <xf numFmtId="0" fontId="0" fillId="0" borderId="11" xfId="0" applyBorder="1" applyAlignment="1">
      <alignment horizontal="left" vertical="center" wrapText="1"/>
    </xf>
    <xf numFmtId="0" fontId="0" fillId="0" borderId="4" xfId="0" applyBorder="1" applyAlignment="1">
      <alignment horizontal="left" vertical="center" wrapText="1"/>
    </xf>
    <xf numFmtId="0" fontId="0" fillId="0" borderId="13" xfId="0" applyBorder="1" applyAlignment="1">
      <alignment horizontal="left" vertical="center" wrapText="1"/>
    </xf>
    <xf numFmtId="0" fontId="0" fillId="0" borderId="6" xfId="0" applyBorder="1" applyAlignment="1">
      <alignment horizontal="left" vertical="center" wrapText="1"/>
    </xf>
    <xf numFmtId="0" fontId="3" fillId="7" borderId="14" xfId="0" applyFont="1" applyFill="1" applyBorder="1" applyAlignment="1">
      <alignment horizontal="left" vertical="center" wrapText="1"/>
    </xf>
    <xf numFmtId="0" fontId="3" fillId="7" borderId="52" xfId="0" applyFont="1" applyFill="1"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13" fillId="0" borderId="13" xfId="0" applyFont="1" applyBorder="1" applyAlignment="1">
      <alignment horizontal="left" vertical="center" wrapText="1"/>
    </xf>
    <xf numFmtId="0" fontId="0" fillId="11" borderId="3" xfId="0" applyFill="1" applyBorder="1" applyAlignment="1">
      <alignment horizontal="left" vertical="center" wrapText="1"/>
    </xf>
    <xf numFmtId="0" fontId="0" fillId="11" borderId="5" xfId="0" applyFill="1" applyBorder="1" applyAlignment="1">
      <alignment horizontal="left" vertical="center" wrapText="1"/>
    </xf>
    <xf numFmtId="0" fontId="13" fillId="11" borderId="13" xfId="0" applyFont="1" applyFill="1" applyBorder="1" applyAlignment="1">
      <alignment horizontal="left" vertical="center" wrapText="1"/>
    </xf>
    <xf numFmtId="0" fontId="0" fillId="0" borderId="54" xfId="0" applyBorder="1" applyAlignment="1">
      <alignment horizontal="left" vertical="center" wrapText="1"/>
    </xf>
    <xf numFmtId="0" fontId="0" fillId="0" borderId="53" xfId="0" applyBorder="1" applyAlignment="1">
      <alignment horizontal="left" vertical="center" wrapText="1"/>
    </xf>
    <xf numFmtId="0" fontId="0" fillId="0" borderId="55" xfId="0" applyBorder="1" applyAlignment="1">
      <alignment horizontal="left" vertical="center" wrapText="1"/>
    </xf>
    <xf numFmtId="0" fontId="0" fillId="11" borderId="4" xfId="0" applyFill="1" applyBorder="1" applyAlignment="1">
      <alignment horizontal="left" vertical="center" wrapText="1"/>
    </xf>
    <xf numFmtId="0" fontId="0" fillId="11" borderId="6" xfId="0" applyFill="1" applyBorder="1" applyAlignment="1">
      <alignment horizontal="left" vertical="center" wrapText="1"/>
    </xf>
    <xf numFmtId="0" fontId="0" fillId="11" borderId="13" xfId="0" applyFill="1" applyBorder="1" applyAlignment="1">
      <alignment horizontal="left" vertical="center"/>
    </xf>
    <xf numFmtId="0" fontId="3" fillId="7" borderId="4" xfId="0" applyFont="1" applyFill="1" applyBorder="1" applyAlignment="1">
      <alignment horizontal="left" vertical="center" wrapText="1"/>
    </xf>
    <xf numFmtId="0" fontId="5" fillId="11" borderId="11" xfId="0" applyFont="1" applyFill="1" applyBorder="1" applyAlignment="1">
      <alignment horizontal="left" vertical="center" wrapText="1"/>
    </xf>
    <xf numFmtId="0" fontId="5" fillId="11" borderId="13" xfId="0" applyFont="1" applyFill="1" applyBorder="1" applyAlignment="1">
      <alignment horizontal="left" vertical="center" wrapText="1"/>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11" xfId="0" applyFont="1" applyBorder="1" applyAlignment="1">
      <alignment horizontal="left" vertical="center" wrapText="1"/>
    </xf>
    <xf numFmtId="0" fontId="5" fillId="0" borderId="13" xfId="0" applyFont="1" applyBorder="1" applyAlignment="1">
      <alignment horizontal="left" vertical="center" wrapText="1"/>
    </xf>
    <xf numFmtId="0" fontId="0" fillId="11" borderId="15" xfId="0" applyFill="1" applyBorder="1" applyAlignment="1">
      <alignment horizontal="left" vertical="center" wrapText="1"/>
    </xf>
    <xf numFmtId="0" fontId="0" fillId="11" borderId="20" xfId="0" applyFill="1" applyBorder="1" applyAlignment="1">
      <alignment horizontal="left" vertical="center" wrapText="1"/>
    </xf>
    <xf numFmtId="0" fontId="0" fillId="0" borderId="50" xfId="0" applyBorder="1" applyAlignment="1">
      <alignment horizontal="left" vertical="center" wrapText="1"/>
    </xf>
    <xf numFmtId="0" fontId="0" fillId="0" borderId="51" xfId="0" applyBorder="1" applyAlignment="1">
      <alignment horizontal="left" vertical="center" wrapText="1"/>
    </xf>
    <xf numFmtId="0" fontId="3" fillId="6" borderId="49" xfId="0" applyFont="1" applyFill="1" applyBorder="1" applyAlignment="1">
      <alignment horizontal="center" vertical="center" wrapText="1"/>
    </xf>
    <xf numFmtId="0" fontId="3" fillId="6" borderId="50" xfId="0" applyFont="1" applyFill="1" applyBorder="1" applyAlignment="1">
      <alignment horizontal="center" vertical="center" wrapText="1"/>
    </xf>
    <xf numFmtId="0" fontId="3" fillId="6" borderId="51" xfId="0" applyFont="1" applyFill="1" applyBorder="1" applyAlignment="1">
      <alignment horizontal="center" vertical="center" wrapText="1"/>
    </xf>
    <xf numFmtId="0" fontId="0" fillId="11" borderId="16" xfId="0" applyFill="1" applyBorder="1" applyAlignment="1">
      <alignment horizontal="left" vertical="center" wrapText="1"/>
    </xf>
    <xf numFmtId="0" fontId="0" fillId="11" borderId="56" xfId="0" applyFill="1" applyBorder="1" applyAlignment="1">
      <alignment horizontal="left" vertical="center" wrapText="1"/>
    </xf>
    <xf numFmtId="0" fontId="0" fillId="11" borderId="65" xfId="0" applyFill="1" applyBorder="1" applyAlignment="1">
      <alignment horizontal="left" vertical="center" wrapText="1"/>
    </xf>
    <xf numFmtId="0" fontId="0" fillId="11" borderId="66" xfId="0" applyFill="1" applyBorder="1" applyAlignment="1">
      <alignment horizontal="left" vertical="center" wrapText="1"/>
    </xf>
    <xf numFmtId="0" fontId="0" fillId="11" borderId="23" xfId="0" applyFill="1" applyBorder="1" applyAlignment="1">
      <alignment horizontal="left" vertical="center" wrapText="1"/>
    </xf>
    <xf numFmtId="0" fontId="0" fillId="11" borderId="57" xfId="0" applyFill="1" applyBorder="1" applyAlignment="1">
      <alignment horizontal="left" vertical="center" wrapText="1"/>
    </xf>
    <xf numFmtId="0" fontId="0" fillId="0" borderId="11" xfId="0" applyBorder="1" applyAlignment="1">
      <alignment vertical="center" wrapText="1"/>
    </xf>
    <xf numFmtId="0" fontId="0" fillId="0" borderId="4" xfId="0" applyBorder="1" applyAlignment="1">
      <alignment vertical="center" wrapText="1"/>
    </xf>
    <xf numFmtId="0" fontId="0" fillId="11" borderId="11" xfId="0" applyFill="1" applyBorder="1" applyAlignment="1">
      <alignment vertical="center" wrapText="1"/>
    </xf>
    <xf numFmtId="0" fontId="0" fillId="11" borderId="4" xfId="0" applyFill="1" applyBorder="1" applyAlignment="1">
      <alignment vertical="center" wrapText="1"/>
    </xf>
    <xf numFmtId="0" fontId="0" fillId="11" borderId="11" xfId="0" applyFill="1" applyBorder="1" applyAlignment="1">
      <alignment vertical="top" wrapText="1"/>
    </xf>
    <xf numFmtId="0" fontId="0" fillId="0" borderId="11" xfId="0" applyBorder="1" applyAlignment="1">
      <alignment vertical="top" wrapText="1"/>
    </xf>
    <xf numFmtId="0" fontId="0" fillId="11" borderId="3" xfId="0" applyFill="1" applyBorder="1" applyAlignment="1">
      <alignment horizontal="left" vertical="top" wrapText="1"/>
    </xf>
    <xf numFmtId="0" fontId="0" fillId="0" borderId="3" xfId="0" applyBorder="1" applyAlignment="1">
      <alignment horizontal="left" vertical="top" wrapText="1"/>
    </xf>
    <xf numFmtId="0" fontId="13" fillId="0" borderId="11" xfId="0" applyFont="1" applyBorder="1" applyAlignment="1">
      <alignment horizontal="left" vertical="center" wrapText="1"/>
    </xf>
    <xf numFmtId="0" fontId="3" fillId="0" borderId="60" xfId="0" applyFont="1" applyBorder="1" applyAlignment="1"/>
    <xf numFmtId="0" fontId="1" fillId="0" borderId="0" xfId="0" applyFont="1"/>
    <xf numFmtId="0" fontId="1" fillId="0" borderId="0" xfId="0" applyFont="1" applyAlignment="1">
      <alignment wrapText="1"/>
    </xf>
    <xf numFmtId="0" fontId="3" fillId="0" borderId="0" xfId="0" applyFont="1" applyAlignment="1"/>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colors>
    <mruColors>
      <color rgb="FF007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01AD5-5D5E-4C5B-A998-720A93F77483}">
  <dimension ref="A1:L12"/>
  <sheetViews>
    <sheetView topLeftCell="A7" zoomScaleNormal="100" workbookViewId="0">
      <selection activeCell="A11" sqref="A11"/>
    </sheetView>
  </sheetViews>
  <sheetFormatPr defaultColWidth="11.42578125" defaultRowHeight="15"/>
  <cols>
    <col min="1" max="1" width="12.5703125" style="1" bestFit="1" customWidth="1"/>
    <col min="2" max="2" width="40.7109375" style="1" customWidth="1"/>
    <col min="3" max="3" width="50.7109375" style="1" customWidth="1"/>
    <col min="4" max="4" width="18.5703125" style="1" customWidth="1"/>
    <col min="5" max="5" width="26.28515625" style="1" customWidth="1"/>
    <col min="6" max="6" width="11.7109375" style="1" customWidth="1"/>
    <col min="7" max="7" width="48.28515625" style="1" customWidth="1"/>
    <col min="8" max="8" width="18.85546875" style="1" customWidth="1"/>
    <col min="9" max="9" width="6.85546875" style="24" customWidth="1"/>
    <col min="10" max="10" width="3.5703125" style="1" customWidth="1"/>
    <col min="11" max="11" width="14.7109375" style="1" customWidth="1"/>
    <col min="12" max="12" width="6.7109375" style="1" customWidth="1"/>
    <col min="13" max="16384" width="11.42578125" style="1"/>
  </cols>
  <sheetData>
    <row r="1" spans="1:12" s="2" customFormat="1" ht="30.75">
      <c r="A1" s="56" t="s">
        <v>0</v>
      </c>
      <c r="B1" s="38" t="s">
        <v>1</v>
      </c>
      <c r="C1" s="38" t="s">
        <v>2</v>
      </c>
      <c r="D1" s="38" t="s">
        <v>3</v>
      </c>
      <c r="E1" s="38" t="s">
        <v>4</v>
      </c>
      <c r="F1" s="38" t="s">
        <v>5</v>
      </c>
      <c r="G1" s="38" t="s">
        <v>6</v>
      </c>
      <c r="H1" s="38" t="s">
        <v>7</v>
      </c>
      <c r="I1" s="57" t="s">
        <v>8</v>
      </c>
    </row>
    <row r="2" spans="1:12" ht="45.75">
      <c r="A2" s="53" t="s">
        <v>9</v>
      </c>
      <c r="B2" s="25" t="s">
        <v>10</v>
      </c>
      <c r="C2" s="14" t="s">
        <v>11</v>
      </c>
      <c r="D2" s="14" t="s">
        <v>12</v>
      </c>
      <c r="E2" s="14" t="s">
        <v>13</v>
      </c>
      <c r="F2" s="113">
        <f>'ACACC-0001'!C1</f>
        <v>2</v>
      </c>
      <c r="G2" s="14" t="s">
        <v>14</v>
      </c>
      <c r="H2" s="113">
        <f>'Tácticas - ACACC-0001'!E1</f>
        <v>2</v>
      </c>
      <c r="I2" s="60"/>
      <c r="K2" s="16" t="s">
        <v>8</v>
      </c>
      <c r="L2" s="27" t="s">
        <v>15</v>
      </c>
    </row>
    <row r="3" spans="1:12" ht="45" customHeight="1">
      <c r="A3" s="53" t="s">
        <v>16</v>
      </c>
      <c r="B3" s="25" t="s">
        <v>17</v>
      </c>
      <c r="C3" s="14" t="s">
        <v>18</v>
      </c>
      <c r="D3" s="14" t="s">
        <v>19</v>
      </c>
      <c r="E3" s="14" t="s">
        <v>20</v>
      </c>
      <c r="F3" s="113">
        <f>'ACCPS-0001'!C1</f>
        <v>2</v>
      </c>
      <c r="G3" s="14" t="s">
        <v>21</v>
      </c>
      <c r="H3" s="113">
        <f>'Tácticas - ACCPS-0001'!E1</f>
        <v>4</v>
      </c>
      <c r="I3" s="60"/>
      <c r="K3" s="17" t="s">
        <v>22</v>
      </c>
      <c r="L3" s="59"/>
    </row>
    <row r="4" spans="1:12" ht="36" customHeight="1">
      <c r="A4" s="53" t="s">
        <v>23</v>
      </c>
      <c r="B4" s="25" t="s">
        <v>24</v>
      </c>
      <c r="C4" s="14" t="s">
        <v>25</v>
      </c>
      <c r="D4" s="14" t="s">
        <v>26</v>
      </c>
      <c r="E4" s="14" t="s">
        <v>27</v>
      </c>
      <c r="F4" s="113">
        <f>'ACINT-0001'!C1</f>
        <v>2</v>
      </c>
      <c r="G4" s="14" t="s">
        <v>28</v>
      </c>
      <c r="H4" s="113">
        <f>'Tácticas - ACINT-0001'!E1</f>
        <v>6</v>
      </c>
      <c r="I4" s="60"/>
      <c r="K4" s="17" t="s">
        <v>29</v>
      </c>
      <c r="L4" s="18"/>
    </row>
    <row r="5" spans="1:12" ht="45.75">
      <c r="A5" s="53" t="s">
        <v>30</v>
      </c>
      <c r="B5" s="25" t="s">
        <v>31</v>
      </c>
      <c r="C5" s="14" t="s">
        <v>32</v>
      </c>
      <c r="D5" s="14" t="s">
        <v>33</v>
      </c>
      <c r="E5" s="14" t="s">
        <v>34</v>
      </c>
      <c r="F5" s="113">
        <f>'ACSEG-0001'!C1</f>
        <v>4</v>
      </c>
      <c r="G5" s="14" t="s">
        <v>35</v>
      </c>
      <c r="H5" s="113">
        <f>'Tácticas - ACSEG-0001'!E1</f>
        <v>2</v>
      </c>
      <c r="I5" s="60"/>
      <c r="K5" s="17" t="s">
        <v>36</v>
      </c>
      <c r="L5" s="51"/>
    </row>
    <row r="6" spans="1:12" ht="30.75">
      <c r="A6" s="53" t="s">
        <v>37</v>
      </c>
      <c r="B6" s="25" t="s">
        <v>38</v>
      </c>
      <c r="C6" s="14" t="s">
        <v>39</v>
      </c>
      <c r="D6" s="14" t="s">
        <v>40</v>
      </c>
      <c r="E6" s="14" t="s">
        <v>34</v>
      </c>
      <c r="F6" s="113">
        <f>'ACSEG-0002'!C1</f>
        <v>3</v>
      </c>
      <c r="G6" s="14" t="s">
        <v>41</v>
      </c>
      <c r="H6" s="113">
        <f>'Tácticas - ACSEG-0002'!E1</f>
        <v>1</v>
      </c>
      <c r="I6" s="60"/>
      <c r="K6" s="19" t="s">
        <v>42</v>
      </c>
      <c r="L6" s="52"/>
    </row>
    <row r="7" spans="1:12" ht="125.25" customHeight="1">
      <c r="A7" s="53" t="s">
        <v>43</v>
      </c>
      <c r="B7" s="25" t="s">
        <v>44</v>
      </c>
      <c r="C7" s="14" t="s">
        <v>45</v>
      </c>
      <c r="D7" s="14" t="s">
        <v>46</v>
      </c>
      <c r="E7" s="14" t="s">
        <v>47</v>
      </c>
      <c r="F7" s="113">
        <f>'ACUSB-0001'!C1</f>
        <v>4</v>
      </c>
      <c r="G7" s="14" t="s">
        <v>48</v>
      </c>
      <c r="H7" s="113">
        <f>'Tácticas - ACUSB-0001'!E1</f>
        <v>7</v>
      </c>
      <c r="I7" s="60"/>
    </row>
    <row r="8" spans="1:12" ht="78.75" customHeight="1">
      <c r="A8" s="53" t="s">
        <v>49</v>
      </c>
      <c r="B8" s="25" t="s">
        <v>50</v>
      </c>
      <c r="C8" s="14" t="s">
        <v>51</v>
      </c>
      <c r="D8" s="14" t="s">
        <v>52</v>
      </c>
      <c r="E8" s="14" t="s">
        <v>47</v>
      </c>
      <c r="F8" s="113">
        <f>'ACUSB-0002'!C1</f>
        <v>1</v>
      </c>
      <c r="G8" s="14" t="s">
        <v>53</v>
      </c>
      <c r="H8" s="113">
        <f>'Tácticas - ACUSB-0002'!E1</f>
        <v>3</v>
      </c>
      <c r="I8" s="61"/>
    </row>
    <row r="9" spans="1:12" ht="76.5">
      <c r="A9" s="54" t="s">
        <v>54</v>
      </c>
      <c r="B9" s="25" t="s">
        <v>55</v>
      </c>
      <c r="C9" s="14" t="s">
        <v>56</v>
      </c>
      <c r="D9" s="14" t="s">
        <v>52</v>
      </c>
      <c r="E9" s="14" t="s">
        <v>47</v>
      </c>
      <c r="F9" s="113">
        <f>'ACUSB-0003'!C1</f>
        <v>4</v>
      </c>
      <c r="G9" s="14" t="s">
        <v>57</v>
      </c>
      <c r="H9" s="113">
        <f>'Tácticas - ACUSB-0003'!E1</f>
        <v>1</v>
      </c>
      <c r="I9" s="61"/>
    </row>
    <row r="10" spans="1:12" ht="76.5">
      <c r="A10" s="54" t="s">
        <v>58</v>
      </c>
      <c r="B10" s="25" t="s">
        <v>59</v>
      </c>
      <c r="C10" s="14" t="s">
        <v>60</v>
      </c>
      <c r="D10" s="14" t="s">
        <v>61</v>
      </c>
      <c r="E10" s="14" t="s">
        <v>47</v>
      </c>
      <c r="F10" s="113">
        <f>'ACUSB-0004'!C1</f>
        <v>4</v>
      </c>
      <c r="G10" s="114" t="s">
        <v>62</v>
      </c>
      <c r="H10" s="113">
        <f>'Tácticas - ACUSB-0004'!E1</f>
        <v>2</v>
      </c>
      <c r="I10" s="60"/>
    </row>
    <row r="11" spans="1:12" ht="60.75">
      <c r="A11" s="55" t="s">
        <v>63</v>
      </c>
      <c r="B11" s="26" t="s">
        <v>64</v>
      </c>
      <c r="C11" s="15" t="s">
        <v>65</v>
      </c>
      <c r="D11" s="15" t="s">
        <v>66</v>
      </c>
      <c r="E11" s="15" t="s">
        <v>67</v>
      </c>
      <c r="F11" s="117">
        <f>'ACDIS-0001'!C1</f>
        <v>5</v>
      </c>
      <c r="G11" s="114" t="s">
        <v>68</v>
      </c>
      <c r="H11" s="118">
        <f>'Tácticas - ACDIS-0001'!E1</f>
        <v>9</v>
      </c>
      <c r="I11" s="112"/>
    </row>
    <row r="12" spans="1:12">
      <c r="E12" s="111" t="s">
        <v>69</v>
      </c>
      <c r="F12" s="115">
        <f>SUM(F2:F11)</f>
        <v>31</v>
      </c>
      <c r="G12" s="119"/>
      <c r="H12" s="116">
        <f>SUM(H2:H11)</f>
        <v>37</v>
      </c>
    </row>
  </sheetData>
  <hyperlinks>
    <hyperlink ref="A9" location="'ACUSB-0003'!A1" display="ACUSB-0003" xr:uid="{58065688-2491-4C83-BC66-2CFC415BE4B9}"/>
    <hyperlink ref="A8" location="'ACUSB-0002'!A1" display="ACUSB-0002" xr:uid="{2BD2DD69-2472-4E56-8D16-B385E2F8BB66}"/>
    <hyperlink ref="A7" location="'ACUSB-0001'!A1" display="ACUSB-0001" xr:uid="{14330EAB-DB75-447C-BDF3-8328C3DA21A1}"/>
    <hyperlink ref="A10" location="'ACUSB-0004'!A1" display="ACUSB-0004" xr:uid="{4AC9B900-EC26-4071-B4AB-5C46CBB066F7}"/>
    <hyperlink ref="A6" location="'ACSEG-0002'!A1" display="ACSEG-0002" xr:uid="{112263EF-42A2-4A56-B341-024ABC2C57D8}"/>
    <hyperlink ref="A11" location="'ACDIS-0001'!A1" display="ACDIS-0001" xr:uid="{A8AA0058-97C0-49C9-80D9-EF92944FF73E}"/>
    <hyperlink ref="A5" location="'ACSEG-0001'!A1" display="ACSEG-0001" xr:uid="{F10069C0-74D3-47A9-B0A8-28BC49047A91}"/>
    <hyperlink ref="A4" location="'ACINT-0001'!A1" display="ACINT-0001" xr:uid="{03B5ED45-D39D-41A6-8415-ECF62E49B750}"/>
    <hyperlink ref="A3" location="'ACCPS-0001'!A1" display="ACCPS-0001" xr:uid="{FF3DC81C-C80D-47E0-9E4B-29C0F4ACDB3A}"/>
    <hyperlink ref="A2" location="'ACACC-0001'!A1" display="ACACC-0001" xr:uid="{98F6E07E-98C6-4A94-9162-465EF3DF2E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E7DD1-0CDB-4E46-98F1-242B6995AD47}">
  <sheetPr>
    <tabColor theme="9" tint="0.79998168889431442"/>
  </sheetPr>
  <dimension ref="A1:O42"/>
  <sheetViews>
    <sheetView topLeftCell="A5" workbookViewId="0">
      <selection activeCell="A13" sqref="A13:XFD13"/>
    </sheetView>
  </sheetViews>
  <sheetFormatPr defaultColWidth="9.140625" defaultRowHeight="15"/>
  <cols>
    <col min="1" max="1" width="20.7109375" customWidth="1"/>
    <col min="2" max="2" width="70.7109375" customWidth="1"/>
    <col min="3" max="3" width="27.28515625" customWidth="1"/>
    <col min="4" max="4" width="10.5703125" customWidth="1"/>
  </cols>
  <sheetData>
    <row r="1" spans="1:15">
      <c r="A1" s="120" t="s">
        <v>234</v>
      </c>
      <c r="B1" s="20" t="s">
        <v>5</v>
      </c>
      <c r="C1">
        <f xml:space="preserve"> COUNTIF(B:B, "EC-ACSEG-0002-**")</f>
        <v>3</v>
      </c>
    </row>
    <row r="2" spans="1:15">
      <c r="A2" s="39" t="s">
        <v>0</v>
      </c>
      <c r="B2" s="43" t="str">
        <f>"EC-"&amp;B3&amp;"-01"</f>
        <v>EC-ACSEG-0002-01</v>
      </c>
    </row>
    <row r="3" spans="1:15">
      <c r="A3" s="40" t="s">
        <v>71</v>
      </c>
      <c r="B3" s="45" t="str">
        <f>'Escenarios de calidad'!A6</f>
        <v>ACSEG-0002</v>
      </c>
    </row>
    <row r="4" spans="1:15">
      <c r="A4" s="40" t="s">
        <v>72</v>
      </c>
      <c r="B4" s="45" t="str">
        <f>'Escenarios de calidad'!D6</f>
        <v xml:space="preserve">Autenticación </v>
      </c>
    </row>
    <row r="5" spans="1:15">
      <c r="A5" s="40" t="s">
        <v>4</v>
      </c>
      <c r="B5" s="45" t="str">
        <f>'Escenarios de calidad'!E6</f>
        <v>Seguridad</v>
      </c>
    </row>
    <row r="6" spans="1:15">
      <c r="A6" s="40" t="s">
        <v>73</v>
      </c>
      <c r="B6" s="46" t="s">
        <v>74</v>
      </c>
    </row>
    <row r="7" spans="1:15">
      <c r="A7" s="40" t="s">
        <v>75</v>
      </c>
      <c r="B7" s="46" t="s">
        <v>76</v>
      </c>
    </row>
    <row r="8" spans="1:15" ht="60.75">
      <c r="A8" s="40" t="s">
        <v>77</v>
      </c>
      <c r="B8" s="46" t="s">
        <v>235</v>
      </c>
    </row>
    <row r="9" spans="1:15">
      <c r="A9" s="41" t="s">
        <v>79</v>
      </c>
      <c r="B9" s="47" t="s">
        <v>80</v>
      </c>
    </row>
    <row r="10" spans="1:15" ht="42.75" customHeight="1">
      <c r="A10" s="41" t="s">
        <v>71</v>
      </c>
      <c r="B10" s="47" t="s">
        <v>236</v>
      </c>
      <c r="E10" s="129"/>
      <c r="F10" s="129"/>
      <c r="G10" s="129"/>
      <c r="H10" s="129"/>
      <c r="I10" s="129"/>
      <c r="J10" s="129"/>
      <c r="K10" s="129"/>
      <c r="L10" s="129"/>
      <c r="M10" s="129"/>
      <c r="N10" s="129"/>
      <c r="O10" s="129"/>
    </row>
    <row r="11" spans="1:15" ht="19.5" customHeight="1">
      <c r="A11" s="41" t="s">
        <v>82</v>
      </c>
      <c r="B11" s="47" t="s">
        <v>203</v>
      </c>
      <c r="E11" s="129"/>
      <c r="F11" s="129"/>
      <c r="G11" s="129"/>
      <c r="H11" s="129"/>
      <c r="I11" s="129"/>
      <c r="J11" s="129"/>
      <c r="K11" s="129"/>
      <c r="L11" s="129"/>
      <c r="M11" s="129"/>
      <c r="N11" s="129"/>
      <c r="O11" s="129"/>
    </row>
    <row r="12" spans="1:15" ht="19.5" customHeight="1">
      <c r="A12" s="41" t="s">
        <v>84</v>
      </c>
      <c r="B12" s="47" t="s">
        <v>85</v>
      </c>
      <c r="E12" s="129"/>
      <c r="F12" s="129"/>
      <c r="G12" s="129"/>
      <c r="H12" s="129"/>
      <c r="I12" s="129"/>
      <c r="J12" s="129"/>
      <c r="K12" s="129"/>
      <c r="L12" s="129"/>
      <c r="M12" s="129"/>
      <c r="N12" s="129"/>
      <c r="O12" s="129"/>
    </row>
    <row r="13" spans="1:15" ht="42.75" customHeight="1">
      <c r="A13" s="41" t="s">
        <v>86</v>
      </c>
      <c r="B13" s="47" t="s">
        <v>237</v>
      </c>
      <c r="E13" s="129"/>
      <c r="F13" s="129"/>
      <c r="G13" s="129"/>
      <c r="H13" s="129"/>
      <c r="I13" s="129"/>
      <c r="J13" s="129"/>
      <c r="K13" s="129"/>
      <c r="L13" s="129"/>
      <c r="M13" s="129"/>
      <c r="N13" s="129"/>
      <c r="O13" s="129"/>
    </row>
    <row r="14" spans="1:15" ht="60" customHeight="1">
      <c r="A14" s="42" t="s">
        <v>88</v>
      </c>
      <c r="B14" s="48" t="s">
        <v>238</v>
      </c>
      <c r="E14" s="129"/>
      <c r="F14" s="129"/>
      <c r="G14" s="129"/>
      <c r="H14" s="129"/>
      <c r="I14" s="129"/>
      <c r="J14" s="129"/>
      <c r="K14" s="129"/>
      <c r="L14" s="129"/>
      <c r="M14" s="129"/>
      <c r="N14" s="129"/>
      <c r="O14" s="129"/>
    </row>
    <row r="16" spans="1:15">
      <c r="A16" s="39" t="s">
        <v>0</v>
      </c>
      <c r="B16" s="43" t="str">
        <f>"EC-"&amp;B17&amp;"-02"</f>
        <v>EC-ACSEG-0002-02</v>
      </c>
    </row>
    <row r="17" spans="1:3">
      <c r="A17" s="40" t="s">
        <v>71</v>
      </c>
      <c r="B17" s="45" t="str">
        <f>'Escenarios de calidad'!A6</f>
        <v>ACSEG-0002</v>
      </c>
      <c r="C17" s="22"/>
    </row>
    <row r="18" spans="1:3">
      <c r="A18" s="40" t="s">
        <v>72</v>
      </c>
      <c r="B18" s="45" t="str">
        <f>'Escenarios de calidad'!D6</f>
        <v xml:space="preserve">Autenticación </v>
      </c>
    </row>
    <row r="19" spans="1:3">
      <c r="A19" s="40" t="s">
        <v>4</v>
      </c>
      <c r="B19" s="45" t="str">
        <f>'Escenarios de calidad'!E6</f>
        <v>Seguridad</v>
      </c>
    </row>
    <row r="20" spans="1:3">
      <c r="A20" s="40" t="s">
        <v>73</v>
      </c>
      <c r="B20" s="46" t="s">
        <v>126</v>
      </c>
    </row>
    <row r="21" spans="1:3">
      <c r="A21" s="40" t="s">
        <v>75</v>
      </c>
      <c r="B21" s="46" t="s">
        <v>76</v>
      </c>
    </row>
    <row r="22" spans="1:3" ht="60">
      <c r="A22" s="40" t="s">
        <v>77</v>
      </c>
      <c r="B22" s="46" t="s">
        <v>239</v>
      </c>
    </row>
    <row r="23" spans="1:3">
      <c r="A23" s="41" t="s">
        <v>79</v>
      </c>
      <c r="B23" s="47" t="s">
        <v>80</v>
      </c>
    </row>
    <row r="24" spans="1:3" ht="30">
      <c r="A24" s="41" t="s">
        <v>71</v>
      </c>
      <c r="B24" s="47" t="s">
        <v>240</v>
      </c>
    </row>
    <row r="25" spans="1:3">
      <c r="A25" s="41" t="s">
        <v>82</v>
      </c>
      <c r="B25" s="47" t="s">
        <v>203</v>
      </c>
    </row>
    <row r="26" spans="1:3">
      <c r="A26" s="41" t="s">
        <v>84</v>
      </c>
      <c r="B26" s="47" t="s">
        <v>85</v>
      </c>
    </row>
    <row r="27" spans="1:3" ht="45">
      <c r="A27" s="41" t="s">
        <v>86</v>
      </c>
      <c r="B27" s="47" t="s">
        <v>241</v>
      </c>
    </row>
    <row r="28" spans="1:3" ht="45">
      <c r="A28" s="42" t="s">
        <v>88</v>
      </c>
      <c r="B28" s="48" t="s">
        <v>242</v>
      </c>
    </row>
    <row r="30" spans="1:3">
      <c r="A30" s="39" t="s">
        <v>0</v>
      </c>
      <c r="B30" s="43" t="str">
        <f>"EC-"&amp;B17&amp;"-03"</f>
        <v>EC-ACSEG-0002-03</v>
      </c>
    </row>
    <row r="31" spans="1:3">
      <c r="A31" s="40" t="s">
        <v>71</v>
      </c>
      <c r="B31" s="45" t="str">
        <f>'Escenarios de calidad'!A6</f>
        <v>ACSEG-0002</v>
      </c>
    </row>
    <row r="32" spans="1:3">
      <c r="A32" s="40" t="s">
        <v>72</v>
      </c>
      <c r="B32" s="45" t="str">
        <f>'Escenarios de calidad'!D6</f>
        <v xml:space="preserve">Autenticación </v>
      </c>
    </row>
    <row r="33" spans="1:2">
      <c r="A33" s="40" t="s">
        <v>4</v>
      </c>
      <c r="B33" s="45" t="str">
        <f>'Escenarios de calidad'!E6</f>
        <v>Seguridad</v>
      </c>
    </row>
    <row r="34" spans="1:2">
      <c r="A34" s="40" t="s">
        <v>73</v>
      </c>
      <c r="B34" s="46" t="s">
        <v>126</v>
      </c>
    </row>
    <row r="35" spans="1:2">
      <c r="A35" s="40" t="s">
        <v>75</v>
      </c>
      <c r="B35" s="46" t="s">
        <v>76</v>
      </c>
    </row>
    <row r="36" spans="1:2" ht="75">
      <c r="A36" s="40" t="s">
        <v>77</v>
      </c>
      <c r="B36" s="46" t="s">
        <v>243</v>
      </c>
    </row>
    <row r="37" spans="1:2">
      <c r="A37" s="41" t="s">
        <v>79</v>
      </c>
      <c r="B37" s="47" t="s">
        <v>80</v>
      </c>
    </row>
    <row r="38" spans="1:2" ht="30">
      <c r="A38" s="41" t="s">
        <v>71</v>
      </c>
      <c r="B38" s="47" t="s">
        <v>244</v>
      </c>
    </row>
    <row r="39" spans="1:2">
      <c r="A39" s="41" t="s">
        <v>82</v>
      </c>
      <c r="B39" s="47" t="s">
        <v>203</v>
      </c>
    </row>
    <row r="40" spans="1:2">
      <c r="A40" s="41" t="s">
        <v>84</v>
      </c>
      <c r="B40" s="47" t="s">
        <v>85</v>
      </c>
    </row>
    <row r="41" spans="1:2" ht="60">
      <c r="A41" s="41" t="s">
        <v>86</v>
      </c>
      <c r="B41" s="47" t="s">
        <v>245</v>
      </c>
    </row>
    <row r="42" spans="1:2" ht="79.5" customHeight="1">
      <c r="A42" s="42" t="s">
        <v>88</v>
      </c>
      <c r="B42" s="48" t="s">
        <v>246</v>
      </c>
    </row>
  </sheetData>
  <hyperlinks>
    <hyperlink ref="B3" location="'Escenarios de calidad'!A6" display="='Escenarios de calidad'!A6" xr:uid="{94ABAA20-9919-40F4-AF5D-A78434EBC394}"/>
    <hyperlink ref="B4:B5" location="'Escenarios de calidad'!D2" display="'Escenarios de calidad'!d2" xr:uid="{AA66AF98-62EA-4347-A1A4-4A60CA27523D}"/>
    <hyperlink ref="B17" location="'Escenarios de calidad'!D2" display="'Escenarios de calidad'!d2" xr:uid="{E7ED2226-7C79-44FA-BFAC-EE62916D4AE2}"/>
    <hyperlink ref="B18:B19" location="'Escenarios de calidad'!D2" display="'Escenarios de calidad'!d2" xr:uid="{165481A8-7C5B-497D-AF28-1B4E4811A021}"/>
    <hyperlink ref="B31" location="'Escenarios de calidad'!D2" display="'Escenarios de calidad'!d2" xr:uid="{A3561C66-877D-4C8D-AD5C-AE5B7F731F92}"/>
    <hyperlink ref="B32:B33" location="'Escenarios de calidad'!D2" display="'Escenarios de calidad'!d2" xr:uid="{09A9C860-C168-4C2E-AAC6-FA1BB658DC77}"/>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68BD1BA-80A6-44A7-A050-D2A790EB6088}">
          <x14:formula1>
            <xm:f>Opciones!$A$2:$A$4</xm:f>
          </x14:formula1>
          <xm:sqref>B7 B21 B35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CA15C-6C52-4201-B73A-27CD5F715B2B}">
  <sheetPr>
    <tabColor theme="9" tint="0.79998168889431442"/>
  </sheetPr>
  <dimension ref="A1:F7"/>
  <sheetViews>
    <sheetView workbookViewId="0">
      <selection sqref="A1:XFD1"/>
    </sheetView>
  </sheetViews>
  <sheetFormatPr defaultColWidth="9.140625" defaultRowHeight="15"/>
  <cols>
    <col min="1" max="1" width="50.7109375" style="77" customWidth="1"/>
    <col min="2" max="2" width="15.7109375" style="77" customWidth="1"/>
    <col min="3" max="3" width="50.7109375" style="77" customWidth="1"/>
    <col min="4" max="4" width="30.7109375" style="77" customWidth="1"/>
    <col min="5" max="5" width="25.7109375" style="77" customWidth="1"/>
    <col min="6" max="16384" width="9.140625" style="77"/>
  </cols>
  <sheetData>
    <row r="1" spans="1:6" customFormat="1">
      <c r="A1" s="23" t="s">
        <v>70</v>
      </c>
      <c r="B1" s="244" t="s">
        <v>5</v>
      </c>
      <c r="C1" s="244"/>
      <c r="D1" s="244"/>
      <c r="E1">
        <f xml:space="preserve"> COUNTIF(B:B, "**-AC***-000*")</f>
        <v>1</v>
      </c>
    </row>
    <row r="2" spans="1:6">
      <c r="A2" s="138" t="str">
        <f>'Escenarios de calidad'!A6</f>
        <v>ACSEG-0002</v>
      </c>
      <c r="B2" s="139"/>
      <c r="C2" s="139"/>
      <c r="D2" s="139"/>
      <c r="E2" s="140"/>
    </row>
    <row r="3" spans="1:6">
      <c r="A3" s="35" t="s">
        <v>1</v>
      </c>
      <c r="B3" s="141" t="str">
        <f>'Escenarios de calidad'!B6</f>
        <v>Se cuenta con la opción de reestablecer su contraseña en caso de olvidarla o perderla.</v>
      </c>
      <c r="C3" s="141"/>
      <c r="D3" s="141"/>
      <c r="E3" s="142"/>
    </row>
    <row r="4" spans="1:6">
      <c r="A4" s="37" t="s">
        <v>97</v>
      </c>
      <c r="B4" s="89" t="str">
        <f>"T1-"&amp;A2</f>
        <v>T1-ACSEG-0002</v>
      </c>
      <c r="C4" s="89" t="s">
        <v>247</v>
      </c>
      <c r="D4" s="82" t="s">
        <v>99</v>
      </c>
      <c r="E4" s="100">
        <v>1</v>
      </c>
    </row>
    <row r="5" spans="1:6">
      <c r="A5" s="34" t="s">
        <v>100</v>
      </c>
      <c r="B5" s="143" t="s">
        <v>101</v>
      </c>
      <c r="C5" s="143"/>
      <c r="D5" s="143" t="s">
        <v>102</v>
      </c>
      <c r="E5" s="215"/>
    </row>
    <row r="6" spans="1:6" ht="22.5" customHeight="1">
      <c r="A6" s="87" t="s">
        <v>248</v>
      </c>
      <c r="B6" s="130" t="s">
        <v>249</v>
      </c>
      <c r="C6" s="130"/>
      <c r="D6" s="130" t="s">
        <v>250</v>
      </c>
      <c r="E6" s="212"/>
      <c r="F6" s="77" t="s">
        <v>251</v>
      </c>
    </row>
    <row r="7" spans="1:6" ht="22.5" customHeight="1">
      <c r="A7" s="101" t="s">
        <v>252</v>
      </c>
      <c r="B7" s="214" t="s">
        <v>253</v>
      </c>
      <c r="C7" s="214"/>
      <c r="D7" s="131"/>
      <c r="E7" s="213"/>
    </row>
  </sheetData>
  <mergeCells count="8">
    <mergeCell ref="B1:D1"/>
    <mergeCell ref="B5:C5"/>
    <mergeCell ref="B6:C6"/>
    <mergeCell ref="B7:C7"/>
    <mergeCell ref="A2:E2"/>
    <mergeCell ref="D5:E5"/>
    <mergeCell ref="B3:E3"/>
    <mergeCell ref="D6:E7"/>
  </mergeCells>
  <hyperlinks>
    <hyperlink ref="A1" location="'Escenarios de calidad'!A1" display="Volver al inicio" xr:uid="{CD467FF3-89A8-44E1-B6C8-0B1105AC18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10D2-F16F-4DD0-AB6B-B7D3C469C3F0}">
  <sheetPr>
    <tabColor theme="9" tint="0.79998168889431442"/>
  </sheetPr>
  <dimension ref="A1:C56"/>
  <sheetViews>
    <sheetView topLeftCell="A39" workbookViewId="0">
      <selection activeCell="A2" sqref="A2:B56"/>
    </sheetView>
  </sheetViews>
  <sheetFormatPr defaultColWidth="9.140625" defaultRowHeight="15"/>
  <cols>
    <col min="1" max="1" width="20.7109375" customWidth="1"/>
    <col min="2" max="2" width="70.7109375" customWidth="1"/>
    <col min="3" max="3" width="36.5703125" customWidth="1"/>
    <col min="4" max="4" width="20.7109375" customWidth="1"/>
    <col min="5" max="5" width="70.7109375" customWidth="1"/>
  </cols>
  <sheetData>
    <row r="1" spans="1:3">
      <c r="A1" s="23" t="s">
        <v>70</v>
      </c>
      <c r="B1" s="20" t="s">
        <v>5</v>
      </c>
      <c r="C1">
        <f xml:space="preserve"> COUNTIF(B:B, "EC-ACUSB-0001-**")</f>
        <v>4</v>
      </c>
    </row>
    <row r="2" spans="1:3">
      <c r="A2" s="39" t="s">
        <v>0</v>
      </c>
      <c r="B2" s="43" t="str">
        <f>"EC-"&amp;B3&amp;"-01"</f>
        <v>EC-ACUSB-0001-01</v>
      </c>
    </row>
    <row r="3" spans="1:3">
      <c r="A3" s="40" t="s">
        <v>71</v>
      </c>
      <c r="B3" s="45" t="str">
        <f>'Escenarios de calidad'!A7</f>
        <v>ACUSB-0001</v>
      </c>
    </row>
    <row r="4" spans="1:3">
      <c r="A4" s="40" t="s">
        <v>72</v>
      </c>
      <c r="B4" s="45" t="str">
        <f>'Escenarios de calidad'!D7</f>
        <v>Interacción</v>
      </c>
    </row>
    <row r="5" spans="1:3">
      <c r="A5" s="40" t="s">
        <v>4</v>
      </c>
      <c r="B5" s="45" t="str">
        <f>'Escenarios de calidad'!E7</f>
        <v>Usabilidad</v>
      </c>
    </row>
    <row r="6" spans="1:3">
      <c r="A6" s="40" t="s">
        <v>73</v>
      </c>
      <c r="B6" s="46" t="s">
        <v>74</v>
      </c>
    </row>
    <row r="7" spans="1:3">
      <c r="A7" s="40" t="s">
        <v>75</v>
      </c>
      <c r="B7" s="46" t="s">
        <v>76</v>
      </c>
    </row>
    <row r="8" spans="1:3" ht="45.75">
      <c r="A8" s="40" t="s">
        <v>77</v>
      </c>
      <c r="B8" s="46" t="s">
        <v>254</v>
      </c>
    </row>
    <row r="9" spans="1:3">
      <c r="A9" s="41" t="s">
        <v>79</v>
      </c>
      <c r="B9" s="47" t="s">
        <v>80</v>
      </c>
    </row>
    <row r="10" spans="1:3">
      <c r="A10" s="41" t="s">
        <v>71</v>
      </c>
      <c r="B10" s="47" t="s">
        <v>255</v>
      </c>
    </row>
    <row r="11" spans="1:3">
      <c r="A11" s="41" t="s">
        <v>82</v>
      </c>
      <c r="B11" s="47" t="s">
        <v>123</v>
      </c>
    </row>
    <row r="12" spans="1:3">
      <c r="A12" s="41" t="s">
        <v>84</v>
      </c>
      <c r="B12" s="47" t="s">
        <v>85</v>
      </c>
    </row>
    <row r="13" spans="1:3" ht="30.75">
      <c r="A13" s="41" t="s">
        <v>86</v>
      </c>
      <c r="B13" s="47" t="s">
        <v>256</v>
      </c>
    </row>
    <row r="14" spans="1:3" ht="30.75">
      <c r="A14" s="42" t="s">
        <v>88</v>
      </c>
      <c r="B14" s="48" t="s">
        <v>257</v>
      </c>
      <c r="C14" s="4"/>
    </row>
    <row r="16" spans="1:3">
      <c r="A16" s="39" t="s">
        <v>0</v>
      </c>
      <c r="B16" s="43" t="str">
        <f>"EC-"&amp;B3&amp;"-02"</f>
        <v>EC-ACUSB-0001-02</v>
      </c>
    </row>
    <row r="17" spans="1:2">
      <c r="A17" s="40" t="s">
        <v>71</v>
      </c>
      <c r="B17" s="45" t="str">
        <f>'Escenarios de calidad'!A7</f>
        <v>ACUSB-0001</v>
      </c>
    </row>
    <row r="18" spans="1:2">
      <c r="A18" s="40" t="s">
        <v>72</v>
      </c>
      <c r="B18" s="45" t="str">
        <f>'Escenarios de calidad'!D7</f>
        <v>Interacción</v>
      </c>
    </row>
    <row r="19" spans="1:2">
      <c r="A19" s="40" t="s">
        <v>4</v>
      </c>
      <c r="B19" s="45" t="str">
        <f>'Escenarios de calidad'!E7</f>
        <v>Usabilidad</v>
      </c>
    </row>
    <row r="20" spans="1:2">
      <c r="A20" s="40" t="s">
        <v>73</v>
      </c>
      <c r="B20" s="46" t="s">
        <v>74</v>
      </c>
    </row>
    <row r="21" spans="1:2">
      <c r="A21" s="40" t="s">
        <v>75</v>
      </c>
      <c r="B21" s="46" t="s">
        <v>76</v>
      </c>
    </row>
    <row r="22" spans="1:2" ht="30.75">
      <c r="A22" s="40" t="s">
        <v>77</v>
      </c>
      <c r="B22" s="46" t="s">
        <v>258</v>
      </c>
    </row>
    <row r="23" spans="1:2">
      <c r="A23" s="41" t="s">
        <v>79</v>
      </c>
      <c r="B23" s="47" t="s">
        <v>80</v>
      </c>
    </row>
    <row r="24" spans="1:2">
      <c r="A24" s="41" t="s">
        <v>71</v>
      </c>
      <c r="B24" s="47" t="s">
        <v>259</v>
      </c>
    </row>
    <row r="25" spans="1:2">
      <c r="A25" s="41" t="s">
        <v>82</v>
      </c>
      <c r="B25" s="47" t="s">
        <v>123</v>
      </c>
    </row>
    <row r="26" spans="1:2">
      <c r="A26" s="41" t="s">
        <v>84</v>
      </c>
      <c r="B26" s="47" t="s">
        <v>85</v>
      </c>
    </row>
    <row r="27" spans="1:2">
      <c r="A27" s="41" t="s">
        <v>86</v>
      </c>
      <c r="B27" s="47" t="s">
        <v>260</v>
      </c>
    </row>
    <row r="28" spans="1:2" ht="30.75">
      <c r="A28" s="42" t="s">
        <v>88</v>
      </c>
      <c r="B28" s="48" t="s">
        <v>261</v>
      </c>
    </row>
    <row r="29" spans="1:2">
      <c r="A29" s="5"/>
      <c r="B29" s="3"/>
    </row>
    <row r="30" spans="1:2">
      <c r="A30" s="39" t="s">
        <v>0</v>
      </c>
      <c r="B30" s="43" t="str">
        <f>"EC-"&amp;B31&amp;"-03"</f>
        <v>EC-ACUSB-0001-03</v>
      </c>
    </row>
    <row r="31" spans="1:2">
      <c r="A31" s="40" t="s">
        <v>71</v>
      </c>
      <c r="B31" s="45" t="str">
        <f>'Escenarios de calidad'!A7</f>
        <v>ACUSB-0001</v>
      </c>
    </row>
    <row r="32" spans="1:2">
      <c r="A32" s="40" t="s">
        <v>72</v>
      </c>
      <c r="B32" s="45" t="str">
        <f>'Escenarios de calidad'!D7</f>
        <v>Interacción</v>
      </c>
    </row>
    <row r="33" spans="1:2">
      <c r="A33" s="40" t="s">
        <v>4</v>
      </c>
      <c r="B33" s="45" t="str">
        <f>'Escenarios de calidad'!E7</f>
        <v>Usabilidad</v>
      </c>
    </row>
    <row r="34" spans="1:2">
      <c r="A34" s="40" t="s">
        <v>73</v>
      </c>
      <c r="B34" s="46" t="s">
        <v>91</v>
      </c>
    </row>
    <row r="35" spans="1:2">
      <c r="A35" s="40" t="s">
        <v>75</v>
      </c>
      <c r="B35" s="46" t="s">
        <v>76</v>
      </c>
    </row>
    <row r="36" spans="1:2" ht="30.75">
      <c r="A36" s="40" t="s">
        <v>77</v>
      </c>
      <c r="B36" s="46" t="s">
        <v>262</v>
      </c>
    </row>
    <row r="37" spans="1:2">
      <c r="A37" s="41" t="s">
        <v>79</v>
      </c>
      <c r="B37" s="47" t="s">
        <v>80</v>
      </c>
    </row>
    <row r="38" spans="1:2">
      <c r="A38" s="41" t="s">
        <v>71</v>
      </c>
      <c r="B38" s="47" t="s">
        <v>263</v>
      </c>
    </row>
    <row r="39" spans="1:2">
      <c r="A39" s="41" t="s">
        <v>82</v>
      </c>
      <c r="B39" s="47" t="s">
        <v>123</v>
      </c>
    </row>
    <row r="40" spans="1:2">
      <c r="A40" s="41" t="s">
        <v>84</v>
      </c>
      <c r="B40" s="47" t="s">
        <v>85</v>
      </c>
    </row>
    <row r="41" spans="1:2" ht="30.75">
      <c r="A41" s="41" t="s">
        <v>86</v>
      </c>
      <c r="B41" s="47" t="s">
        <v>264</v>
      </c>
    </row>
    <row r="42" spans="1:2" ht="30.75">
      <c r="A42" s="42" t="s">
        <v>88</v>
      </c>
      <c r="B42" s="48" t="s">
        <v>265</v>
      </c>
    </row>
    <row r="44" spans="1:2">
      <c r="A44" s="39" t="s">
        <v>0</v>
      </c>
      <c r="B44" s="43" t="str">
        <f>"EC-"&amp;B3&amp;"-04"</f>
        <v>EC-ACUSB-0001-04</v>
      </c>
    </row>
    <row r="45" spans="1:2">
      <c r="A45" s="40" t="s">
        <v>71</v>
      </c>
      <c r="B45" s="45" t="str">
        <f>'Escenarios de calidad'!A7</f>
        <v>ACUSB-0001</v>
      </c>
    </row>
    <row r="46" spans="1:2">
      <c r="A46" s="40" t="s">
        <v>72</v>
      </c>
      <c r="B46" s="45" t="str">
        <f>'Escenarios de calidad'!D7</f>
        <v>Interacción</v>
      </c>
    </row>
    <row r="47" spans="1:2">
      <c r="A47" s="40" t="s">
        <v>4</v>
      </c>
      <c r="B47" s="45" t="str">
        <f>'Escenarios de calidad'!E7</f>
        <v>Usabilidad</v>
      </c>
    </row>
    <row r="48" spans="1:2">
      <c r="A48" s="40" t="s">
        <v>73</v>
      </c>
      <c r="B48" s="46" t="s">
        <v>91</v>
      </c>
    </row>
    <row r="49" spans="1:2">
      <c r="A49" s="40" t="s">
        <v>75</v>
      </c>
      <c r="B49" s="46" t="s">
        <v>76</v>
      </c>
    </row>
    <row r="50" spans="1:2" ht="30.75">
      <c r="A50" s="40" t="s">
        <v>77</v>
      </c>
      <c r="B50" s="46" t="s">
        <v>266</v>
      </c>
    </row>
    <row r="51" spans="1:2">
      <c r="A51" s="41" t="s">
        <v>79</v>
      </c>
      <c r="B51" s="47" t="s">
        <v>80</v>
      </c>
    </row>
    <row r="52" spans="1:2">
      <c r="A52" s="41" t="s">
        <v>71</v>
      </c>
      <c r="B52" s="47" t="s">
        <v>259</v>
      </c>
    </row>
    <row r="53" spans="1:2">
      <c r="A53" s="41" t="s">
        <v>82</v>
      </c>
      <c r="B53" s="47" t="s">
        <v>123</v>
      </c>
    </row>
    <row r="54" spans="1:2">
      <c r="A54" s="41" t="s">
        <v>84</v>
      </c>
      <c r="B54" s="47" t="s">
        <v>94</v>
      </c>
    </row>
    <row r="55" spans="1:2" ht="30.75">
      <c r="A55" s="41" t="s">
        <v>86</v>
      </c>
      <c r="B55" s="47" t="s">
        <v>267</v>
      </c>
    </row>
    <row r="56" spans="1:2" ht="30.75">
      <c r="A56" s="42" t="s">
        <v>88</v>
      </c>
      <c r="B56" s="48" t="s">
        <v>268</v>
      </c>
    </row>
  </sheetData>
  <hyperlinks>
    <hyperlink ref="B3" location="'Escenarios de calidad'!A7" display="='Escenarios de calidad'!A2" xr:uid="{7967D62D-CBA3-4100-BBEB-43E7E31938F6}"/>
    <hyperlink ref="B4:B5" location="'Escenarios de calidad'!D2" display="'Escenarios de calidad'!d2" xr:uid="{23D1E0FC-D0E0-4D9D-99FB-28E84CD46FA9}"/>
    <hyperlink ref="B5" location="'Escenarios de calidad'!E2" display="='Escenarios de calidad'!E2" xr:uid="{6045DA9B-872F-4A55-9F96-57434915C8B4}"/>
    <hyperlink ref="B31" location="'Escenarios de calidad'!A7" display="='Escenarios de calidad'!A2" xr:uid="{1FE4E6B3-8811-4A11-88FD-38FAD77A8618}"/>
    <hyperlink ref="B32:B33" location="'Escenarios de calidad'!D2" display="'Escenarios de calidad'!d2" xr:uid="{C20B8A27-BD78-45F9-838F-B4095B1195FD}"/>
    <hyperlink ref="B33" location="'Escenarios de calidad'!E2" display="='Escenarios de calidad'!E2" xr:uid="{39785C5E-0BFD-4F0B-AB5D-11288200E4E5}"/>
    <hyperlink ref="B45" location="'Escenarios de calidad'!A7" display="='Escenarios de calidad'!A2" xr:uid="{2EC50563-75A3-414C-B625-4A3EA11A37F6}"/>
    <hyperlink ref="B46:B47" location="'Escenarios de calidad'!D2" display="'Escenarios de calidad'!d2" xr:uid="{64734687-A14F-4FDD-956C-AC1A491EA061}"/>
    <hyperlink ref="B47" location="'Escenarios de calidad'!E2" display="='Escenarios de calidad'!E2" xr:uid="{CEF445E1-73CF-4892-AAB3-329E109EE461}"/>
    <hyperlink ref="A1" location="'Escenarios de calidad'!A1" display="Volver al inicio" xr:uid="{D44A54E7-B466-47BA-8FAB-FE80FF533BD1}"/>
    <hyperlink ref="B17" location="'Escenarios de calidad'!A7" display="='Escenarios de calidad'!A2" xr:uid="{56018582-4115-4526-A568-A3AC66E13FEE}"/>
    <hyperlink ref="B18:B19" location="'Escenarios de calidad'!D2" display="'Escenarios de calidad'!d2" xr:uid="{75D9E203-51EA-4112-AE88-E185149CC5AD}"/>
    <hyperlink ref="B19" location="'Escenarios de calidad'!E2" display="='Escenarios de calidad'!E2" xr:uid="{FE17FB74-7400-4595-9B2D-7C4C56D9F73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E220375-050E-4249-8512-A91794ED4DD0}">
          <x14:formula1>
            <xm:f>Opciones!$A$2:$A$4</xm:f>
          </x14:formula1>
          <xm:sqref>B7 B35 B49 B21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AC6D2-2989-4E1C-B02F-E82CC4CDFF31}">
  <sheetPr>
    <tabColor theme="9" tint="0.79998168889431442"/>
  </sheetPr>
  <dimension ref="A1:E35"/>
  <sheetViews>
    <sheetView workbookViewId="0"/>
  </sheetViews>
  <sheetFormatPr defaultColWidth="9.140625" defaultRowHeight="15"/>
  <cols>
    <col min="1" max="1" width="50.7109375" style="77" customWidth="1"/>
    <col min="2" max="2" width="15.7109375" style="77" customWidth="1"/>
    <col min="3" max="3" width="50.7109375" style="77" customWidth="1"/>
    <col min="4" max="4" width="30.7109375" style="77" customWidth="1"/>
    <col min="5" max="5" width="25.7109375" style="77" customWidth="1"/>
    <col min="6" max="16384" width="9.140625" style="77"/>
  </cols>
  <sheetData>
    <row r="1" spans="1:5" customFormat="1">
      <c r="A1" s="23" t="s">
        <v>70</v>
      </c>
      <c r="B1" s="244" t="s">
        <v>5</v>
      </c>
      <c r="C1" s="244"/>
      <c r="D1" s="244"/>
      <c r="E1">
        <f xml:space="preserve"> COUNTIF(B:B, "**-AC***-000*")</f>
        <v>7</v>
      </c>
    </row>
    <row r="2" spans="1:5">
      <c r="A2" s="138" t="str">
        <f>'Escenarios de calidad'!A7</f>
        <v>ACUSB-0001</v>
      </c>
      <c r="B2" s="139"/>
      <c r="C2" s="139"/>
      <c r="D2" s="139"/>
      <c r="E2" s="140"/>
    </row>
    <row r="3" spans="1:5">
      <c r="A3" s="35" t="s">
        <v>1</v>
      </c>
      <c r="B3" s="141" t="str">
        <f>'Escenarios de calidad'!B7</f>
        <v>Se cuentan con formularios fáciles de usar y comprender al realizar cualquier solicitud.</v>
      </c>
      <c r="C3" s="141"/>
      <c r="D3" s="141"/>
      <c r="E3" s="142"/>
    </row>
    <row r="4" spans="1:5">
      <c r="A4" s="37" t="s">
        <v>97</v>
      </c>
      <c r="B4" s="89" t="str">
        <f>"T1-"&amp;A2</f>
        <v>T1-ACUSB-0001</v>
      </c>
      <c r="C4" s="89" t="s">
        <v>269</v>
      </c>
      <c r="D4" s="82" t="s">
        <v>99</v>
      </c>
      <c r="E4" s="100">
        <v>1</v>
      </c>
    </row>
    <row r="5" spans="1:5">
      <c r="A5" s="34" t="s">
        <v>100</v>
      </c>
      <c r="B5" s="143" t="s">
        <v>101</v>
      </c>
      <c r="C5" s="143"/>
      <c r="D5" s="143" t="s">
        <v>102</v>
      </c>
      <c r="E5" s="215"/>
    </row>
    <row r="6" spans="1:5" ht="22.5" customHeight="1">
      <c r="A6" s="87" t="s">
        <v>270</v>
      </c>
      <c r="B6" s="130" t="s">
        <v>271</v>
      </c>
      <c r="C6" s="130"/>
      <c r="D6" s="130" t="s">
        <v>272</v>
      </c>
      <c r="E6" s="212"/>
    </row>
    <row r="7" spans="1:5" ht="22.5" customHeight="1">
      <c r="A7" s="93" t="s">
        <v>273</v>
      </c>
      <c r="B7" s="131"/>
      <c r="C7" s="131"/>
      <c r="D7" s="131"/>
      <c r="E7" s="213"/>
    </row>
    <row r="8" spans="1:5" ht="30">
      <c r="A8" s="36" t="s">
        <v>97</v>
      </c>
      <c r="B8" s="91" t="str">
        <f>"T2-"&amp;A2</f>
        <v>T2-ACUSB-0001</v>
      </c>
      <c r="C8" s="106" t="s">
        <v>274</v>
      </c>
      <c r="D8" s="84" t="s">
        <v>99</v>
      </c>
      <c r="E8" s="107">
        <v>1</v>
      </c>
    </row>
    <row r="9" spans="1:5" ht="15" customHeight="1">
      <c r="A9" s="34" t="s">
        <v>100</v>
      </c>
      <c r="B9" s="143" t="s">
        <v>101</v>
      </c>
      <c r="C9" s="143"/>
      <c r="D9" s="143" t="s">
        <v>102</v>
      </c>
      <c r="E9" s="215"/>
    </row>
    <row r="10" spans="1:5" ht="20.25" customHeight="1">
      <c r="A10" s="87" t="s">
        <v>275</v>
      </c>
      <c r="B10" s="130" t="s">
        <v>276</v>
      </c>
      <c r="C10" s="130"/>
      <c r="D10" s="130" t="s">
        <v>277</v>
      </c>
      <c r="E10" s="212"/>
    </row>
    <row r="11" spans="1:5" ht="20.25" customHeight="1">
      <c r="A11" s="206" t="s">
        <v>278</v>
      </c>
      <c r="B11" s="130" t="s">
        <v>279</v>
      </c>
      <c r="C11" s="130"/>
      <c r="D11" s="130"/>
      <c r="E11" s="212"/>
    </row>
    <row r="12" spans="1:5" ht="20.25" customHeight="1">
      <c r="A12" s="207"/>
      <c r="B12" s="131" t="s">
        <v>280</v>
      </c>
      <c r="C12" s="131"/>
      <c r="D12" s="131"/>
      <c r="E12" s="213"/>
    </row>
    <row r="13" spans="1:5">
      <c r="A13" s="36" t="s">
        <v>97</v>
      </c>
      <c r="B13" s="83" t="str">
        <f>"T3-"&amp;A2</f>
        <v>T3-ACUSB-0001</v>
      </c>
      <c r="C13" s="86" t="s">
        <v>281</v>
      </c>
      <c r="D13" s="84" t="s">
        <v>99</v>
      </c>
      <c r="E13" s="85">
        <v>2</v>
      </c>
    </row>
    <row r="14" spans="1:5" ht="15" customHeight="1">
      <c r="A14" s="34" t="s">
        <v>100</v>
      </c>
      <c r="B14" s="143" t="s">
        <v>101</v>
      </c>
      <c r="C14" s="143"/>
      <c r="D14" s="143" t="s">
        <v>102</v>
      </c>
      <c r="E14" s="215"/>
    </row>
    <row r="15" spans="1:5">
      <c r="A15" s="58" t="s">
        <v>282</v>
      </c>
      <c r="B15" s="220" t="s">
        <v>283</v>
      </c>
      <c r="C15" s="220"/>
      <c r="D15" s="197" t="s">
        <v>284</v>
      </c>
      <c r="E15" s="198"/>
    </row>
    <row r="16" spans="1:5">
      <c r="A16" s="218" t="s">
        <v>285</v>
      </c>
      <c r="B16" s="220" t="s">
        <v>286</v>
      </c>
      <c r="C16" s="220"/>
      <c r="D16" s="197"/>
      <c r="E16" s="198"/>
    </row>
    <row r="17" spans="1:5">
      <c r="A17" s="219"/>
      <c r="B17" s="221" t="s">
        <v>287</v>
      </c>
      <c r="C17" s="221"/>
      <c r="D17" s="199"/>
      <c r="E17" s="200"/>
    </row>
    <row r="18" spans="1:5">
      <c r="A18" s="36" t="s">
        <v>97</v>
      </c>
      <c r="B18" s="91" t="str">
        <f>"T4-"&amp;A2</f>
        <v>T4-ACUSB-0001</v>
      </c>
      <c r="C18" s="91" t="s">
        <v>288</v>
      </c>
      <c r="D18" s="84" t="s">
        <v>99</v>
      </c>
      <c r="E18" s="107">
        <v>1</v>
      </c>
    </row>
    <row r="19" spans="1:5" ht="15" customHeight="1">
      <c r="A19" s="34" t="s">
        <v>100</v>
      </c>
      <c r="B19" s="143" t="s">
        <v>101</v>
      </c>
      <c r="C19" s="143"/>
      <c r="D19" s="143" t="s">
        <v>102</v>
      </c>
      <c r="E19" s="215"/>
    </row>
    <row r="20" spans="1:5" ht="22.5" customHeight="1">
      <c r="A20" s="87" t="s">
        <v>289</v>
      </c>
      <c r="B20" s="130" t="s">
        <v>276</v>
      </c>
      <c r="C20" s="130"/>
      <c r="D20" s="130" t="s">
        <v>290</v>
      </c>
      <c r="E20" s="212"/>
    </row>
    <row r="21" spans="1:5" ht="22.5" customHeight="1">
      <c r="A21" s="93" t="s">
        <v>291</v>
      </c>
      <c r="B21" s="131" t="s">
        <v>292</v>
      </c>
      <c r="C21" s="131"/>
      <c r="D21" s="131"/>
      <c r="E21" s="213"/>
    </row>
    <row r="22" spans="1:5" ht="30">
      <c r="A22" s="36" t="s">
        <v>97</v>
      </c>
      <c r="B22" s="91" t="str">
        <f>"T5-"&amp;A2</f>
        <v>T5-ACUSB-0001</v>
      </c>
      <c r="C22" s="91" t="s">
        <v>293</v>
      </c>
      <c r="D22" s="84" t="s">
        <v>99</v>
      </c>
      <c r="E22" s="107">
        <v>1</v>
      </c>
    </row>
    <row r="23" spans="1:5" ht="15" customHeight="1">
      <c r="A23" s="34" t="s">
        <v>100</v>
      </c>
      <c r="B23" s="143" t="s">
        <v>101</v>
      </c>
      <c r="C23" s="143"/>
      <c r="D23" s="143" t="s">
        <v>102</v>
      </c>
      <c r="E23" s="215"/>
    </row>
    <row r="24" spans="1:5" ht="20.25" customHeight="1">
      <c r="A24" s="87" t="s">
        <v>294</v>
      </c>
      <c r="B24" s="130" t="s">
        <v>292</v>
      </c>
      <c r="C24" s="130"/>
      <c r="D24" s="130" t="s">
        <v>295</v>
      </c>
      <c r="E24" s="212"/>
    </row>
    <row r="25" spans="1:5" ht="20.25" customHeight="1">
      <c r="A25" s="87" t="s">
        <v>296</v>
      </c>
      <c r="B25" s="130" t="s">
        <v>297</v>
      </c>
      <c r="C25" s="130"/>
      <c r="D25" s="130"/>
      <c r="E25" s="212"/>
    </row>
    <row r="26" spans="1:5" ht="20.25" customHeight="1">
      <c r="A26" s="93" t="s">
        <v>298</v>
      </c>
      <c r="B26" s="131"/>
      <c r="C26" s="131"/>
      <c r="D26" s="131"/>
      <c r="E26" s="213"/>
    </row>
    <row r="27" spans="1:5">
      <c r="A27" s="36" t="s">
        <v>97</v>
      </c>
      <c r="B27" s="106" t="str">
        <f>"T6-"&amp;A2</f>
        <v>T6-ACUSB-0001</v>
      </c>
      <c r="C27" s="106" t="s">
        <v>299</v>
      </c>
      <c r="D27" s="84" t="s">
        <v>99</v>
      </c>
      <c r="E27" s="107">
        <v>1</v>
      </c>
    </row>
    <row r="28" spans="1:5" ht="15" customHeight="1">
      <c r="A28" s="34" t="s">
        <v>100</v>
      </c>
      <c r="B28" s="143" t="s">
        <v>101</v>
      </c>
      <c r="C28" s="143"/>
      <c r="D28" s="143" t="s">
        <v>102</v>
      </c>
      <c r="E28" s="215"/>
    </row>
    <row r="29" spans="1:5" ht="37.5" customHeight="1">
      <c r="A29" s="102" t="s">
        <v>282</v>
      </c>
      <c r="B29" s="216" t="s">
        <v>300</v>
      </c>
      <c r="C29" s="216"/>
      <c r="D29" s="130" t="s">
        <v>301</v>
      </c>
      <c r="E29" s="212"/>
    </row>
    <row r="30" spans="1:5" ht="37.5" customHeight="1">
      <c r="A30" s="108" t="s">
        <v>302</v>
      </c>
      <c r="B30" s="217" t="s">
        <v>303</v>
      </c>
      <c r="C30" s="217"/>
      <c r="D30" s="131"/>
      <c r="E30" s="213"/>
    </row>
    <row r="31" spans="1:5">
      <c r="A31" s="36" t="s">
        <v>97</v>
      </c>
      <c r="B31" s="106" t="str">
        <f>"T7-"&amp;A2</f>
        <v>T7-ACUSB-0001</v>
      </c>
      <c r="C31" s="106" t="s">
        <v>304</v>
      </c>
      <c r="D31" s="84" t="s">
        <v>99</v>
      </c>
      <c r="E31" s="107">
        <v>1</v>
      </c>
    </row>
    <row r="32" spans="1:5" ht="15" customHeight="1">
      <c r="A32" s="34" t="s">
        <v>100</v>
      </c>
      <c r="B32" s="143" t="s">
        <v>101</v>
      </c>
      <c r="C32" s="143"/>
      <c r="D32" s="143" t="s">
        <v>102</v>
      </c>
      <c r="E32" s="215"/>
    </row>
    <row r="33" spans="1:5">
      <c r="A33" s="102" t="s">
        <v>305</v>
      </c>
      <c r="B33" s="216" t="s">
        <v>306</v>
      </c>
      <c r="C33" s="216"/>
      <c r="D33" s="130" t="s">
        <v>307</v>
      </c>
      <c r="E33" s="212"/>
    </row>
    <row r="34" spans="1:5" ht="30" customHeight="1">
      <c r="A34" s="102" t="s">
        <v>308</v>
      </c>
      <c r="B34" s="216" t="s">
        <v>309</v>
      </c>
      <c r="C34" s="216"/>
      <c r="D34" s="130"/>
      <c r="E34" s="212"/>
    </row>
    <row r="35" spans="1:5" ht="30" customHeight="1">
      <c r="A35" s="108" t="s">
        <v>310</v>
      </c>
      <c r="B35" s="217"/>
      <c r="C35" s="217"/>
      <c r="D35" s="131"/>
      <c r="E35" s="213"/>
    </row>
  </sheetData>
  <mergeCells count="41">
    <mergeCell ref="B3:E3"/>
    <mergeCell ref="D5:E5"/>
    <mergeCell ref="D9:E9"/>
    <mergeCell ref="D33:E35"/>
    <mergeCell ref="D29:E30"/>
    <mergeCell ref="D24:E26"/>
    <mergeCell ref="D20:E21"/>
    <mergeCell ref="D15:E17"/>
    <mergeCell ref="D14:E14"/>
    <mergeCell ref="D19:E19"/>
    <mergeCell ref="D23:E23"/>
    <mergeCell ref="D10:E12"/>
    <mergeCell ref="D6:E7"/>
    <mergeCell ref="A16:A17"/>
    <mergeCell ref="B16:C16"/>
    <mergeCell ref="B17:C17"/>
    <mergeCell ref="B5:C5"/>
    <mergeCell ref="B6:C7"/>
    <mergeCell ref="B9:C9"/>
    <mergeCell ref="B10:C10"/>
    <mergeCell ref="A11:A12"/>
    <mergeCell ref="B11:C11"/>
    <mergeCell ref="B12:C12"/>
    <mergeCell ref="B14:C14"/>
    <mergeCell ref="B15:C15"/>
    <mergeCell ref="B1:D1"/>
    <mergeCell ref="B34:C35"/>
    <mergeCell ref="B19:C19"/>
    <mergeCell ref="B20:C20"/>
    <mergeCell ref="B21:C21"/>
    <mergeCell ref="B23:C23"/>
    <mergeCell ref="B24:C24"/>
    <mergeCell ref="B25:C26"/>
    <mergeCell ref="B28:C28"/>
    <mergeCell ref="B29:C29"/>
    <mergeCell ref="B30:C30"/>
    <mergeCell ref="B32:C32"/>
    <mergeCell ref="B33:C33"/>
    <mergeCell ref="D28:E28"/>
    <mergeCell ref="D32:E32"/>
    <mergeCell ref="A2:E2"/>
  </mergeCells>
  <hyperlinks>
    <hyperlink ref="A1" location="'Escenarios de calidad'!A1" display="Volver al inicio" xr:uid="{27C4443E-C19F-4759-AE0F-2EF4B9CBEEE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9099-97A9-4264-B43D-991F85EA0233}">
  <sheetPr>
    <tabColor theme="9" tint="0.79998168889431442"/>
  </sheetPr>
  <dimension ref="A1:C14"/>
  <sheetViews>
    <sheetView workbookViewId="0">
      <selection activeCell="B14" sqref="A2:B14"/>
    </sheetView>
  </sheetViews>
  <sheetFormatPr defaultColWidth="9.140625" defaultRowHeight="15"/>
  <cols>
    <col min="1" max="1" width="20.7109375" customWidth="1"/>
    <col min="2" max="2" width="70.7109375" customWidth="1"/>
  </cols>
  <sheetData>
    <row r="1" spans="1:3">
      <c r="A1" s="21" t="s">
        <v>70</v>
      </c>
      <c r="B1" s="20" t="s">
        <v>5</v>
      </c>
      <c r="C1">
        <f xml:space="preserve"> COUNTIF(B:B, "EC-ACUSB-0002-**")</f>
        <v>1</v>
      </c>
    </row>
    <row r="2" spans="1:3">
      <c r="A2" s="39" t="s">
        <v>0</v>
      </c>
      <c r="B2" s="43" t="str">
        <f>"EC-"&amp;B3&amp;"-01"</f>
        <v>EC-ACUSB-0002-01</v>
      </c>
    </row>
    <row r="3" spans="1:3">
      <c r="A3" s="40" t="s">
        <v>71</v>
      </c>
      <c r="B3" s="45" t="str">
        <f>'Escenarios de calidad'!A8</f>
        <v>ACUSB-0002</v>
      </c>
    </row>
    <row r="4" spans="1:3">
      <c r="A4" s="40" t="s">
        <v>72</v>
      </c>
      <c r="B4" s="45" t="str">
        <f>'Escenarios de calidad'!D8</f>
        <v>Presentación</v>
      </c>
    </row>
    <row r="5" spans="1:3">
      <c r="A5" s="40" t="s">
        <v>4</v>
      </c>
      <c r="B5" s="45" t="str">
        <f>'Escenarios de calidad'!E8</f>
        <v>Usabilidad</v>
      </c>
    </row>
    <row r="6" spans="1:3">
      <c r="A6" s="40" t="s">
        <v>73</v>
      </c>
      <c r="B6" s="46" t="s">
        <v>74</v>
      </c>
    </row>
    <row r="7" spans="1:3">
      <c r="A7" s="40" t="s">
        <v>75</v>
      </c>
      <c r="B7" s="46" t="s">
        <v>76</v>
      </c>
    </row>
    <row r="8" spans="1:3" ht="30">
      <c r="A8" s="40" t="s">
        <v>77</v>
      </c>
      <c r="B8" s="46" t="s">
        <v>311</v>
      </c>
    </row>
    <row r="9" spans="1:3">
      <c r="A9" s="41" t="s">
        <v>79</v>
      </c>
      <c r="B9" s="47" t="s">
        <v>80</v>
      </c>
    </row>
    <row r="10" spans="1:3">
      <c r="A10" s="41" t="s">
        <v>71</v>
      </c>
      <c r="B10" s="47" t="s">
        <v>312</v>
      </c>
    </row>
    <row r="11" spans="1:3">
      <c r="A11" s="41" t="s">
        <v>82</v>
      </c>
      <c r="B11" s="47" t="s">
        <v>123</v>
      </c>
    </row>
    <row r="12" spans="1:3">
      <c r="A12" s="41" t="s">
        <v>84</v>
      </c>
      <c r="B12" s="47" t="s">
        <v>313</v>
      </c>
    </row>
    <row r="13" spans="1:3" ht="30">
      <c r="A13" s="41" t="s">
        <v>86</v>
      </c>
      <c r="B13" s="47" t="s">
        <v>314</v>
      </c>
    </row>
    <row r="14" spans="1:3" ht="30">
      <c r="A14" s="42" t="s">
        <v>88</v>
      </c>
      <c r="B14" s="48" t="s">
        <v>315</v>
      </c>
    </row>
  </sheetData>
  <hyperlinks>
    <hyperlink ref="B3" location="'Escenarios de calidad'!A8" display="='Escenarios de calidad'!A8" xr:uid="{2D9F4459-CEA9-4440-B985-2036FD424AE9}"/>
    <hyperlink ref="B4:B5" location="'Escenarios de calidad'!D2" display="'Escenarios de calidad'!d2" xr:uid="{E8A5FB94-26EF-4F23-B7C1-EEDA665B3392}"/>
    <hyperlink ref="B5" location="'Escenarios de calidad'!E2" display="='Escenarios de calidad'!E2" xr:uid="{C3CA9949-C04E-4561-A9D4-7E0CDB821B51}"/>
    <hyperlink ref="A1" location="'Escenarios de calidad'!A1" display="Volver al inicio" xr:uid="{26D3FCC3-BCFA-4E5C-9BF6-E8062DB3A25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1317818-472A-4A06-9F15-BD2F3CF4CDEC}">
          <x14:formula1>
            <xm:f>Opciones!$A$2:$A$4</xm:f>
          </x14:formula1>
          <xm:sqref>B7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FD31E-AD41-48A4-8B25-C5513C895AD7}">
  <sheetPr>
    <tabColor theme="9" tint="0.79998168889431442"/>
  </sheetPr>
  <dimension ref="A1:E18"/>
  <sheetViews>
    <sheetView workbookViewId="0"/>
  </sheetViews>
  <sheetFormatPr defaultColWidth="9.140625" defaultRowHeight="15"/>
  <cols>
    <col min="1" max="1" width="50.7109375" style="24" customWidth="1"/>
    <col min="2" max="2" width="15.7109375" style="24" customWidth="1"/>
    <col min="3" max="3" width="50.7109375" style="24" customWidth="1"/>
    <col min="4" max="4" width="30.85546875" style="24" customWidth="1"/>
    <col min="5" max="5" width="25.7109375" style="24" customWidth="1"/>
    <col min="6" max="16384" width="9.140625" style="24"/>
  </cols>
  <sheetData>
    <row r="1" spans="1:5" customFormat="1">
      <c r="A1" s="23" t="s">
        <v>70</v>
      </c>
      <c r="B1" s="244" t="s">
        <v>5</v>
      </c>
      <c r="C1" s="244"/>
      <c r="D1" s="244"/>
      <c r="E1">
        <f xml:space="preserve"> COUNTIF(B:B, "**-AC***-000*")</f>
        <v>3</v>
      </c>
    </row>
    <row r="2" spans="1:5">
      <c r="A2" s="226" t="str">
        <f>'Escenarios de calidad'!A8</f>
        <v>ACUSB-0002</v>
      </c>
      <c r="B2" s="227"/>
      <c r="C2" s="227"/>
      <c r="D2" s="227"/>
      <c r="E2" s="228"/>
    </row>
    <row r="3" spans="1:5">
      <c r="A3" s="81" t="s">
        <v>1</v>
      </c>
      <c r="B3" s="224" t="str">
        <f>'Escenarios de calidad'!B8</f>
        <v>Los diferentes campos de texto cuentan con ayudas que motiven a que el usuario ingrese información válida.</v>
      </c>
      <c r="C3" s="224"/>
      <c r="D3" s="224"/>
      <c r="E3" s="225"/>
    </row>
    <row r="4" spans="1:5">
      <c r="A4" s="37" t="s">
        <v>97</v>
      </c>
      <c r="B4" s="89" t="str">
        <f>"T1-"&amp;A2</f>
        <v>T1-ACUSB-0002</v>
      </c>
      <c r="C4" s="89" t="s">
        <v>316</v>
      </c>
      <c r="D4" s="78" t="s">
        <v>99</v>
      </c>
      <c r="E4" s="99">
        <v>1</v>
      </c>
    </row>
    <row r="5" spans="1:5">
      <c r="A5" s="34" t="s">
        <v>100</v>
      </c>
      <c r="B5" s="143" t="s">
        <v>101</v>
      </c>
      <c r="C5" s="143"/>
      <c r="D5" s="143" t="s">
        <v>102</v>
      </c>
      <c r="E5" s="215"/>
    </row>
    <row r="6" spans="1:5" ht="30">
      <c r="A6" s="87" t="s">
        <v>317</v>
      </c>
      <c r="B6" s="130" t="s">
        <v>318</v>
      </c>
      <c r="C6" s="130"/>
      <c r="D6" s="130" t="s">
        <v>319</v>
      </c>
      <c r="E6" s="212"/>
    </row>
    <row r="7" spans="1:5" ht="30">
      <c r="A7" s="87" t="s">
        <v>320</v>
      </c>
      <c r="B7" s="130" t="s">
        <v>321</v>
      </c>
      <c r="C7" s="130"/>
      <c r="D7" s="130"/>
      <c r="E7" s="212"/>
    </row>
    <row r="8" spans="1:5">
      <c r="A8" s="93" t="s">
        <v>322</v>
      </c>
      <c r="B8" s="131"/>
      <c r="C8" s="131"/>
      <c r="D8" s="131"/>
      <c r="E8" s="213"/>
    </row>
    <row r="9" spans="1:5" ht="42.75" customHeight="1">
      <c r="A9" s="36" t="s">
        <v>97</v>
      </c>
      <c r="B9" s="91" t="str">
        <f>"T2-"&amp;A2</f>
        <v>T2-ACUSB-0002</v>
      </c>
      <c r="C9" s="91" t="s">
        <v>323</v>
      </c>
      <c r="D9" s="79" t="s">
        <v>99</v>
      </c>
      <c r="E9" s="105">
        <v>1</v>
      </c>
    </row>
    <row r="10" spans="1:5">
      <c r="A10" s="34" t="s">
        <v>100</v>
      </c>
      <c r="B10" s="143" t="s">
        <v>101</v>
      </c>
      <c r="C10" s="143"/>
      <c r="D10" s="143" t="s">
        <v>102</v>
      </c>
      <c r="E10" s="215"/>
    </row>
    <row r="11" spans="1:5" ht="30">
      <c r="A11" s="103" t="s">
        <v>324</v>
      </c>
      <c r="B11" s="130" t="s">
        <v>325</v>
      </c>
      <c r="C11" s="130"/>
      <c r="D11" s="130" t="s">
        <v>326</v>
      </c>
      <c r="E11" s="212"/>
    </row>
    <row r="12" spans="1:5" ht="30">
      <c r="A12" s="87" t="s">
        <v>327</v>
      </c>
      <c r="B12" s="130" t="s">
        <v>328</v>
      </c>
      <c r="C12" s="130"/>
      <c r="D12" s="130"/>
      <c r="E12" s="212"/>
    </row>
    <row r="13" spans="1:5" ht="30">
      <c r="A13" s="104" t="s">
        <v>329</v>
      </c>
      <c r="B13" s="222"/>
      <c r="C13" s="222"/>
      <c r="D13" s="222"/>
      <c r="E13" s="223"/>
    </row>
    <row r="14" spans="1:5">
      <c r="A14" s="37" t="s">
        <v>97</v>
      </c>
      <c r="B14" s="89" t="str">
        <f>"T3-"&amp;A2</f>
        <v>T3-ACUSB-0002</v>
      </c>
      <c r="C14" s="89" t="s">
        <v>330</v>
      </c>
      <c r="D14" s="78" t="s">
        <v>99</v>
      </c>
      <c r="E14" s="99">
        <v>1</v>
      </c>
    </row>
    <row r="15" spans="1:5">
      <c r="A15" s="34" t="s">
        <v>100</v>
      </c>
      <c r="B15" s="143" t="s">
        <v>101</v>
      </c>
      <c r="C15" s="143"/>
      <c r="D15" s="143" t="s">
        <v>102</v>
      </c>
      <c r="E15" s="215"/>
    </row>
    <row r="16" spans="1:5">
      <c r="A16" s="102" t="s">
        <v>331</v>
      </c>
      <c r="B16" s="130" t="s">
        <v>332</v>
      </c>
      <c r="C16" s="130"/>
      <c r="D16" s="130" t="s">
        <v>333</v>
      </c>
      <c r="E16" s="212"/>
    </row>
    <row r="17" spans="1:5">
      <c r="A17" s="87" t="s">
        <v>334</v>
      </c>
      <c r="B17" s="130" t="s">
        <v>335</v>
      </c>
      <c r="C17" s="130"/>
      <c r="D17" s="130"/>
      <c r="E17" s="212"/>
    </row>
    <row r="18" spans="1:5">
      <c r="A18" s="93" t="s">
        <v>336</v>
      </c>
      <c r="B18" s="131"/>
      <c r="C18" s="131"/>
      <c r="D18" s="131"/>
      <c r="E18" s="213"/>
    </row>
  </sheetData>
  <mergeCells count="18">
    <mergeCell ref="B1:D1"/>
    <mergeCell ref="A2:E2"/>
    <mergeCell ref="D16:E18"/>
    <mergeCell ref="D11:E13"/>
    <mergeCell ref="D6:E8"/>
    <mergeCell ref="B3:E3"/>
    <mergeCell ref="B11:C11"/>
    <mergeCell ref="B12:C13"/>
    <mergeCell ref="B15:C15"/>
    <mergeCell ref="B16:C16"/>
    <mergeCell ref="B17:C18"/>
    <mergeCell ref="B5:C5"/>
    <mergeCell ref="B6:C6"/>
    <mergeCell ref="B7:C8"/>
    <mergeCell ref="B10:C10"/>
    <mergeCell ref="D5:E5"/>
    <mergeCell ref="D10:E10"/>
    <mergeCell ref="D15:E15"/>
  </mergeCells>
  <hyperlinks>
    <hyperlink ref="A1" location="'Escenarios de calidad'!A1" display="Volver al inicio" xr:uid="{8362E06C-0CB3-4384-933E-FA99D53A01E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E4877-5860-462A-9F72-B7077E9664A9}">
  <sheetPr>
    <tabColor theme="9" tint="0.79998168889431442"/>
  </sheetPr>
  <dimension ref="A1:C56"/>
  <sheetViews>
    <sheetView workbookViewId="0"/>
  </sheetViews>
  <sheetFormatPr defaultColWidth="9.140625" defaultRowHeight="15"/>
  <cols>
    <col min="1" max="1" width="20.7109375" customWidth="1"/>
    <col min="2" max="2" width="70.7109375" customWidth="1"/>
  </cols>
  <sheetData>
    <row r="1" spans="1:3">
      <c r="A1" s="21" t="s">
        <v>70</v>
      </c>
      <c r="B1" s="20" t="s">
        <v>5</v>
      </c>
      <c r="C1">
        <f xml:space="preserve"> COUNTIF(B:B, "EC-ACUSB-0003-**")</f>
        <v>4</v>
      </c>
    </row>
    <row r="2" spans="1:3">
      <c r="A2" s="39" t="s">
        <v>0</v>
      </c>
      <c r="B2" s="43" t="str">
        <f>"EC-"&amp;B3&amp;"-01"</f>
        <v>EC-ACUSB-0003-01</v>
      </c>
    </row>
    <row r="3" spans="1:3">
      <c r="A3" s="40" t="s">
        <v>71</v>
      </c>
      <c r="B3" s="45" t="str">
        <f>'Escenarios de calidad'!A9</f>
        <v>ACUSB-0003</v>
      </c>
    </row>
    <row r="4" spans="1:3">
      <c r="A4" s="40" t="s">
        <v>72</v>
      </c>
      <c r="B4" s="45" t="str">
        <f>'Escenarios de calidad'!D9</f>
        <v>Presentación</v>
      </c>
    </row>
    <row r="5" spans="1:3">
      <c r="A5" s="40" t="s">
        <v>4</v>
      </c>
      <c r="B5" s="45" t="str">
        <f>'Escenarios de calidad'!E9</f>
        <v>Usabilidad</v>
      </c>
    </row>
    <row r="6" spans="1:3">
      <c r="A6" s="40" t="s">
        <v>73</v>
      </c>
      <c r="B6" s="46" t="s">
        <v>74</v>
      </c>
    </row>
    <row r="7" spans="1:3">
      <c r="A7" s="40" t="s">
        <v>75</v>
      </c>
      <c r="B7" s="46" t="s">
        <v>76</v>
      </c>
    </row>
    <row r="8" spans="1:3" ht="45" customHeight="1">
      <c r="A8" s="40" t="s">
        <v>77</v>
      </c>
      <c r="B8" s="46" t="s">
        <v>337</v>
      </c>
    </row>
    <row r="9" spans="1:3">
      <c r="A9" s="41" t="s">
        <v>79</v>
      </c>
      <c r="B9" s="47" t="s">
        <v>80</v>
      </c>
    </row>
    <row r="10" spans="1:3" ht="30">
      <c r="A10" s="41" t="s">
        <v>71</v>
      </c>
      <c r="B10" s="47" t="s">
        <v>338</v>
      </c>
    </row>
    <row r="11" spans="1:3">
      <c r="A11" s="41" t="s">
        <v>82</v>
      </c>
      <c r="B11" s="47" t="s">
        <v>339</v>
      </c>
    </row>
    <row r="12" spans="1:3">
      <c r="A12" s="41" t="s">
        <v>84</v>
      </c>
      <c r="B12" s="47" t="s">
        <v>85</v>
      </c>
    </row>
    <row r="13" spans="1:3" ht="30">
      <c r="A13" s="41" t="s">
        <v>86</v>
      </c>
      <c r="B13" s="47" t="s">
        <v>340</v>
      </c>
    </row>
    <row r="14" spans="1:3" ht="45">
      <c r="A14" s="42" t="s">
        <v>88</v>
      </c>
      <c r="B14" s="48" t="s">
        <v>341</v>
      </c>
    </row>
    <row r="16" spans="1:3">
      <c r="A16" s="39" t="s">
        <v>0</v>
      </c>
      <c r="B16" s="43" t="str">
        <f>"EC-"&amp;B17&amp;"-02"</f>
        <v>EC-ACUSB-0003-02</v>
      </c>
    </row>
    <row r="17" spans="1:2">
      <c r="A17" s="40" t="s">
        <v>71</v>
      </c>
      <c r="B17" s="45" t="str">
        <f>'Escenarios de calidad'!A9</f>
        <v>ACUSB-0003</v>
      </c>
    </row>
    <row r="18" spans="1:2">
      <c r="A18" s="40" t="s">
        <v>72</v>
      </c>
      <c r="B18" s="45" t="str">
        <f>'Escenarios de calidad'!D9</f>
        <v>Presentación</v>
      </c>
    </row>
    <row r="19" spans="1:2">
      <c r="A19" s="40" t="s">
        <v>4</v>
      </c>
      <c r="B19" s="45" t="str">
        <f>'Escenarios de calidad'!E9</f>
        <v>Usabilidad</v>
      </c>
    </row>
    <row r="20" spans="1:2">
      <c r="A20" s="40" t="s">
        <v>73</v>
      </c>
      <c r="B20" s="46" t="s">
        <v>74</v>
      </c>
    </row>
    <row r="21" spans="1:2">
      <c r="A21" s="40" t="s">
        <v>75</v>
      </c>
      <c r="B21" s="46" t="s">
        <v>76</v>
      </c>
    </row>
    <row r="22" spans="1:2" ht="45" customHeight="1">
      <c r="A22" s="40" t="s">
        <v>77</v>
      </c>
      <c r="B22" s="46" t="s">
        <v>342</v>
      </c>
    </row>
    <row r="23" spans="1:2">
      <c r="A23" s="41" t="s">
        <v>79</v>
      </c>
      <c r="B23" s="47" t="s">
        <v>80</v>
      </c>
    </row>
    <row r="24" spans="1:2">
      <c r="A24" s="41" t="s">
        <v>71</v>
      </c>
      <c r="B24" s="47" t="s">
        <v>343</v>
      </c>
    </row>
    <row r="25" spans="1:2">
      <c r="A25" s="41" t="s">
        <v>82</v>
      </c>
      <c r="B25" s="47" t="s">
        <v>339</v>
      </c>
    </row>
    <row r="26" spans="1:2">
      <c r="A26" s="41" t="s">
        <v>84</v>
      </c>
      <c r="B26" s="47" t="s">
        <v>85</v>
      </c>
    </row>
    <row r="27" spans="1:2" ht="30">
      <c r="A27" s="41" t="s">
        <v>86</v>
      </c>
      <c r="B27" s="47" t="s">
        <v>344</v>
      </c>
    </row>
    <row r="28" spans="1:2" ht="45">
      <c r="A28" s="42" t="s">
        <v>88</v>
      </c>
      <c r="B28" s="48" t="s">
        <v>345</v>
      </c>
    </row>
    <row r="30" spans="1:2">
      <c r="A30" s="39" t="s">
        <v>0</v>
      </c>
      <c r="B30" s="43" t="str">
        <f>"EC-"&amp;B31&amp;"-03"</f>
        <v>EC-ACUSB-0003-03</v>
      </c>
    </row>
    <row r="31" spans="1:2">
      <c r="A31" s="40" t="s">
        <v>71</v>
      </c>
      <c r="B31" s="45" t="str">
        <f>'Escenarios de calidad'!A9</f>
        <v>ACUSB-0003</v>
      </c>
    </row>
    <row r="32" spans="1:2">
      <c r="A32" s="40" t="s">
        <v>72</v>
      </c>
      <c r="B32" s="45" t="str">
        <f>'Escenarios de calidad'!D9</f>
        <v>Presentación</v>
      </c>
    </row>
    <row r="33" spans="1:2">
      <c r="A33" s="40" t="s">
        <v>4</v>
      </c>
      <c r="B33" s="45" t="str">
        <f>'Escenarios de calidad'!E9</f>
        <v>Usabilidad</v>
      </c>
    </row>
    <row r="34" spans="1:2">
      <c r="A34" s="40" t="s">
        <v>73</v>
      </c>
      <c r="B34" s="46" t="s">
        <v>74</v>
      </c>
    </row>
    <row r="35" spans="1:2">
      <c r="A35" s="40" t="s">
        <v>75</v>
      </c>
      <c r="B35" s="46" t="s">
        <v>76</v>
      </c>
    </row>
    <row r="36" spans="1:2" ht="45" customHeight="1">
      <c r="A36" s="40" t="s">
        <v>77</v>
      </c>
      <c r="B36" s="46" t="s">
        <v>346</v>
      </c>
    </row>
    <row r="37" spans="1:2">
      <c r="A37" s="41" t="s">
        <v>79</v>
      </c>
      <c r="B37" s="47" t="s">
        <v>80</v>
      </c>
    </row>
    <row r="38" spans="1:2">
      <c r="A38" s="41" t="s">
        <v>71</v>
      </c>
      <c r="B38" s="47" t="s">
        <v>347</v>
      </c>
    </row>
    <row r="39" spans="1:2">
      <c r="A39" s="41" t="s">
        <v>82</v>
      </c>
      <c r="B39" s="47" t="s">
        <v>339</v>
      </c>
    </row>
    <row r="40" spans="1:2">
      <c r="A40" s="41" t="s">
        <v>84</v>
      </c>
      <c r="B40" s="47" t="s">
        <v>85</v>
      </c>
    </row>
    <row r="41" spans="1:2" ht="30">
      <c r="A41" s="41" t="s">
        <v>86</v>
      </c>
      <c r="B41" s="47" t="s">
        <v>348</v>
      </c>
    </row>
    <row r="42" spans="1:2" ht="45">
      <c r="A42" s="42" t="s">
        <v>88</v>
      </c>
      <c r="B42" s="48" t="s">
        <v>349</v>
      </c>
    </row>
    <row r="44" spans="1:2">
      <c r="A44" s="39" t="s">
        <v>0</v>
      </c>
      <c r="B44" s="43" t="str">
        <f>"EC-"&amp;B45&amp;"-04"</f>
        <v>EC-ACUSB-0003-04</v>
      </c>
    </row>
    <row r="45" spans="1:2">
      <c r="A45" s="40" t="s">
        <v>71</v>
      </c>
      <c r="B45" s="45" t="str">
        <f>'Escenarios de calidad'!A9</f>
        <v>ACUSB-0003</v>
      </c>
    </row>
    <row r="46" spans="1:2">
      <c r="A46" s="40" t="s">
        <v>72</v>
      </c>
      <c r="B46" s="45" t="str">
        <f>'Escenarios de calidad'!D9</f>
        <v>Presentación</v>
      </c>
    </row>
    <row r="47" spans="1:2">
      <c r="A47" s="40" t="s">
        <v>4</v>
      </c>
      <c r="B47" s="45" t="str">
        <f>'Escenarios de calidad'!E9</f>
        <v>Usabilidad</v>
      </c>
    </row>
    <row r="48" spans="1:2">
      <c r="A48" s="40" t="s">
        <v>73</v>
      </c>
      <c r="B48" s="46" t="s">
        <v>74</v>
      </c>
    </row>
    <row r="49" spans="1:2">
      <c r="A49" s="40" t="s">
        <v>75</v>
      </c>
      <c r="B49" s="46" t="s">
        <v>76</v>
      </c>
    </row>
    <row r="50" spans="1:2" ht="45" customHeight="1">
      <c r="A50" s="40" t="s">
        <v>77</v>
      </c>
      <c r="B50" s="46" t="s">
        <v>350</v>
      </c>
    </row>
    <row r="51" spans="1:2">
      <c r="A51" s="41" t="s">
        <v>79</v>
      </c>
      <c r="B51" s="47" t="s">
        <v>80</v>
      </c>
    </row>
    <row r="52" spans="1:2" ht="15" customHeight="1">
      <c r="A52" s="41" t="s">
        <v>71</v>
      </c>
      <c r="B52" s="47" t="s">
        <v>351</v>
      </c>
    </row>
    <row r="53" spans="1:2">
      <c r="A53" s="41" t="s">
        <v>82</v>
      </c>
      <c r="B53" s="47" t="s">
        <v>339</v>
      </c>
    </row>
    <row r="54" spans="1:2">
      <c r="A54" s="41" t="s">
        <v>84</v>
      </c>
      <c r="B54" s="47" t="s">
        <v>85</v>
      </c>
    </row>
    <row r="55" spans="1:2" ht="30">
      <c r="A55" s="41" t="s">
        <v>86</v>
      </c>
      <c r="B55" s="47" t="s">
        <v>352</v>
      </c>
    </row>
    <row r="56" spans="1:2" ht="45">
      <c r="A56" s="42" t="s">
        <v>88</v>
      </c>
      <c r="B56" s="48" t="s">
        <v>353</v>
      </c>
    </row>
  </sheetData>
  <hyperlinks>
    <hyperlink ref="B3" location="'Escenarios de calidad'!A2" display="='Escenarios de calidad'!A2" xr:uid="{9884D923-F49D-46C5-814B-5E08984FBB8B}"/>
    <hyperlink ref="B4:B5" location="'Escenarios de calidad'!D2" display="'Escenarios de calidad'!d2" xr:uid="{48036BF5-29BE-439C-80A9-B1FC709EE8B7}"/>
    <hyperlink ref="B5" location="'Escenarios de calidad'!E2" display="='Escenarios de calidad'!E2" xr:uid="{342F904D-5A15-49FC-8C78-6B233AE5012F}"/>
    <hyperlink ref="B17" location="'Escenarios de calidad'!A2" display="='Escenarios de calidad'!A2" xr:uid="{DE27FAC1-D03B-461C-B362-C3EE9BCD0685}"/>
    <hyperlink ref="B18:B19" location="'Escenarios de calidad'!D2" display="'Escenarios de calidad'!d2" xr:uid="{A75D3FB7-ECDE-4981-A9A4-DDA1F197DA8F}"/>
    <hyperlink ref="B19" location="'Escenarios de calidad'!E2" display="='Escenarios de calidad'!E2" xr:uid="{B5759A34-C1D9-4EC3-99ED-AFE39D5E6DDE}"/>
    <hyperlink ref="B31" location="'Escenarios de calidad'!A2" display="='Escenarios de calidad'!A2" xr:uid="{85C66E3E-6EF3-4835-8160-AAD340894DFA}"/>
    <hyperlink ref="B32:B33" location="'Escenarios de calidad'!D2" display="'Escenarios de calidad'!d2" xr:uid="{A25224D3-392B-4BE4-8F9A-D4BB1C120FD2}"/>
    <hyperlink ref="B33" location="'Escenarios de calidad'!E2" display="='Escenarios de calidad'!E2" xr:uid="{06528CC9-BA15-477B-8E48-F7D3E02821A5}"/>
    <hyperlink ref="B45" location="'Escenarios de calidad'!A2" display="='Escenarios de calidad'!A2" xr:uid="{6EA1D261-CA5D-421E-AE35-5646B3338056}"/>
    <hyperlink ref="B46:B47" location="'Escenarios de calidad'!D2" display="'Escenarios de calidad'!d2" xr:uid="{49CE8C0E-64A5-46A0-BEBB-D8F8A2CFC9F4}"/>
    <hyperlink ref="B47" location="'Escenarios de calidad'!E2" display="='Escenarios de calidad'!E2" xr:uid="{D077AC33-5CCE-4AE4-B6C5-FD8B4C9AE102}"/>
    <hyperlink ref="A1" location="'Escenarios de calidad'!A1" display="Volver al inicio" xr:uid="{4A4C395A-7909-456F-BF96-28620EBBAE1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9FEBDB5-ED4B-4DA8-AFAE-34321A1E8167}">
          <x14:formula1>
            <xm:f>Opciones!$A$2:$A$4</xm:f>
          </x14:formula1>
          <xm:sqref>B7 B21 B35 B49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59918-A0EC-42E6-8D65-8B870261B0BD}">
  <sheetPr>
    <tabColor theme="9" tint="0.79998168889431442"/>
  </sheetPr>
  <dimension ref="A1:E7"/>
  <sheetViews>
    <sheetView workbookViewId="0"/>
  </sheetViews>
  <sheetFormatPr defaultColWidth="9.140625" defaultRowHeight="15"/>
  <cols>
    <col min="1" max="1" width="50.7109375" style="71" customWidth="1"/>
    <col min="2" max="2" width="15.7109375" style="71" customWidth="1"/>
    <col min="3" max="3" width="50.7109375" style="71" customWidth="1"/>
    <col min="4" max="4" width="30.85546875" style="71" customWidth="1"/>
    <col min="5" max="5" width="25.7109375" style="71" customWidth="1"/>
    <col min="6" max="16384" width="9.140625" style="71"/>
  </cols>
  <sheetData>
    <row r="1" spans="1:5" customFormat="1">
      <c r="A1" s="23" t="s">
        <v>70</v>
      </c>
      <c r="B1" s="244" t="s">
        <v>5</v>
      </c>
      <c r="C1" s="244"/>
      <c r="D1" s="244"/>
      <c r="E1">
        <f xml:space="preserve"> COUNTIF(B:B, "**-AC***-000*")</f>
        <v>1</v>
      </c>
    </row>
    <row r="2" spans="1:5">
      <c r="A2" s="138" t="str">
        <f>'Escenarios de calidad'!A9</f>
        <v>ACUSB-0003</v>
      </c>
      <c r="B2" s="139"/>
      <c r="C2" s="139"/>
      <c r="D2" s="139"/>
      <c r="E2" s="140"/>
    </row>
    <row r="3" spans="1:5">
      <c r="A3" s="35" t="s">
        <v>1</v>
      </c>
      <c r="B3" s="141" t="str">
        <f>'Escenarios de calidad'!B9</f>
        <v>La aplicación tiene pequeños mensajes de ayuda que aparezcan cuando se coloque el cursor de ratón sobre ciertos elementos.</v>
      </c>
      <c r="C3" s="141"/>
      <c r="D3" s="141"/>
      <c r="E3" s="142"/>
    </row>
    <row r="4" spans="1:5">
      <c r="A4" s="37" t="s">
        <v>97</v>
      </c>
      <c r="B4" s="89" t="str">
        <f>"T1-"&amp;A2</f>
        <v>T1-ACUSB-0003</v>
      </c>
      <c r="C4" s="89" t="s">
        <v>354</v>
      </c>
      <c r="D4" s="72" t="s">
        <v>99</v>
      </c>
      <c r="E4" s="90">
        <v>1</v>
      </c>
    </row>
    <row r="5" spans="1:5">
      <c r="A5" s="34" t="s">
        <v>100</v>
      </c>
      <c r="B5" s="143" t="s">
        <v>101</v>
      </c>
      <c r="C5" s="143"/>
      <c r="D5" s="143" t="s">
        <v>102</v>
      </c>
      <c r="E5" s="215"/>
    </row>
    <row r="6" spans="1:5" ht="37.5" customHeight="1">
      <c r="A6" s="87" t="s">
        <v>355</v>
      </c>
      <c r="B6" s="130" t="s">
        <v>356</v>
      </c>
      <c r="C6" s="130"/>
      <c r="D6" s="130" t="s">
        <v>357</v>
      </c>
      <c r="E6" s="212"/>
    </row>
    <row r="7" spans="1:5" ht="37.5" customHeight="1">
      <c r="A7" s="93" t="s">
        <v>358</v>
      </c>
      <c r="B7" s="131"/>
      <c r="C7" s="131"/>
      <c r="D7" s="131"/>
      <c r="E7" s="213"/>
    </row>
  </sheetData>
  <mergeCells count="7">
    <mergeCell ref="B1:D1"/>
    <mergeCell ref="D6:E7"/>
    <mergeCell ref="A2:E2"/>
    <mergeCell ref="B3:E3"/>
    <mergeCell ref="D5:E5"/>
    <mergeCell ref="B5:C5"/>
    <mergeCell ref="B6:C7"/>
  </mergeCells>
  <hyperlinks>
    <hyperlink ref="A1" location="'Escenarios de calidad'!A1" display="Volver al inicio" xr:uid="{C6F1E40A-F87C-4233-B190-89D57AFBC9D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14162-5B25-451B-9A12-E80D5CBB3543}">
  <sheetPr>
    <tabColor theme="9" tint="0.79998168889431442"/>
  </sheetPr>
  <dimension ref="A1:C56"/>
  <sheetViews>
    <sheetView workbookViewId="0"/>
  </sheetViews>
  <sheetFormatPr defaultColWidth="9.140625" defaultRowHeight="15"/>
  <cols>
    <col min="1" max="1" width="20.7109375" customWidth="1"/>
    <col min="2" max="2" width="70.7109375" customWidth="1"/>
    <col min="4" max="4" width="55.28515625" customWidth="1"/>
  </cols>
  <sheetData>
    <row r="1" spans="1:3">
      <c r="A1" s="21" t="s">
        <v>70</v>
      </c>
      <c r="B1" s="20" t="s">
        <v>5</v>
      </c>
      <c r="C1">
        <f xml:space="preserve"> COUNTIF(B:B, "EC-ACUSB-0004-**")</f>
        <v>4</v>
      </c>
    </row>
    <row r="2" spans="1:3">
      <c r="A2" s="39" t="s">
        <v>0</v>
      </c>
      <c r="B2" s="43" t="str">
        <f>"EC-"&amp;B3&amp;"-01"</f>
        <v>EC-ACUSB-0004-01</v>
      </c>
    </row>
    <row r="3" spans="1:3">
      <c r="A3" s="40" t="s">
        <v>71</v>
      </c>
      <c r="B3" s="45" t="str">
        <f>'Escenarios de calidad'!A10</f>
        <v>ACUSB-0004</v>
      </c>
    </row>
    <row r="4" spans="1:3">
      <c r="A4" s="40" t="s">
        <v>72</v>
      </c>
      <c r="B4" s="45" t="str">
        <f>'Escenarios de calidad'!D10</f>
        <v>Interacción/Retroalimentación</v>
      </c>
    </row>
    <row r="5" spans="1:3">
      <c r="A5" s="40" t="s">
        <v>4</v>
      </c>
      <c r="B5" s="45" t="str">
        <f>'Escenarios de calidad'!E10</f>
        <v>Usabilidad</v>
      </c>
    </row>
    <row r="6" spans="1:3">
      <c r="A6" s="40" t="s">
        <v>73</v>
      </c>
      <c r="B6" s="46" t="s">
        <v>74</v>
      </c>
    </row>
    <row r="7" spans="1:3">
      <c r="A7" s="40" t="s">
        <v>75</v>
      </c>
      <c r="B7" s="46" t="s">
        <v>76</v>
      </c>
    </row>
    <row r="8" spans="1:3" ht="60" customHeight="1">
      <c r="A8" s="40" t="s">
        <v>77</v>
      </c>
      <c r="B8" s="46" t="s">
        <v>359</v>
      </c>
    </row>
    <row r="9" spans="1:3">
      <c r="A9" s="41" t="s">
        <v>79</v>
      </c>
      <c r="B9" s="47" t="s">
        <v>80</v>
      </c>
    </row>
    <row r="10" spans="1:3">
      <c r="A10" s="41" t="s">
        <v>71</v>
      </c>
      <c r="B10" s="47" t="s">
        <v>360</v>
      </c>
    </row>
    <row r="11" spans="1:3">
      <c r="A11" s="41" t="s">
        <v>82</v>
      </c>
      <c r="B11" s="47" t="s">
        <v>123</v>
      </c>
    </row>
    <row r="12" spans="1:3">
      <c r="A12" s="41" t="s">
        <v>84</v>
      </c>
      <c r="B12" s="47" t="s">
        <v>85</v>
      </c>
    </row>
    <row r="13" spans="1:3" ht="30">
      <c r="A13" s="41" t="s">
        <v>86</v>
      </c>
      <c r="B13" s="47" t="s">
        <v>361</v>
      </c>
    </row>
    <row r="14" spans="1:3" ht="30">
      <c r="A14" s="42" t="s">
        <v>88</v>
      </c>
      <c r="B14" s="48" t="s">
        <v>362</v>
      </c>
    </row>
    <row r="16" spans="1:3">
      <c r="A16" s="39" t="s">
        <v>0</v>
      </c>
      <c r="B16" s="43" t="str">
        <f>"EC-"&amp;B17&amp;"-02"</f>
        <v>EC-ACUSB-0004-02</v>
      </c>
    </row>
    <row r="17" spans="1:2">
      <c r="A17" s="40" t="s">
        <v>71</v>
      </c>
      <c r="B17" s="45" t="str">
        <f>'Escenarios de calidad'!A10</f>
        <v>ACUSB-0004</v>
      </c>
    </row>
    <row r="18" spans="1:2">
      <c r="A18" s="40" t="s">
        <v>72</v>
      </c>
      <c r="B18" s="45" t="str">
        <f>'Escenarios de calidad'!D10</f>
        <v>Interacción/Retroalimentación</v>
      </c>
    </row>
    <row r="19" spans="1:2">
      <c r="A19" s="40" t="s">
        <v>4</v>
      </c>
      <c r="B19" s="45" t="str">
        <f>'Escenarios de calidad'!E10</f>
        <v>Usabilidad</v>
      </c>
    </row>
    <row r="20" spans="1:2">
      <c r="A20" s="40" t="s">
        <v>73</v>
      </c>
      <c r="B20" s="46" t="s">
        <v>91</v>
      </c>
    </row>
    <row r="21" spans="1:2">
      <c r="A21" s="40" t="s">
        <v>75</v>
      </c>
      <c r="B21" s="46" t="s">
        <v>76</v>
      </c>
    </row>
    <row r="22" spans="1:2" ht="60">
      <c r="A22" s="40" t="s">
        <v>77</v>
      </c>
      <c r="B22" s="46" t="s">
        <v>363</v>
      </c>
    </row>
    <row r="23" spans="1:2">
      <c r="A23" s="41" t="s">
        <v>79</v>
      </c>
      <c r="B23" s="47" t="s">
        <v>80</v>
      </c>
    </row>
    <row r="24" spans="1:2">
      <c r="A24" s="41" t="s">
        <v>71</v>
      </c>
      <c r="B24" s="47" t="s">
        <v>364</v>
      </c>
    </row>
    <row r="25" spans="1:2">
      <c r="A25" s="41" t="s">
        <v>82</v>
      </c>
      <c r="B25" s="47" t="s">
        <v>123</v>
      </c>
    </row>
    <row r="26" spans="1:2">
      <c r="A26" s="41" t="s">
        <v>84</v>
      </c>
      <c r="B26" s="47" t="s">
        <v>85</v>
      </c>
    </row>
    <row r="27" spans="1:2" ht="30">
      <c r="A27" s="41" t="s">
        <v>86</v>
      </c>
      <c r="B27" s="47" t="s">
        <v>365</v>
      </c>
    </row>
    <row r="28" spans="1:2" ht="45">
      <c r="A28" s="42" t="s">
        <v>88</v>
      </c>
      <c r="B28" s="48" t="s">
        <v>366</v>
      </c>
    </row>
    <row r="30" spans="1:2">
      <c r="A30" s="39" t="s">
        <v>0</v>
      </c>
      <c r="B30" s="43" t="str">
        <f>"EC-"&amp;B31&amp;"-03"</f>
        <v>EC-ACUSB-0004-03</v>
      </c>
    </row>
    <row r="31" spans="1:2">
      <c r="A31" s="40" t="s">
        <v>71</v>
      </c>
      <c r="B31" s="45" t="str">
        <f>'Escenarios de calidad'!A10</f>
        <v>ACUSB-0004</v>
      </c>
    </row>
    <row r="32" spans="1:2">
      <c r="A32" s="40" t="s">
        <v>72</v>
      </c>
      <c r="B32" s="45" t="str">
        <f>'Escenarios de calidad'!D10</f>
        <v>Interacción/Retroalimentación</v>
      </c>
    </row>
    <row r="33" spans="1:2">
      <c r="A33" s="40" t="s">
        <v>4</v>
      </c>
      <c r="B33" s="45" t="str">
        <f>'Escenarios de calidad'!E10</f>
        <v>Usabilidad</v>
      </c>
    </row>
    <row r="34" spans="1:2">
      <c r="A34" s="40" t="s">
        <v>73</v>
      </c>
      <c r="B34" s="46" t="s">
        <v>91</v>
      </c>
    </row>
    <row r="35" spans="1:2">
      <c r="A35" s="40" t="s">
        <v>75</v>
      </c>
      <c r="B35" s="46" t="s">
        <v>76</v>
      </c>
    </row>
    <row r="36" spans="1:2" ht="60">
      <c r="A36" s="40" t="s">
        <v>77</v>
      </c>
      <c r="B36" s="46" t="s">
        <v>367</v>
      </c>
    </row>
    <row r="37" spans="1:2">
      <c r="A37" s="41" t="s">
        <v>79</v>
      </c>
      <c r="B37" s="47" t="s">
        <v>80</v>
      </c>
    </row>
    <row r="38" spans="1:2">
      <c r="A38" s="41" t="s">
        <v>71</v>
      </c>
      <c r="B38" s="47" t="s">
        <v>368</v>
      </c>
    </row>
    <row r="39" spans="1:2">
      <c r="A39" s="41" t="s">
        <v>82</v>
      </c>
      <c r="B39" s="47" t="s">
        <v>123</v>
      </c>
    </row>
    <row r="40" spans="1:2">
      <c r="A40" s="41" t="s">
        <v>84</v>
      </c>
      <c r="B40" s="47" t="s">
        <v>85</v>
      </c>
    </row>
    <row r="41" spans="1:2" ht="30">
      <c r="A41" s="41" t="s">
        <v>86</v>
      </c>
      <c r="B41" s="47" t="s">
        <v>369</v>
      </c>
    </row>
    <row r="42" spans="1:2" ht="45">
      <c r="A42" s="42" t="s">
        <v>88</v>
      </c>
      <c r="B42" s="48" t="s">
        <v>370</v>
      </c>
    </row>
    <row r="44" spans="1:2">
      <c r="A44" s="39" t="s">
        <v>0</v>
      </c>
      <c r="B44" s="43" t="str">
        <f>"EC-"&amp;B45&amp;"-04"</f>
        <v>EC-ACUSB-0004-04</v>
      </c>
    </row>
    <row r="45" spans="1:2">
      <c r="A45" s="40" t="s">
        <v>71</v>
      </c>
      <c r="B45" s="45" t="str">
        <f>'Escenarios de calidad'!A10</f>
        <v>ACUSB-0004</v>
      </c>
    </row>
    <row r="46" spans="1:2">
      <c r="A46" s="40" t="s">
        <v>72</v>
      </c>
      <c r="B46" s="45" t="str">
        <f>'Escenarios de calidad'!D10</f>
        <v>Interacción/Retroalimentación</v>
      </c>
    </row>
    <row r="47" spans="1:2">
      <c r="A47" s="40" t="s">
        <v>4</v>
      </c>
      <c r="B47" s="45" t="str">
        <f>'Escenarios de calidad'!E10</f>
        <v>Usabilidad</v>
      </c>
    </row>
    <row r="48" spans="1:2">
      <c r="A48" s="40" t="s">
        <v>73</v>
      </c>
      <c r="B48" s="46" t="s">
        <v>91</v>
      </c>
    </row>
    <row r="49" spans="1:2">
      <c r="A49" s="40" t="s">
        <v>75</v>
      </c>
      <c r="B49" s="46" t="s">
        <v>76</v>
      </c>
    </row>
    <row r="50" spans="1:2" ht="45">
      <c r="A50" s="40" t="s">
        <v>77</v>
      </c>
      <c r="B50" s="46" t="s">
        <v>371</v>
      </c>
    </row>
    <row r="51" spans="1:2">
      <c r="A51" s="41" t="s">
        <v>79</v>
      </c>
      <c r="B51" s="47" t="s">
        <v>80</v>
      </c>
    </row>
    <row r="52" spans="1:2">
      <c r="A52" s="41" t="s">
        <v>71</v>
      </c>
      <c r="B52" s="47" t="s">
        <v>372</v>
      </c>
    </row>
    <row r="53" spans="1:2">
      <c r="A53" s="41" t="s">
        <v>82</v>
      </c>
      <c r="B53" s="47" t="s">
        <v>123</v>
      </c>
    </row>
    <row r="54" spans="1:2">
      <c r="A54" s="41" t="s">
        <v>84</v>
      </c>
      <c r="B54" s="47" t="s">
        <v>94</v>
      </c>
    </row>
    <row r="55" spans="1:2" ht="30">
      <c r="A55" s="41" t="s">
        <v>86</v>
      </c>
      <c r="B55" s="47" t="s">
        <v>373</v>
      </c>
    </row>
    <row r="56" spans="1:2" ht="30">
      <c r="A56" s="42" t="s">
        <v>88</v>
      </c>
      <c r="B56" s="48" t="s">
        <v>374</v>
      </c>
    </row>
  </sheetData>
  <hyperlinks>
    <hyperlink ref="B3" location="'Escenarios de calidad'!A10" display="='Escenarios de calidad'!A10" xr:uid="{38EC2E91-DE7F-41AB-8436-63481CA07068}"/>
    <hyperlink ref="B4:B5" location="'Escenarios de calidad'!D2" display="'Escenarios de calidad'!d2" xr:uid="{13D69C0B-4FA1-45F1-B1DC-639684BC4870}"/>
    <hyperlink ref="B5" location="'Escenarios de calidad'!E10" display="='Escenarios de calidad'!E10" xr:uid="{20450092-9B26-41B3-9C26-62ECC274F05E}"/>
    <hyperlink ref="B4" location="'Escenarios de calidad'!D10" display="='Escenarios de calidad'!D10" xr:uid="{B5E1E250-132D-43AC-B3F4-52311B18B96A}"/>
    <hyperlink ref="B17" location="'Escenarios de calidad'!A10" display="='Escenarios de calidad'!A10" xr:uid="{B53D096E-28AA-410B-9AE3-6B32036A74BA}"/>
    <hyperlink ref="B18:B19" location="'Escenarios de calidad'!D2" display="'Escenarios de calidad'!d2" xr:uid="{6F97233A-AF82-4C1F-9B3C-91671A0AF4C6}"/>
    <hyperlink ref="B19" location="'Escenarios de calidad'!E10" display="='Escenarios de calidad'!E10" xr:uid="{B7136B0D-9976-4394-997D-95F4427F3F9F}"/>
    <hyperlink ref="B18" location="'Escenarios de calidad'!D10" display="='Escenarios de calidad'!D10" xr:uid="{71B60385-28FB-4D1A-8018-8E3C491A9C14}"/>
    <hyperlink ref="B31" location="'Escenarios de calidad'!A10" display="='Escenarios de calidad'!A10" xr:uid="{19151A05-5F7C-446F-9BC1-8310FFEF828A}"/>
    <hyperlink ref="B32:B33" location="'Escenarios de calidad'!D2" display="'Escenarios de calidad'!d2" xr:uid="{09682E4F-6269-4D1C-9F01-505620A95922}"/>
    <hyperlink ref="B33" location="'Escenarios de calidad'!E10" display="='Escenarios de calidad'!E10" xr:uid="{F7D5E35C-AA4D-479D-B549-1E8CBE858144}"/>
    <hyperlink ref="B32" location="'Escenarios de calidad'!D10" display="='Escenarios de calidad'!D10" xr:uid="{7239BFCA-7546-4DBB-9203-5D9806724A1F}"/>
    <hyperlink ref="B45" location="'Escenarios de calidad'!A10" display="='Escenarios de calidad'!A10" xr:uid="{42A7BF55-AE85-4E1D-A79E-BAED8AA1FC99}"/>
    <hyperlink ref="B46:B47" location="'Escenarios de calidad'!D2" display="'Escenarios de calidad'!d2" xr:uid="{EAF662C9-3805-4264-8339-1A4F7F7F9C0C}"/>
    <hyperlink ref="B47" location="'Escenarios de calidad'!E10" display="='Escenarios de calidad'!E10" xr:uid="{0D945F28-04B7-4848-A7EE-E41B23B8A367}"/>
    <hyperlink ref="B46" location="'Escenarios de calidad'!D10" display="='Escenarios de calidad'!D10" xr:uid="{FE720069-6CE2-4E5C-A857-54915B6A6B98}"/>
    <hyperlink ref="A1" location="'Escenarios de calidad'!A1" display="Volver al inicio" xr:uid="{179806B5-344C-4D75-8879-6E5C94A85B2C}"/>
    <hyperlink ref="B74" location="'Escenarios de calidad'!D10" display="='Escenarios de calidad'!D10" xr:uid="{3B635570-B335-47EF-A1B7-B243FFF9FDFD}"/>
    <hyperlink ref="B75" location="'Escenarios de calidad'!E10" display="='Escenarios de calidad'!E10" xr:uid="{9BF3E7A3-7052-44A9-A603-14AAC11AA4AC}"/>
    <hyperlink ref="B74:B75" location="'Escenarios de calidad'!D2" display="'Escenarios de calidad'!d2" xr:uid="{8B05D4B4-1667-49D7-9F13-901055D1BEB0}"/>
    <hyperlink ref="B73" location="'Escenarios de calidad'!A10" display="='Escenarios de calidad'!A10" xr:uid="{3CA80D40-0AC6-4B8B-8BDE-5346725DF1C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63BA732-C6AF-40FF-A829-134F4971B750}">
          <x14:formula1>
            <xm:f>Opciones!$A$2:$A$4</xm:f>
          </x14:formula1>
          <xm:sqref>B7 B21 B35 B49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A5D60-76CD-4803-8FBE-FEFCA0BA2C03}">
  <sheetPr>
    <tabColor theme="9" tint="0.79998168889431442"/>
  </sheetPr>
  <dimension ref="A1:E11"/>
  <sheetViews>
    <sheetView workbookViewId="0">
      <selection activeCell="A4" sqref="A4:E7"/>
    </sheetView>
  </sheetViews>
  <sheetFormatPr defaultColWidth="9.140625" defaultRowHeight="15"/>
  <cols>
    <col min="1" max="1" width="50.5703125" style="70" customWidth="1"/>
    <col min="2" max="2" width="15.85546875" style="70" customWidth="1"/>
    <col min="3" max="3" width="50.7109375" style="70" customWidth="1"/>
    <col min="4" max="4" width="30.7109375" style="70" customWidth="1"/>
    <col min="5" max="5" width="25.7109375" style="70" customWidth="1"/>
    <col min="6" max="16384" width="9.140625" style="70"/>
  </cols>
  <sheetData>
    <row r="1" spans="1:5" customFormat="1">
      <c r="A1" s="23" t="s">
        <v>70</v>
      </c>
      <c r="B1" s="244" t="s">
        <v>5</v>
      </c>
      <c r="C1" s="244"/>
      <c r="D1" s="244"/>
      <c r="E1">
        <f xml:space="preserve"> COUNTIF(B:B, "**-AC***-000*")</f>
        <v>2</v>
      </c>
    </row>
    <row r="2" spans="1:5">
      <c r="A2" s="138" t="str">
        <f>'Escenarios de calidad'!A10</f>
        <v>ACUSB-0004</v>
      </c>
      <c r="B2" s="139"/>
      <c r="C2" s="139"/>
      <c r="D2" s="139"/>
      <c r="E2" s="140"/>
    </row>
    <row r="3" spans="1:5" ht="30" customHeight="1">
      <c r="A3" s="35" t="s">
        <v>1</v>
      </c>
      <c r="B3" s="141" t="str">
        <f>'Escenarios de calidad'!B10</f>
        <v>La aplicación en todo momento debe validar que la informacion introducida dentro de un formulario este correcta de acuerdo a los formatos de tipo de dato, obligatoriedad, etc.</v>
      </c>
      <c r="C3" s="141"/>
      <c r="D3" s="141"/>
      <c r="E3" s="142"/>
    </row>
    <row r="4" spans="1:5">
      <c r="A4" s="37" t="s">
        <v>97</v>
      </c>
      <c r="B4" s="89" t="str">
        <f>"T1-"&amp;A2</f>
        <v>T1-ACUSB-0004</v>
      </c>
      <c r="C4" s="89" t="s">
        <v>375</v>
      </c>
      <c r="D4" s="72" t="s">
        <v>99</v>
      </c>
      <c r="E4" s="90">
        <v>1</v>
      </c>
    </row>
    <row r="5" spans="1:5">
      <c r="A5" s="34" t="s">
        <v>100</v>
      </c>
      <c r="B5" s="143" t="s">
        <v>101</v>
      </c>
      <c r="C5" s="143"/>
      <c r="D5" s="143" t="s">
        <v>102</v>
      </c>
      <c r="E5" s="215"/>
    </row>
    <row r="6" spans="1:5" ht="32.25" customHeight="1">
      <c r="A6" s="87" t="s">
        <v>376</v>
      </c>
      <c r="B6" s="130" t="s">
        <v>377</v>
      </c>
      <c r="C6" s="130"/>
      <c r="D6" s="130" t="s">
        <v>378</v>
      </c>
      <c r="E6" s="212"/>
    </row>
    <row r="7" spans="1:5" ht="26.25" customHeight="1">
      <c r="A7" s="93" t="s">
        <v>379</v>
      </c>
      <c r="B7" s="131" t="s">
        <v>380</v>
      </c>
      <c r="C7" s="131"/>
      <c r="D7" s="131"/>
      <c r="E7" s="213"/>
    </row>
    <row r="8" spans="1:5" ht="15" customHeight="1">
      <c r="A8" s="36" t="s">
        <v>97</v>
      </c>
      <c r="B8" s="91" t="str">
        <f>"T2-"&amp;A2</f>
        <v>T2-ACUSB-0004</v>
      </c>
      <c r="C8" s="91" t="s">
        <v>381</v>
      </c>
      <c r="D8" s="74" t="s">
        <v>99</v>
      </c>
      <c r="E8" s="92">
        <v>1</v>
      </c>
    </row>
    <row r="9" spans="1:5">
      <c r="A9" s="34" t="s">
        <v>100</v>
      </c>
      <c r="B9" s="143" t="s">
        <v>101</v>
      </c>
      <c r="C9" s="143"/>
      <c r="D9" s="75" t="s">
        <v>102</v>
      </c>
      <c r="E9" s="76"/>
    </row>
    <row r="10" spans="1:5" ht="45.75" customHeight="1">
      <c r="A10" s="87" t="s">
        <v>382</v>
      </c>
      <c r="B10" s="130" t="s">
        <v>383</v>
      </c>
      <c r="C10" s="130"/>
      <c r="D10" s="130" t="s">
        <v>384</v>
      </c>
      <c r="E10" s="212"/>
    </row>
    <row r="11" spans="1:5" ht="45" customHeight="1">
      <c r="A11" s="93" t="s">
        <v>385</v>
      </c>
      <c r="B11" s="131" t="s">
        <v>386</v>
      </c>
      <c r="C11" s="131"/>
      <c r="D11" s="131"/>
      <c r="E11" s="213"/>
    </row>
  </sheetData>
  <mergeCells count="12">
    <mergeCell ref="B1:D1"/>
    <mergeCell ref="D5:E5"/>
    <mergeCell ref="D6:E7"/>
    <mergeCell ref="D10:E11"/>
    <mergeCell ref="A2:E2"/>
    <mergeCell ref="B3:E3"/>
    <mergeCell ref="B10:C10"/>
    <mergeCell ref="B11:C11"/>
    <mergeCell ref="B5:C5"/>
    <mergeCell ref="B6:C6"/>
    <mergeCell ref="B7:C7"/>
    <mergeCell ref="B9:C9"/>
  </mergeCells>
  <hyperlinks>
    <hyperlink ref="A1" location="'Escenarios de calidad'!A1" display="Volver al inicio" xr:uid="{BA3088A0-9910-41AC-8D08-462A1110081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0A8F2-AF84-49A4-91ED-8E10AD369D0B}">
  <sheetPr>
    <tabColor theme="9" tint="0.79998168889431442"/>
  </sheetPr>
  <dimension ref="A1:H28"/>
  <sheetViews>
    <sheetView topLeftCell="A5" workbookViewId="0">
      <selection activeCell="D13" sqref="D13"/>
    </sheetView>
  </sheetViews>
  <sheetFormatPr defaultColWidth="11.42578125" defaultRowHeight="15"/>
  <cols>
    <col min="1" max="1" width="20.7109375" style="4" customWidth="1"/>
    <col min="2" max="2" width="70.7109375" style="4" customWidth="1"/>
    <col min="3" max="3" width="11.42578125" style="4"/>
    <col min="4" max="4" width="20.7109375" style="4" customWidth="1"/>
    <col min="5" max="5" width="70.7109375" style="4" customWidth="1"/>
    <col min="6" max="6" width="11.42578125" style="4" bestFit="1" customWidth="1"/>
    <col min="7" max="7" width="20.85546875" style="4" customWidth="1"/>
    <col min="8" max="8" width="25.85546875" style="4" customWidth="1"/>
    <col min="9" max="16384" width="11.42578125" style="4"/>
  </cols>
  <sheetData>
    <row r="1" spans="1:8" customFormat="1">
      <c r="A1" s="21" t="s">
        <v>70</v>
      </c>
      <c r="B1" s="20" t="s">
        <v>5</v>
      </c>
      <c r="C1">
        <f xml:space="preserve"> COUNTIF(B:B, "EC-ACACC-0001-**")</f>
        <v>2</v>
      </c>
    </row>
    <row r="2" spans="1:8">
      <c r="A2" s="39" t="s">
        <v>0</v>
      </c>
      <c r="B2" s="43" t="str">
        <f>"EC-"&amp;B3&amp;"-01"</f>
        <v>EC-ACACC-0001-01</v>
      </c>
      <c r="G2" s="13"/>
      <c r="H2" s="6"/>
    </row>
    <row r="3" spans="1:8">
      <c r="A3" s="40" t="s">
        <v>71</v>
      </c>
      <c r="B3" s="44" t="str">
        <f>'Escenarios de calidad'!A2</f>
        <v>ACACC-0001</v>
      </c>
      <c r="G3" s="13"/>
      <c r="H3" s="7"/>
    </row>
    <row r="4" spans="1:8">
      <c r="A4" s="40" t="s">
        <v>72</v>
      </c>
      <c r="B4" s="45" t="str">
        <f>'Escenarios de calidad'!D2</f>
        <v>Perceptibilidad</v>
      </c>
      <c r="G4" s="13"/>
      <c r="H4" s="7"/>
    </row>
    <row r="5" spans="1:8">
      <c r="A5" s="40" t="s">
        <v>4</v>
      </c>
      <c r="B5" s="44" t="str">
        <f>'Escenarios de calidad'!E2</f>
        <v>Accesibilidad</v>
      </c>
      <c r="G5" s="13"/>
      <c r="H5" s="7"/>
    </row>
    <row r="6" spans="1:8">
      <c r="A6" s="40" t="s">
        <v>73</v>
      </c>
      <c r="B6" s="46" t="s">
        <v>74</v>
      </c>
      <c r="G6" s="13"/>
      <c r="H6" s="6"/>
    </row>
    <row r="7" spans="1:8">
      <c r="A7" s="40" t="s">
        <v>75</v>
      </c>
      <c r="B7" s="46" t="s">
        <v>76</v>
      </c>
      <c r="G7" s="13"/>
      <c r="H7" s="6"/>
    </row>
    <row r="8" spans="1:8" ht="30">
      <c r="A8" s="40" t="s">
        <v>77</v>
      </c>
      <c r="B8" s="46" t="s">
        <v>78</v>
      </c>
      <c r="G8" s="13"/>
      <c r="H8" s="6"/>
    </row>
    <row r="9" spans="1:8">
      <c r="A9" s="41" t="s">
        <v>79</v>
      </c>
      <c r="B9" s="47" t="s">
        <v>80</v>
      </c>
      <c r="G9" s="13"/>
      <c r="H9" s="6"/>
    </row>
    <row r="10" spans="1:8" ht="30">
      <c r="A10" s="41" t="s">
        <v>71</v>
      </c>
      <c r="B10" s="47" t="s">
        <v>81</v>
      </c>
      <c r="G10" s="13"/>
      <c r="H10" s="6"/>
    </row>
    <row r="11" spans="1:8">
      <c r="A11" s="41" t="s">
        <v>82</v>
      </c>
      <c r="B11" s="47" t="s">
        <v>83</v>
      </c>
      <c r="G11" s="13"/>
      <c r="H11" s="6"/>
    </row>
    <row r="12" spans="1:8">
      <c r="A12" s="41" t="s">
        <v>84</v>
      </c>
      <c r="B12" s="47" t="s">
        <v>85</v>
      </c>
      <c r="G12" s="13"/>
      <c r="H12" s="6"/>
    </row>
    <row r="13" spans="1:8" ht="30.75">
      <c r="A13" s="41" t="s">
        <v>86</v>
      </c>
      <c r="B13" s="47" t="s">
        <v>87</v>
      </c>
      <c r="D13" s="128"/>
      <c r="G13" s="13"/>
      <c r="H13" s="6"/>
    </row>
    <row r="14" spans="1:8" ht="30.75">
      <c r="A14" s="42" t="s">
        <v>88</v>
      </c>
      <c r="B14" s="48" t="s">
        <v>89</v>
      </c>
      <c r="D14" s="128"/>
      <c r="G14" s="13"/>
      <c r="H14" s="6"/>
    </row>
    <row r="15" spans="1:8">
      <c r="A15" s="5"/>
      <c r="B15" s="3"/>
      <c r="G15" s="6"/>
      <c r="H15" s="6"/>
    </row>
    <row r="16" spans="1:8">
      <c r="A16" s="39" t="s">
        <v>0</v>
      </c>
      <c r="B16" s="43" t="str">
        <f>"EC-"&amp;B3&amp;"-02"</f>
        <v>EC-ACACC-0001-02</v>
      </c>
      <c r="G16" s="13"/>
      <c r="H16" s="6"/>
    </row>
    <row r="17" spans="1:8">
      <c r="A17" s="40" t="s">
        <v>90</v>
      </c>
      <c r="B17" s="44" t="str">
        <f>'Escenarios de calidad'!A2</f>
        <v>ACACC-0001</v>
      </c>
      <c r="G17" s="13"/>
      <c r="H17" s="7"/>
    </row>
    <row r="18" spans="1:8">
      <c r="A18" s="40" t="s">
        <v>72</v>
      </c>
      <c r="B18" s="45" t="str">
        <f>'Escenarios de calidad'!D2</f>
        <v>Perceptibilidad</v>
      </c>
      <c r="G18" s="13"/>
      <c r="H18" s="7"/>
    </row>
    <row r="19" spans="1:8">
      <c r="A19" s="40" t="s">
        <v>4</v>
      </c>
      <c r="B19" s="44" t="str">
        <f>'Escenarios de calidad'!E2</f>
        <v>Accesibilidad</v>
      </c>
      <c r="G19" s="13"/>
      <c r="H19" s="7"/>
    </row>
    <row r="20" spans="1:8">
      <c r="A20" s="40" t="s">
        <v>73</v>
      </c>
      <c r="B20" s="46" t="s">
        <v>91</v>
      </c>
      <c r="G20" s="13"/>
      <c r="H20" s="6"/>
    </row>
    <row r="21" spans="1:8">
      <c r="A21" s="40" t="s">
        <v>75</v>
      </c>
      <c r="B21" s="46" t="s">
        <v>76</v>
      </c>
      <c r="G21" s="13"/>
      <c r="H21" s="6"/>
    </row>
    <row r="22" spans="1:8" ht="30" customHeight="1">
      <c r="A22" s="40" t="s">
        <v>77</v>
      </c>
      <c r="B22" s="46" t="s">
        <v>92</v>
      </c>
      <c r="G22" s="13"/>
      <c r="H22" s="6"/>
    </row>
    <row r="23" spans="1:8">
      <c r="A23" s="41" t="s">
        <v>79</v>
      </c>
      <c r="B23" s="47" t="s">
        <v>80</v>
      </c>
      <c r="G23" s="13"/>
      <c r="H23" s="6"/>
    </row>
    <row r="24" spans="1:8" ht="15" customHeight="1">
      <c r="A24" s="41" t="s">
        <v>71</v>
      </c>
      <c r="B24" s="47" t="s">
        <v>93</v>
      </c>
      <c r="G24" s="13"/>
      <c r="H24" s="6"/>
    </row>
    <row r="25" spans="1:8">
      <c r="A25" s="41" t="s">
        <v>82</v>
      </c>
      <c r="B25" s="47" t="s">
        <v>83</v>
      </c>
      <c r="G25" s="13"/>
      <c r="H25" s="6"/>
    </row>
    <row r="26" spans="1:8">
      <c r="A26" s="41" t="s">
        <v>84</v>
      </c>
      <c r="B26" s="47" t="s">
        <v>94</v>
      </c>
      <c r="G26" s="13"/>
      <c r="H26" s="6"/>
    </row>
    <row r="27" spans="1:8">
      <c r="A27" s="41" t="s">
        <v>86</v>
      </c>
      <c r="B27" s="47" t="s">
        <v>95</v>
      </c>
      <c r="G27" s="13"/>
      <c r="H27" s="6"/>
    </row>
    <row r="28" spans="1:8" ht="30">
      <c r="A28" s="42" t="s">
        <v>88</v>
      </c>
      <c r="B28" s="48" t="s">
        <v>96</v>
      </c>
      <c r="G28" s="13"/>
      <c r="H28" s="6"/>
    </row>
  </sheetData>
  <hyperlinks>
    <hyperlink ref="B3" location="'Escenarios de calidad'!A2" display="='Escenarios de calidad'!A2" xr:uid="{282027A3-BD8C-43AE-8236-1865AF720C07}"/>
    <hyperlink ref="B4:B5" location="'Escenarios de calidad'!D2" display="'Escenarios de calidad'!d2" xr:uid="{769A2F96-EF98-4D35-8128-5E1FB012CB19}"/>
    <hyperlink ref="B5" location="'Escenarios de calidad'!E2" display="='Escenarios de calidad'!E2" xr:uid="{95BB2BEE-301C-403C-957B-7EBE7EAAA11F}"/>
    <hyperlink ref="A1" location="'Escenarios de calidad'!A1" display="Volver al inicio" xr:uid="{B41E0AB0-B3F0-49EB-8303-13E853CF2D38}"/>
    <hyperlink ref="B17" location="'Escenarios de calidad'!A2" display="='Escenarios de calidad'!A2" xr:uid="{38AFD983-5BAC-49F0-8A59-4412794A9192}"/>
    <hyperlink ref="B18:B19" location="'Escenarios de calidad'!D2" display="'Escenarios de calidad'!d2" xr:uid="{07934BE2-7108-4574-A482-F1C4DA5B5F58}"/>
    <hyperlink ref="B19" location="'Escenarios de calidad'!E2" display="='Escenarios de calidad'!E2" xr:uid="{A17761F4-7801-463E-817F-CDE1FD2E386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D18F7EA-A4A8-4013-89CA-0A9A334480F6}">
          <x14:formula1>
            <xm:f>Opciones!$A$2:$A$4</xm:f>
          </x14:formula1>
          <xm:sqref>B7 B21</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A1CB-1388-4E2E-A486-542B6AF862FD}">
  <sheetPr>
    <tabColor theme="9" tint="0.79998168889431442"/>
  </sheetPr>
  <dimension ref="A1:E70"/>
  <sheetViews>
    <sheetView topLeftCell="A50" workbookViewId="0">
      <selection activeCell="B70" sqref="B70"/>
    </sheetView>
  </sheetViews>
  <sheetFormatPr defaultColWidth="9.140625" defaultRowHeight="15"/>
  <cols>
    <col min="1" max="1" width="20.7109375" customWidth="1"/>
    <col min="2" max="2" width="70.7109375" customWidth="1"/>
    <col min="4" max="4" width="20.7109375" customWidth="1"/>
    <col min="5" max="5" width="70.7109375" customWidth="1"/>
  </cols>
  <sheetData>
    <row r="1" spans="1:5">
      <c r="A1" s="31" t="s">
        <v>70</v>
      </c>
      <c r="B1" s="20" t="s">
        <v>5</v>
      </c>
      <c r="C1">
        <f xml:space="preserve"> COUNTIF(B:B, "EC-ACDIS-0001-**")</f>
        <v>5</v>
      </c>
    </row>
    <row r="2" spans="1:5">
      <c r="A2" s="39" t="s">
        <v>0</v>
      </c>
      <c r="B2" s="43" t="str">
        <f>"EC-"&amp;B3&amp;"-01"</f>
        <v>EC-ACDIS-0001-01</v>
      </c>
      <c r="D2" s="5"/>
      <c r="E2" s="29"/>
    </row>
    <row r="3" spans="1:5">
      <c r="A3" s="40" t="s">
        <v>71</v>
      </c>
      <c r="B3" s="45" t="str">
        <f>'Escenarios de calidad'!A11</f>
        <v>ACDIS-0001</v>
      </c>
      <c r="D3" s="5"/>
      <c r="E3" s="30"/>
    </row>
    <row r="4" spans="1:5">
      <c r="A4" s="40" t="s">
        <v>72</v>
      </c>
      <c r="B4" s="45" t="str">
        <f>'Escenarios de calidad'!D11</f>
        <v>Capacidad de red</v>
      </c>
      <c r="D4" s="5"/>
      <c r="E4" s="30"/>
    </row>
    <row r="5" spans="1:5">
      <c r="A5" s="40" t="s">
        <v>4</v>
      </c>
      <c r="B5" s="45" t="str">
        <f>'Escenarios de calidad'!E11</f>
        <v>Disponibilidad</v>
      </c>
      <c r="D5" s="5"/>
      <c r="E5" s="30"/>
    </row>
    <row r="6" spans="1:5">
      <c r="A6" s="40" t="s">
        <v>73</v>
      </c>
      <c r="B6" s="46" t="s">
        <v>74</v>
      </c>
      <c r="D6" s="5"/>
      <c r="E6" s="3"/>
    </row>
    <row r="7" spans="1:5">
      <c r="A7" s="40" t="s">
        <v>75</v>
      </c>
      <c r="B7" s="46" t="s">
        <v>76</v>
      </c>
      <c r="D7" s="5"/>
      <c r="E7" s="3"/>
    </row>
    <row r="8" spans="1:5" ht="45.75">
      <c r="A8" s="40" t="s">
        <v>77</v>
      </c>
      <c r="B8" s="46" t="s">
        <v>387</v>
      </c>
      <c r="D8" s="5"/>
      <c r="E8" s="3"/>
    </row>
    <row r="9" spans="1:5">
      <c r="A9" s="41" t="s">
        <v>79</v>
      </c>
      <c r="B9" s="47" t="s">
        <v>388</v>
      </c>
      <c r="D9" s="5"/>
      <c r="E9" s="3"/>
    </row>
    <row r="10" spans="1:5">
      <c r="A10" s="41" t="s">
        <v>71</v>
      </c>
      <c r="B10" s="47" t="s">
        <v>389</v>
      </c>
      <c r="D10" s="5"/>
      <c r="E10" s="3"/>
    </row>
    <row r="11" spans="1:5">
      <c r="A11" s="41" t="s">
        <v>82</v>
      </c>
      <c r="B11" s="47" t="s">
        <v>390</v>
      </c>
      <c r="D11" s="5"/>
      <c r="E11" s="3"/>
    </row>
    <row r="12" spans="1:5">
      <c r="A12" s="41" t="s">
        <v>84</v>
      </c>
      <c r="B12" s="47" t="s">
        <v>85</v>
      </c>
      <c r="D12" s="5"/>
      <c r="E12" s="3"/>
    </row>
    <row r="13" spans="1:5">
      <c r="A13" s="41" t="s">
        <v>86</v>
      </c>
      <c r="B13" s="47" t="s">
        <v>391</v>
      </c>
      <c r="D13" s="5"/>
      <c r="E13" s="3"/>
    </row>
    <row r="14" spans="1:5" ht="30.75">
      <c r="A14" s="42" t="s">
        <v>88</v>
      </c>
      <c r="B14" s="48" t="s">
        <v>392</v>
      </c>
      <c r="D14" s="5"/>
      <c r="E14" s="3"/>
    </row>
    <row r="16" spans="1:5">
      <c r="A16" s="39" t="s">
        <v>0</v>
      </c>
      <c r="B16" s="43" t="str">
        <f>"EC-"&amp;B17&amp;"-02"</f>
        <v>EC-ACDIS-0001-02</v>
      </c>
    </row>
    <row r="17" spans="1:2">
      <c r="A17" s="40" t="s">
        <v>71</v>
      </c>
      <c r="B17" s="45" t="str">
        <f>B3</f>
        <v>ACDIS-0001</v>
      </c>
    </row>
    <row r="18" spans="1:2">
      <c r="A18" s="40" t="s">
        <v>72</v>
      </c>
      <c r="B18" s="45" t="str">
        <f>B4</f>
        <v>Capacidad de red</v>
      </c>
    </row>
    <row r="19" spans="1:2">
      <c r="A19" s="40" t="s">
        <v>4</v>
      </c>
      <c r="B19" s="45" t="str">
        <f>B5</f>
        <v>Disponibilidad</v>
      </c>
    </row>
    <row r="20" spans="1:2">
      <c r="A20" s="40" t="s">
        <v>73</v>
      </c>
      <c r="B20" s="46" t="s">
        <v>74</v>
      </c>
    </row>
    <row r="21" spans="1:2">
      <c r="A21" s="40" t="s">
        <v>75</v>
      </c>
      <c r="B21" s="46" t="s">
        <v>76</v>
      </c>
    </row>
    <row r="22" spans="1:2" ht="45.75">
      <c r="A22" s="40" t="s">
        <v>77</v>
      </c>
      <c r="B22" s="46" t="s">
        <v>393</v>
      </c>
    </row>
    <row r="23" spans="1:2">
      <c r="A23" s="41" t="s">
        <v>79</v>
      </c>
      <c r="B23" s="47" t="s">
        <v>388</v>
      </c>
    </row>
    <row r="24" spans="1:2">
      <c r="A24" s="41" t="s">
        <v>71</v>
      </c>
      <c r="B24" s="47" t="s">
        <v>394</v>
      </c>
    </row>
    <row r="25" spans="1:2">
      <c r="A25" s="41" t="s">
        <v>82</v>
      </c>
      <c r="B25" s="47" t="s">
        <v>395</v>
      </c>
    </row>
    <row r="26" spans="1:2">
      <c r="A26" s="41" t="s">
        <v>84</v>
      </c>
      <c r="B26" s="47" t="s">
        <v>85</v>
      </c>
    </row>
    <row r="27" spans="1:2" ht="30.75">
      <c r="A27" s="41" t="s">
        <v>86</v>
      </c>
      <c r="B27" s="47" t="s">
        <v>396</v>
      </c>
    </row>
    <row r="28" spans="1:2" ht="45.75">
      <c r="A28" s="42" t="s">
        <v>88</v>
      </c>
      <c r="B28" s="48" t="s">
        <v>397</v>
      </c>
    </row>
    <row r="30" spans="1:2">
      <c r="A30" s="39" t="s">
        <v>0</v>
      </c>
      <c r="B30" s="43" t="str">
        <f>"EC-"&amp;B31&amp;"-03"</f>
        <v>EC-ACDIS-0001-03</v>
      </c>
    </row>
    <row r="31" spans="1:2">
      <c r="A31" s="40" t="s">
        <v>71</v>
      </c>
      <c r="B31" s="45" t="str">
        <f>B17</f>
        <v>ACDIS-0001</v>
      </c>
    </row>
    <row r="32" spans="1:2">
      <c r="A32" s="40" t="s">
        <v>72</v>
      </c>
      <c r="B32" s="45" t="str">
        <f>B18</f>
        <v>Capacidad de red</v>
      </c>
    </row>
    <row r="33" spans="1:2">
      <c r="A33" s="40" t="s">
        <v>4</v>
      </c>
      <c r="B33" s="45" t="str">
        <f>B19</f>
        <v>Disponibilidad</v>
      </c>
    </row>
    <row r="34" spans="1:2">
      <c r="A34" s="40" t="s">
        <v>73</v>
      </c>
      <c r="B34" s="46" t="s">
        <v>74</v>
      </c>
    </row>
    <row r="35" spans="1:2">
      <c r="A35" s="40" t="s">
        <v>75</v>
      </c>
      <c r="B35" s="46" t="s">
        <v>76</v>
      </c>
    </row>
    <row r="36" spans="1:2" ht="45.75">
      <c r="A36" s="40" t="s">
        <v>77</v>
      </c>
      <c r="B36" s="46" t="s">
        <v>398</v>
      </c>
    </row>
    <row r="37" spans="1:2">
      <c r="A37" s="41" t="s">
        <v>79</v>
      </c>
      <c r="B37" s="47" t="s">
        <v>388</v>
      </c>
    </row>
    <row r="38" spans="1:2">
      <c r="A38" s="41" t="s">
        <v>71</v>
      </c>
      <c r="B38" s="47" t="s">
        <v>399</v>
      </c>
    </row>
    <row r="39" spans="1:2">
      <c r="A39" s="41" t="s">
        <v>82</v>
      </c>
      <c r="B39" s="47" t="s">
        <v>400</v>
      </c>
    </row>
    <row r="40" spans="1:2">
      <c r="A40" s="41" t="s">
        <v>84</v>
      </c>
      <c r="B40" s="47" t="s">
        <v>85</v>
      </c>
    </row>
    <row r="41" spans="1:2" ht="30.75">
      <c r="A41" s="41" t="s">
        <v>86</v>
      </c>
      <c r="B41" s="47" t="s">
        <v>401</v>
      </c>
    </row>
    <row r="42" spans="1:2" ht="45.75">
      <c r="A42" s="42" t="s">
        <v>88</v>
      </c>
      <c r="B42" s="48" t="s">
        <v>402</v>
      </c>
    </row>
    <row r="44" spans="1:2">
      <c r="A44" s="39" t="s">
        <v>0</v>
      </c>
      <c r="B44" s="43" t="str">
        <f>"EC-"&amp;B45&amp;"-04"</f>
        <v>EC-ACDIS-0001-04</v>
      </c>
    </row>
    <row r="45" spans="1:2">
      <c r="A45" s="40" t="s">
        <v>71</v>
      </c>
      <c r="B45" s="45" t="str">
        <f>B31</f>
        <v>ACDIS-0001</v>
      </c>
    </row>
    <row r="46" spans="1:2">
      <c r="A46" s="40" t="s">
        <v>72</v>
      </c>
      <c r="B46" s="45" t="str">
        <f>B32</f>
        <v>Capacidad de red</v>
      </c>
    </row>
    <row r="47" spans="1:2">
      <c r="A47" s="40" t="s">
        <v>4</v>
      </c>
      <c r="B47" s="45" t="str">
        <f>B33</f>
        <v>Disponibilidad</v>
      </c>
    </row>
    <row r="48" spans="1:2">
      <c r="A48" s="40" t="s">
        <v>73</v>
      </c>
      <c r="B48" s="46" t="s">
        <v>74</v>
      </c>
    </row>
    <row r="49" spans="1:2">
      <c r="A49" s="40" t="s">
        <v>75</v>
      </c>
      <c r="B49" s="46" t="s">
        <v>76</v>
      </c>
    </row>
    <row r="50" spans="1:2" ht="45.75">
      <c r="A50" s="40" t="s">
        <v>77</v>
      </c>
      <c r="B50" s="46" t="s">
        <v>403</v>
      </c>
    </row>
    <row r="51" spans="1:2">
      <c r="A51" s="41" t="s">
        <v>79</v>
      </c>
      <c r="B51" s="47" t="s">
        <v>388</v>
      </c>
    </row>
    <row r="52" spans="1:2">
      <c r="A52" s="41" t="s">
        <v>71</v>
      </c>
      <c r="B52" s="47" t="s">
        <v>404</v>
      </c>
    </row>
    <row r="53" spans="1:2">
      <c r="A53" s="41" t="s">
        <v>82</v>
      </c>
      <c r="B53" s="47" t="s">
        <v>405</v>
      </c>
    </row>
    <row r="54" spans="1:2">
      <c r="A54" s="41" t="s">
        <v>84</v>
      </c>
      <c r="B54" s="47" t="s">
        <v>85</v>
      </c>
    </row>
    <row r="55" spans="1:2" ht="30.75">
      <c r="A55" s="41" t="s">
        <v>86</v>
      </c>
      <c r="B55" s="47" t="s">
        <v>406</v>
      </c>
    </row>
    <row r="56" spans="1:2" ht="30.75">
      <c r="A56" s="42" t="s">
        <v>88</v>
      </c>
      <c r="B56" s="48" t="s">
        <v>407</v>
      </c>
    </row>
    <row r="58" spans="1:2">
      <c r="A58" s="39" t="s">
        <v>0</v>
      </c>
      <c r="B58" s="43" t="str">
        <f>"EC-"&amp;B59&amp;"-05"</f>
        <v>EC-ACDIS-0001-05</v>
      </c>
    </row>
    <row r="59" spans="1:2">
      <c r="A59" s="40" t="s">
        <v>71</v>
      </c>
      <c r="B59" s="45" t="str">
        <f>B45</f>
        <v>ACDIS-0001</v>
      </c>
    </row>
    <row r="60" spans="1:2">
      <c r="A60" s="40" t="s">
        <v>72</v>
      </c>
      <c r="B60" s="45" t="str">
        <f>B46</f>
        <v>Capacidad de red</v>
      </c>
    </row>
    <row r="61" spans="1:2">
      <c r="A61" s="40" t="s">
        <v>4</v>
      </c>
      <c r="B61" s="45" t="str">
        <f>B47</f>
        <v>Disponibilidad</v>
      </c>
    </row>
    <row r="62" spans="1:2">
      <c r="A62" s="40" t="s">
        <v>73</v>
      </c>
      <c r="B62" s="46" t="s">
        <v>74</v>
      </c>
    </row>
    <row r="63" spans="1:2">
      <c r="A63" s="40" t="s">
        <v>75</v>
      </c>
      <c r="B63" s="46" t="s">
        <v>76</v>
      </c>
    </row>
    <row r="64" spans="1:2" ht="60.75">
      <c r="A64" s="40" t="s">
        <v>77</v>
      </c>
      <c r="B64" s="46" t="s">
        <v>408</v>
      </c>
    </row>
    <row r="65" spans="1:2">
      <c r="A65" s="41" t="s">
        <v>79</v>
      </c>
      <c r="B65" s="47" t="s">
        <v>388</v>
      </c>
    </row>
    <row r="66" spans="1:2">
      <c r="A66" s="41" t="s">
        <v>71</v>
      </c>
      <c r="B66" s="47" t="s">
        <v>409</v>
      </c>
    </row>
    <row r="67" spans="1:2">
      <c r="A67" s="41" t="s">
        <v>82</v>
      </c>
      <c r="B67" s="47" t="s">
        <v>410</v>
      </c>
    </row>
    <row r="68" spans="1:2">
      <c r="A68" s="41" t="s">
        <v>84</v>
      </c>
      <c r="B68" s="47" t="s">
        <v>85</v>
      </c>
    </row>
    <row r="69" spans="1:2" ht="30.75">
      <c r="A69" s="41" t="s">
        <v>86</v>
      </c>
      <c r="B69" s="47" t="s">
        <v>411</v>
      </c>
    </row>
    <row r="70" spans="1:2" ht="60.75">
      <c r="A70" s="42" t="s">
        <v>88</v>
      </c>
      <c r="B70" s="48" t="s">
        <v>412</v>
      </c>
    </row>
  </sheetData>
  <hyperlinks>
    <hyperlink ref="B3" location="'Escenarios de calidad'!A11" display="='Escenarios de calidad'!A11" xr:uid="{53BA2A33-5680-4667-B8D7-D73B0D4FE002}"/>
    <hyperlink ref="B4:B5" location="'Escenarios de calidad'!D2" display="'Escenarios de calidad'!d2" xr:uid="{49B12FE8-2341-435D-A604-2BC55F89300A}"/>
    <hyperlink ref="B5" location="'Escenarios de calidad'!E11" display="='Escenarios de calidad'!E11" xr:uid="{D175DC08-EED9-4145-8190-9773828D73CB}"/>
    <hyperlink ref="A1" location="'Escenarios de calidad'!A1" display="Volver al inicio" xr:uid="{5352D6E9-346F-4F84-A394-6996CAFE54A7}"/>
    <hyperlink ref="B17" location="'Escenarios de calidad'!A11" display="='Escenarios de calidad'!A11" xr:uid="{78122933-CE8A-449F-B031-7EEB14AD9334}"/>
    <hyperlink ref="B18:B19" location="'Escenarios de calidad'!D2" display="'Escenarios de calidad'!d2" xr:uid="{C193349E-5D43-4E97-9CC5-E7C405CA522A}"/>
    <hyperlink ref="B19" location="'Escenarios de calidad'!E11" display="=B5" xr:uid="{19AD0963-0294-4CB6-9DDB-CE873AA56EAB}"/>
    <hyperlink ref="B4" location="'Escenarios de calidad'!D11" display="='Escenarios de calidad'!D11" xr:uid="{E6D0C46D-2A47-4F1A-B713-A92B1B8DE97A}"/>
    <hyperlink ref="B18" location="'Escenarios de calidad'!D11" display="=B4" xr:uid="{87306E7C-46F3-4A80-AAE4-2886B9665AF5}"/>
    <hyperlink ref="B31" location="'Escenarios de calidad'!A11" display="='Escenarios de calidad'!A11" xr:uid="{6D713596-699C-4D5A-B8D9-BD2AAEB78834}"/>
    <hyperlink ref="B32:B33" location="'Escenarios de calidad'!D2" display="'Escenarios de calidad'!d2" xr:uid="{8F8A5732-F9E8-447A-B932-8685B6763849}"/>
    <hyperlink ref="B33" location="'Escenarios de calidad'!E11" display="=B5" xr:uid="{BFF820B5-454F-4560-8FBA-E7BBC5FF0AA3}"/>
    <hyperlink ref="B32" location="'Escenarios de calidad'!D11" display="=B4" xr:uid="{C55E7DF2-C9E7-48B7-81E5-D701F4C24509}"/>
    <hyperlink ref="B45" location="'Escenarios de calidad'!A11" display="='Escenarios de calidad'!A11" xr:uid="{3C556CBE-4919-4D14-B580-87732FA45A19}"/>
    <hyperlink ref="B46:B47" location="'Escenarios de calidad'!D2" display="'Escenarios de calidad'!d2" xr:uid="{4E11BB17-6EAD-4FF2-BF1C-8A7F5E78831F}"/>
    <hyperlink ref="B47" location="'Escenarios de calidad'!E11" display="=B5" xr:uid="{27AB03E2-A61E-4C58-913E-B8B77ABFF01E}"/>
    <hyperlink ref="B46" location="'Escenarios de calidad'!D11" display="=B4" xr:uid="{414FB182-FA45-4959-945F-C07D7C2C8F26}"/>
    <hyperlink ref="B59" location="'Escenarios de calidad'!A11" display="='Escenarios de calidad'!A11" xr:uid="{1AEB8610-0CE3-47B4-9873-AE9CF9DB8F05}"/>
    <hyperlink ref="B60:B61" location="'Escenarios de calidad'!D2" display="'Escenarios de calidad'!d2" xr:uid="{45DA9DC2-73A5-4A98-8446-32A520A96B11}"/>
    <hyperlink ref="B61" location="'Escenarios de calidad'!E11" display="=B5" xr:uid="{7C5B9D4A-ECAD-4721-B7D7-EFF8D5B26D9A}"/>
    <hyperlink ref="B60" location="'Escenarios de calidad'!D11" display="=B4" xr:uid="{54BFB4C8-4151-470A-B7E3-84C374604B5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A2FDA6C-4F66-45A9-BA6E-07C006C63358}">
          <x14:formula1>
            <xm:f>Opciones!$A$2:$A$4</xm:f>
          </x14:formula1>
          <xm:sqref>B7 E7 B21 B35 B49 B63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A42A-63AD-4FFE-9945-2D6B62B17C4D}">
  <sheetPr>
    <tabColor theme="9" tint="0.79998168889431442"/>
  </sheetPr>
  <dimension ref="A1:E47"/>
  <sheetViews>
    <sheetView topLeftCell="A23" workbookViewId="0">
      <selection activeCell="D9" sqref="D9:E9"/>
    </sheetView>
  </sheetViews>
  <sheetFormatPr defaultColWidth="9.140625" defaultRowHeight="15"/>
  <cols>
    <col min="1" max="1" width="50.7109375" style="77" customWidth="1"/>
    <col min="2" max="2" width="15.7109375" style="77" customWidth="1"/>
    <col min="3" max="3" width="50.7109375" style="77" customWidth="1"/>
    <col min="4" max="4" width="30.7109375" style="77" customWidth="1"/>
    <col min="5" max="5" width="25.5703125" style="77" customWidth="1"/>
    <col min="6" max="16384" width="9.140625" style="77"/>
  </cols>
  <sheetData>
    <row r="1" spans="1:5" customFormat="1">
      <c r="A1" s="23" t="s">
        <v>70</v>
      </c>
      <c r="B1" s="247" t="s">
        <v>5</v>
      </c>
      <c r="C1" s="247"/>
      <c r="D1" s="247"/>
      <c r="E1">
        <f xml:space="preserve"> COUNTIF(B:B, "**-AC***-000*")</f>
        <v>9</v>
      </c>
    </row>
    <row r="2" spans="1:5">
      <c r="A2" s="138" t="str">
        <f>'Escenarios de calidad'!A11</f>
        <v>ACDIS-0001</v>
      </c>
      <c r="B2" s="139"/>
      <c r="C2" s="139"/>
      <c r="D2" s="139"/>
      <c r="E2" s="140"/>
    </row>
    <row r="3" spans="1:5" ht="17.25" customHeight="1">
      <c r="A3" s="34" t="s">
        <v>1</v>
      </c>
      <c r="B3" s="197" t="str">
        <f>'Escenarios de calidad'!B11</f>
        <v>La aplicación actualiza su contenido en tiempo real de forma automática sin necesidad de actualizar la página de forma manual.</v>
      </c>
      <c r="C3" s="197"/>
      <c r="D3" s="197"/>
      <c r="E3" s="198"/>
    </row>
    <row r="4" spans="1:5" ht="17.25" customHeight="1">
      <c r="A4" s="34" t="s">
        <v>97</v>
      </c>
      <c r="B4" s="122" t="str">
        <f>"T1-"&amp;A2</f>
        <v>T1-ACDIS-0001</v>
      </c>
      <c r="C4" s="122" t="s">
        <v>413</v>
      </c>
      <c r="D4" s="75" t="s">
        <v>99</v>
      </c>
      <c r="E4" s="125">
        <v>4</v>
      </c>
    </row>
    <row r="5" spans="1:5" ht="17.25" customHeight="1">
      <c r="A5" s="34" t="s">
        <v>100</v>
      </c>
      <c r="B5" s="143" t="s">
        <v>101</v>
      </c>
      <c r="C5" s="143"/>
      <c r="D5" s="143" t="s">
        <v>102</v>
      </c>
      <c r="E5" s="215"/>
    </row>
    <row r="6" spans="1:5" ht="17.25" customHeight="1">
      <c r="A6" s="32" t="s">
        <v>172</v>
      </c>
      <c r="B6" s="197" t="s">
        <v>414</v>
      </c>
      <c r="C6" s="197"/>
      <c r="D6" s="197" t="s">
        <v>415</v>
      </c>
      <c r="E6" s="198"/>
    </row>
    <row r="7" spans="1:5" ht="17.25" customHeight="1">
      <c r="A7" s="32" t="s">
        <v>416</v>
      </c>
      <c r="B7" s="197" t="s">
        <v>417</v>
      </c>
      <c r="C7" s="197"/>
      <c r="D7" s="197"/>
      <c r="E7" s="198"/>
    </row>
    <row r="8" spans="1:5" ht="17.25" customHeight="1">
      <c r="A8" s="34" t="s">
        <v>97</v>
      </c>
      <c r="B8" s="122" t="str">
        <f>"T2-"&amp;A2</f>
        <v>T2-ACDIS-0001</v>
      </c>
      <c r="C8" s="122" t="s">
        <v>418</v>
      </c>
      <c r="D8" s="75" t="s">
        <v>99</v>
      </c>
      <c r="E8" s="125">
        <v>3</v>
      </c>
    </row>
    <row r="9" spans="1:5" ht="17.25" customHeight="1">
      <c r="A9" s="34" t="s">
        <v>100</v>
      </c>
      <c r="B9" s="143" t="s">
        <v>101</v>
      </c>
      <c r="C9" s="143"/>
      <c r="D9" s="143" t="s">
        <v>102</v>
      </c>
      <c r="E9" s="215"/>
    </row>
    <row r="10" spans="1:5" ht="27" customHeight="1">
      <c r="A10" s="32" t="s">
        <v>172</v>
      </c>
      <c r="B10" s="197" t="s">
        <v>419</v>
      </c>
      <c r="C10" s="197"/>
      <c r="D10" s="197" t="s">
        <v>420</v>
      </c>
      <c r="E10" s="198"/>
    </row>
    <row r="11" spans="1:5" ht="29.25" customHeight="1">
      <c r="A11" s="32" t="s">
        <v>421</v>
      </c>
      <c r="B11" s="243" t="s">
        <v>422</v>
      </c>
      <c r="C11" s="197"/>
      <c r="D11" s="197"/>
      <c r="E11" s="198"/>
    </row>
    <row r="12" spans="1:5" ht="17.25" customHeight="1">
      <c r="A12" s="34" t="s">
        <v>97</v>
      </c>
      <c r="B12" s="122" t="str">
        <f>"T3-"&amp;A2</f>
        <v>T3-ACDIS-0001</v>
      </c>
      <c r="C12" s="122" t="s">
        <v>423</v>
      </c>
      <c r="D12" s="75" t="s">
        <v>99</v>
      </c>
      <c r="E12" s="126">
        <v>1</v>
      </c>
    </row>
    <row r="13" spans="1:5" ht="17.25" customHeight="1">
      <c r="A13" s="34" t="s">
        <v>100</v>
      </c>
      <c r="B13" s="143" t="s">
        <v>101</v>
      </c>
      <c r="C13" s="143"/>
      <c r="D13" s="143" t="s">
        <v>102</v>
      </c>
      <c r="E13" s="215"/>
    </row>
    <row r="14" spans="1:5" ht="17.25" customHeight="1">
      <c r="A14" s="32" t="s">
        <v>424</v>
      </c>
      <c r="B14" s="235" t="s">
        <v>425</v>
      </c>
      <c r="C14" s="235"/>
      <c r="D14" s="235" t="s">
        <v>426</v>
      </c>
      <c r="E14" s="236"/>
    </row>
    <row r="15" spans="1:5" ht="17.25" customHeight="1">
      <c r="A15" s="242" t="s">
        <v>172</v>
      </c>
      <c r="B15" s="235" t="s">
        <v>427</v>
      </c>
      <c r="C15" s="235"/>
      <c r="D15" s="235"/>
      <c r="E15" s="236"/>
    </row>
    <row r="16" spans="1:5" ht="17.25" customHeight="1">
      <c r="A16" s="242"/>
      <c r="B16" s="235"/>
      <c r="C16" s="235"/>
      <c r="D16" s="235"/>
      <c r="E16" s="236"/>
    </row>
    <row r="17" spans="1:5" ht="17.25" customHeight="1">
      <c r="A17" s="34" t="s">
        <v>97</v>
      </c>
      <c r="B17" s="123" t="str">
        <f>"T4-"&amp;A2</f>
        <v>T4-ACDIS-0001</v>
      </c>
      <c r="C17" s="123" t="s">
        <v>428</v>
      </c>
      <c r="D17" s="75" t="s">
        <v>99</v>
      </c>
      <c r="E17" s="126">
        <v>1</v>
      </c>
    </row>
    <row r="18" spans="1:5" ht="17.25" customHeight="1">
      <c r="A18" s="34" t="s">
        <v>100</v>
      </c>
      <c r="B18" s="143" t="s">
        <v>101</v>
      </c>
      <c r="C18" s="143"/>
      <c r="D18" s="143" t="s">
        <v>102</v>
      </c>
      <c r="E18" s="215"/>
    </row>
    <row r="19" spans="1:5" ht="17.25" customHeight="1">
      <c r="A19" s="87" t="s">
        <v>429</v>
      </c>
      <c r="B19" s="237" t="s">
        <v>430</v>
      </c>
      <c r="C19" s="237"/>
      <c r="D19" s="237" t="s">
        <v>431</v>
      </c>
      <c r="E19" s="238"/>
    </row>
    <row r="20" spans="1:5" ht="17.25" customHeight="1">
      <c r="A20" s="241" t="s">
        <v>432</v>
      </c>
      <c r="B20" s="237"/>
      <c r="C20" s="237"/>
      <c r="D20" s="237"/>
      <c r="E20" s="238"/>
    </row>
    <row r="21" spans="1:5" ht="17.25" customHeight="1">
      <c r="A21" s="241"/>
      <c r="B21" s="237"/>
      <c r="C21" s="237"/>
      <c r="D21" s="237"/>
      <c r="E21" s="238"/>
    </row>
    <row r="22" spans="1:5" ht="17.25" customHeight="1">
      <c r="A22" s="34" t="s">
        <v>97</v>
      </c>
      <c r="B22" s="123" t="str">
        <f>"T5-"&amp;A2</f>
        <v>T5-ACDIS-0001</v>
      </c>
      <c r="C22" s="123" t="s">
        <v>433</v>
      </c>
      <c r="D22" s="75" t="s">
        <v>99</v>
      </c>
      <c r="E22" s="126">
        <v>1</v>
      </c>
    </row>
    <row r="23" spans="1:5" ht="17.25" customHeight="1">
      <c r="A23" s="34" t="s">
        <v>100</v>
      </c>
      <c r="B23" s="143" t="s">
        <v>101</v>
      </c>
      <c r="C23" s="143"/>
      <c r="D23" s="143" t="s">
        <v>102</v>
      </c>
      <c r="E23" s="215"/>
    </row>
    <row r="24" spans="1:5" ht="17.25" customHeight="1">
      <c r="A24" s="87" t="s">
        <v>434</v>
      </c>
      <c r="B24" s="237" t="s">
        <v>435</v>
      </c>
      <c r="C24" s="237"/>
      <c r="D24" s="237" t="s">
        <v>436</v>
      </c>
      <c r="E24" s="238"/>
    </row>
    <row r="25" spans="1:5" ht="17.25" customHeight="1">
      <c r="A25" s="110" t="s">
        <v>421</v>
      </c>
      <c r="B25" s="239" t="s">
        <v>437</v>
      </c>
      <c r="C25" s="239"/>
      <c r="D25" s="237"/>
      <c r="E25" s="238"/>
    </row>
    <row r="26" spans="1:5" ht="17.25" customHeight="1">
      <c r="A26" s="110" t="s">
        <v>172</v>
      </c>
      <c r="B26" s="239"/>
      <c r="C26" s="239"/>
      <c r="D26" s="237"/>
      <c r="E26" s="238"/>
    </row>
    <row r="27" spans="1:5" ht="17.25" customHeight="1">
      <c r="A27" s="34" t="s">
        <v>97</v>
      </c>
      <c r="B27" s="122" t="str">
        <f>"T6-"&amp;A2</f>
        <v>T6-ACDIS-0001</v>
      </c>
      <c r="C27" s="122" t="s">
        <v>438</v>
      </c>
      <c r="D27" s="75" t="s">
        <v>99</v>
      </c>
      <c r="E27" s="125">
        <v>2</v>
      </c>
    </row>
    <row r="28" spans="1:5" ht="17.25" customHeight="1">
      <c r="A28" s="34" t="s">
        <v>100</v>
      </c>
      <c r="B28" s="143" t="s">
        <v>101</v>
      </c>
      <c r="C28" s="143"/>
      <c r="D28" s="143" t="s">
        <v>102</v>
      </c>
      <c r="E28" s="215"/>
    </row>
    <row r="29" spans="1:5" ht="17.25" customHeight="1">
      <c r="A29" s="32" t="s">
        <v>421</v>
      </c>
      <c r="B29" s="197" t="s">
        <v>439</v>
      </c>
      <c r="C29" s="197"/>
      <c r="D29" s="235" t="s">
        <v>440</v>
      </c>
      <c r="E29" s="236"/>
    </row>
    <row r="30" spans="1:5" ht="17.25" customHeight="1">
      <c r="A30" s="109" t="s">
        <v>172</v>
      </c>
      <c r="B30" s="240" t="s">
        <v>441</v>
      </c>
      <c r="C30" s="240"/>
      <c r="D30" s="235"/>
      <c r="E30" s="236"/>
    </row>
    <row r="31" spans="1:5" ht="17.25" customHeight="1">
      <c r="A31" s="109" t="s">
        <v>442</v>
      </c>
      <c r="B31" s="240" t="s">
        <v>443</v>
      </c>
      <c r="C31" s="240"/>
      <c r="D31" s="235"/>
      <c r="E31" s="236"/>
    </row>
    <row r="32" spans="1:5" ht="17.25" customHeight="1">
      <c r="A32" s="34" t="s">
        <v>97</v>
      </c>
      <c r="B32" s="123" t="str">
        <f>"T7-"&amp;A2</f>
        <v>T7-ACDIS-0001</v>
      </c>
      <c r="C32" s="123" t="s">
        <v>444</v>
      </c>
      <c r="D32" s="121" t="s">
        <v>99</v>
      </c>
      <c r="E32" s="124">
        <v>1</v>
      </c>
    </row>
    <row r="33" spans="1:5">
      <c r="A33" s="34" t="s">
        <v>100</v>
      </c>
      <c r="B33" s="143" t="s">
        <v>101</v>
      </c>
      <c r="C33" s="143"/>
      <c r="D33" s="143" t="s">
        <v>102</v>
      </c>
      <c r="E33" s="215"/>
    </row>
    <row r="34" spans="1:5" ht="27" customHeight="1">
      <c r="A34" s="87" t="s">
        <v>445</v>
      </c>
      <c r="B34" s="130" t="s">
        <v>427</v>
      </c>
      <c r="C34" s="130"/>
      <c r="D34" s="130" t="s">
        <v>446</v>
      </c>
      <c r="E34" s="212"/>
    </row>
    <row r="35" spans="1:5" ht="40.5" customHeight="1">
      <c r="A35" s="87" t="s">
        <v>447</v>
      </c>
      <c r="B35" s="130" t="s">
        <v>448</v>
      </c>
      <c r="C35" s="130"/>
      <c r="D35" s="130"/>
      <c r="E35" s="212"/>
    </row>
    <row r="36" spans="1:5">
      <c r="A36" s="127" t="s">
        <v>449</v>
      </c>
      <c r="B36" s="130"/>
      <c r="C36" s="130"/>
      <c r="D36" s="130"/>
      <c r="E36" s="212"/>
    </row>
    <row r="37" spans="1:5" ht="21.75" customHeight="1">
      <c r="A37" s="34" t="s">
        <v>97</v>
      </c>
      <c r="B37" s="123" t="str">
        <f>"T8-"&amp;A2</f>
        <v>T8-ACDIS-0001</v>
      </c>
      <c r="C37" s="123" t="s">
        <v>450</v>
      </c>
      <c r="D37" s="121" t="s">
        <v>99</v>
      </c>
      <c r="E37" s="124">
        <v>1</v>
      </c>
    </row>
    <row r="38" spans="1:5">
      <c r="A38" s="34" t="s">
        <v>100</v>
      </c>
      <c r="B38" s="143" t="s">
        <v>101</v>
      </c>
      <c r="C38" s="143"/>
      <c r="D38" s="143" t="s">
        <v>102</v>
      </c>
      <c r="E38" s="215"/>
    </row>
    <row r="39" spans="1:5">
      <c r="A39" s="87" t="s">
        <v>451</v>
      </c>
      <c r="B39" s="130" t="s">
        <v>427</v>
      </c>
      <c r="C39" s="130"/>
      <c r="D39" s="130" t="s">
        <v>452</v>
      </c>
      <c r="E39" s="212"/>
    </row>
    <row r="40" spans="1:5">
      <c r="A40" s="87" t="s">
        <v>453</v>
      </c>
      <c r="B40" s="130" t="s">
        <v>454</v>
      </c>
      <c r="C40" s="130"/>
      <c r="D40" s="130"/>
      <c r="E40" s="212"/>
    </row>
    <row r="41" spans="1:5">
      <c r="A41" s="127" t="s">
        <v>447</v>
      </c>
      <c r="B41" s="130"/>
      <c r="C41" s="130"/>
      <c r="D41" s="130"/>
      <c r="E41" s="212"/>
    </row>
    <row r="42" spans="1:5">
      <c r="A42" s="34" t="s">
        <v>97</v>
      </c>
      <c r="B42" s="123" t="str">
        <f>"T9-"&amp;A2</f>
        <v>T9-ACDIS-0001</v>
      </c>
      <c r="C42" s="123" t="s">
        <v>455</v>
      </c>
      <c r="D42" s="121" t="s">
        <v>99</v>
      </c>
      <c r="E42" s="124">
        <v>1</v>
      </c>
    </row>
    <row r="43" spans="1:5">
      <c r="A43" s="34" t="s">
        <v>100</v>
      </c>
      <c r="B43" s="143" t="s">
        <v>101</v>
      </c>
      <c r="C43" s="143"/>
      <c r="D43" s="143" t="s">
        <v>102</v>
      </c>
      <c r="E43" s="215"/>
    </row>
    <row r="44" spans="1:5" ht="15" customHeight="1">
      <c r="A44" s="87" t="s">
        <v>456</v>
      </c>
      <c r="B44" s="229" t="s">
        <v>427</v>
      </c>
      <c r="C44" s="230"/>
      <c r="D44" s="130" t="s">
        <v>457</v>
      </c>
      <c r="E44" s="212"/>
    </row>
    <row r="45" spans="1:5" ht="18" customHeight="1">
      <c r="A45" s="87" t="s">
        <v>447</v>
      </c>
      <c r="B45" s="231"/>
      <c r="C45" s="232"/>
      <c r="D45" s="130"/>
      <c r="E45" s="212"/>
    </row>
    <row r="46" spans="1:5" ht="17.25" customHeight="1">
      <c r="A46" s="127" t="s">
        <v>458</v>
      </c>
      <c r="B46" s="229" t="s">
        <v>459</v>
      </c>
      <c r="C46" s="230"/>
      <c r="D46" s="130"/>
      <c r="E46" s="212"/>
    </row>
    <row r="47" spans="1:5" ht="22.5" customHeight="1">
      <c r="A47" s="101" t="s">
        <v>460</v>
      </c>
      <c r="B47" s="233"/>
      <c r="C47" s="234"/>
      <c r="D47" s="131"/>
      <c r="E47" s="213"/>
    </row>
  </sheetData>
  <mergeCells count="50">
    <mergeCell ref="B1:D1"/>
    <mergeCell ref="A20:A21"/>
    <mergeCell ref="A15:A16"/>
    <mergeCell ref="B13:C13"/>
    <mergeCell ref="A2:E2"/>
    <mergeCell ref="B3:E3"/>
    <mergeCell ref="D5:E5"/>
    <mergeCell ref="D6:E7"/>
    <mergeCell ref="D10:E11"/>
    <mergeCell ref="B10:C10"/>
    <mergeCell ref="B11:C11"/>
    <mergeCell ref="B5:C5"/>
    <mergeCell ref="B6:C6"/>
    <mergeCell ref="D9:E9"/>
    <mergeCell ref="B7:C7"/>
    <mergeCell ref="B9:C9"/>
    <mergeCell ref="B14:C14"/>
    <mergeCell ref="B35:C36"/>
    <mergeCell ref="D34:E36"/>
    <mergeCell ref="B25:C26"/>
    <mergeCell ref="B24:C24"/>
    <mergeCell ref="B29:C29"/>
    <mergeCell ref="D14:E16"/>
    <mergeCell ref="B18:C18"/>
    <mergeCell ref="B33:C33"/>
    <mergeCell ref="D33:E33"/>
    <mergeCell ref="B34:C34"/>
    <mergeCell ref="B30:C30"/>
    <mergeCell ref="B31:C31"/>
    <mergeCell ref="B23:C23"/>
    <mergeCell ref="B28:C28"/>
    <mergeCell ref="B19:C21"/>
    <mergeCell ref="D13:E13"/>
    <mergeCell ref="D18:E18"/>
    <mergeCell ref="D23:E23"/>
    <mergeCell ref="D28:E28"/>
    <mergeCell ref="D29:E31"/>
    <mergeCell ref="D24:E26"/>
    <mergeCell ref="D19:E21"/>
    <mergeCell ref="B15:C16"/>
    <mergeCell ref="B38:C38"/>
    <mergeCell ref="D38:E38"/>
    <mergeCell ref="B39:C39"/>
    <mergeCell ref="D39:E41"/>
    <mergeCell ref="B40:C41"/>
    <mergeCell ref="B43:C43"/>
    <mergeCell ref="D43:E43"/>
    <mergeCell ref="D44:E47"/>
    <mergeCell ref="B44:C45"/>
    <mergeCell ref="B46:C47"/>
  </mergeCells>
  <hyperlinks>
    <hyperlink ref="A1" location="'Escenarios de calidad'!A1" display="Volver al inicio" xr:uid="{23345513-670B-4662-85C0-9C97B9F1E69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DC6F-2725-4908-B768-3733380FB58E}">
  <dimension ref="A1:A4"/>
  <sheetViews>
    <sheetView workbookViewId="0">
      <selection activeCell="A4" sqref="A4"/>
    </sheetView>
  </sheetViews>
  <sheetFormatPr defaultColWidth="9.140625" defaultRowHeight="15"/>
  <cols>
    <col min="1" max="1" width="20.42578125" bestFit="1" customWidth="1"/>
  </cols>
  <sheetData>
    <row r="1" spans="1:1">
      <c r="A1" s="10" t="s">
        <v>75</v>
      </c>
    </row>
    <row r="2" spans="1:1">
      <c r="A2" s="11" t="s">
        <v>76</v>
      </c>
    </row>
    <row r="3" spans="1:1">
      <c r="A3" s="8" t="s">
        <v>461</v>
      </c>
    </row>
    <row r="4" spans="1:1">
      <c r="A4" s="9" t="s">
        <v>462</v>
      </c>
    </row>
  </sheetData>
  <dataValidations count="1">
    <dataValidation type="list" allowBlank="1" showInputMessage="1" showErrorMessage="1" sqref="A1" xr:uid="{3960AAFA-3AA5-4A5A-A23F-E57A9BB5BE64}">
      <formula1>$A$2:$A$4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5E8EB-7DF5-4D2C-8524-F74AC4FA2376}">
  <sheetPr>
    <tabColor theme="9" tint="0.79998168889431442"/>
  </sheetPr>
  <dimension ref="A1:E17"/>
  <sheetViews>
    <sheetView tabSelected="1" workbookViewId="0">
      <selection activeCell="A2" sqref="A2:E2"/>
    </sheetView>
  </sheetViews>
  <sheetFormatPr defaultColWidth="9.140625" defaultRowHeight="15"/>
  <cols>
    <col min="1" max="1" width="50.7109375" style="71" customWidth="1"/>
    <col min="2" max="2" width="15.7109375" style="71" customWidth="1"/>
    <col min="3" max="3" width="45.7109375" style="71" customWidth="1"/>
    <col min="4" max="4" width="30.7109375" style="71" customWidth="1"/>
    <col min="5" max="5" width="25.7109375" style="71" customWidth="1"/>
    <col min="6" max="16384" width="9.140625" style="71"/>
  </cols>
  <sheetData>
    <row r="1" spans="1:5" customFormat="1" ht="15.75" thickBot="1">
      <c r="A1" s="23" t="s">
        <v>70</v>
      </c>
      <c r="B1" s="244" t="s">
        <v>5</v>
      </c>
      <c r="C1" s="244"/>
      <c r="D1" s="244"/>
      <c r="E1">
        <f xml:space="preserve"> COUNTIF(B:B, "**-ACACC-0001")</f>
        <v>2</v>
      </c>
    </row>
    <row r="2" spans="1:5">
      <c r="A2" s="138" t="str">
        <f>'Escenarios de calidad'!A2</f>
        <v>ACACC-0001</v>
      </c>
      <c r="B2" s="139"/>
      <c r="C2" s="139"/>
      <c r="D2" s="139"/>
      <c r="E2" s="140"/>
    </row>
    <row r="3" spans="1:5">
      <c r="A3" s="35" t="s">
        <v>1</v>
      </c>
      <c r="B3" s="141" t="str">
        <f>'Escenarios de calidad'!B2</f>
        <v>La aplicación puede alternar entre diseños ya establecidos según su gusto.</v>
      </c>
      <c r="C3" s="141"/>
      <c r="D3" s="141"/>
      <c r="E3" s="142"/>
    </row>
    <row r="4" spans="1:5">
      <c r="A4" s="37" t="s">
        <v>97</v>
      </c>
      <c r="B4" s="89" t="str">
        <f>"T1-"&amp;A2</f>
        <v>T1-ACACC-0001</v>
      </c>
      <c r="C4" s="89" t="s">
        <v>98</v>
      </c>
      <c r="D4" s="72" t="s">
        <v>99</v>
      </c>
      <c r="E4" s="90">
        <v>1</v>
      </c>
    </row>
    <row r="5" spans="1:5">
      <c r="A5" s="34" t="s">
        <v>100</v>
      </c>
      <c r="B5" s="143" t="s">
        <v>101</v>
      </c>
      <c r="C5" s="143"/>
      <c r="D5" s="132" t="s">
        <v>102</v>
      </c>
      <c r="E5" s="133"/>
    </row>
    <row r="6" spans="1:5">
      <c r="A6" s="87" t="s">
        <v>103</v>
      </c>
      <c r="B6" s="144" t="s">
        <v>104</v>
      </c>
      <c r="C6" s="144"/>
      <c r="D6" s="134" t="s">
        <v>105</v>
      </c>
      <c r="E6" s="135"/>
    </row>
    <row r="7" spans="1:5" ht="30.75" customHeight="1">
      <c r="A7" s="87" t="s">
        <v>106</v>
      </c>
      <c r="B7" s="130" t="s">
        <v>107</v>
      </c>
      <c r="C7" s="130"/>
      <c r="D7" s="134"/>
      <c r="E7" s="135"/>
    </row>
    <row r="8" spans="1:5" ht="30.75" customHeight="1">
      <c r="A8" s="93" t="s">
        <v>108</v>
      </c>
      <c r="B8" s="131" t="s">
        <v>109</v>
      </c>
      <c r="C8" s="131"/>
      <c r="D8" s="136"/>
      <c r="E8" s="137"/>
    </row>
    <row r="9" spans="1:5">
      <c r="A9" s="36" t="s">
        <v>97</v>
      </c>
      <c r="B9" s="91" t="str">
        <f>"T2-"&amp;A2</f>
        <v>T2-ACACC-0001</v>
      </c>
      <c r="C9" s="91" t="s">
        <v>110</v>
      </c>
      <c r="D9" s="74" t="s">
        <v>99</v>
      </c>
      <c r="E9" s="92">
        <v>1</v>
      </c>
    </row>
    <row r="10" spans="1:5">
      <c r="A10" s="34" t="s">
        <v>100</v>
      </c>
      <c r="B10" s="143" t="s">
        <v>101</v>
      </c>
      <c r="C10" s="143"/>
      <c r="D10" s="132" t="s">
        <v>102</v>
      </c>
      <c r="E10" s="133"/>
    </row>
    <row r="11" spans="1:5" ht="30" customHeight="1">
      <c r="A11" s="87" t="s">
        <v>111</v>
      </c>
      <c r="B11" s="130" t="s">
        <v>112</v>
      </c>
      <c r="C11" s="130"/>
      <c r="D11" s="134" t="s">
        <v>113</v>
      </c>
      <c r="E11" s="135"/>
    </row>
    <row r="12" spans="1:5" ht="45.75" customHeight="1" thickBot="1">
      <c r="A12" s="93" t="s">
        <v>114</v>
      </c>
      <c r="B12" s="131" t="s">
        <v>115</v>
      </c>
      <c r="C12" s="131"/>
      <c r="D12" s="136"/>
      <c r="E12" s="137"/>
    </row>
    <row r="13" spans="1:5" ht="30" hidden="1">
      <c r="A13" s="36" t="s">
        <v>97</v>
      </c>
      <c r="B13" s="91">
        <v>3</v>
      </c>
      <c r="C13" s="91" t="s">
        <v>116</v>
      </c>
      <c r="D13" s="74" t="s">
        <v>99</v>
      </c>
      <c r="E13" s="92">
        <v>1</v>
      </c>
    </row>
    <row r="14" spans="1:5" hidden="1">
      <c r="A14" s="34" t="s">
        <v>100</v>
      </c>
      <c r="B14" s="143" t="s">
        <v>101</v>
      </c>
      <c r="C14" s="143"/>
      <c r="D14" s="132" t="s">
        <v>102</v>
      </c>
      <c r="E14" s="133"/>
    </row>
    <row r="15" spans="1:5" ht="15" hidden="1" customHeight="1">
      <c r="A15" s="87" t="s">
        <v>111</v>
      </c>
      <c r="B15" s="130" t="s">
        <v>104</v>
      </c>
      <c r="C15" s="130"/>
      <c r="D15" s="145" t="s">
        <v>117</v>
      </c>
      <c r="E15" s="146"/>
    </row>
    <row r="16" spans="1:5" ht="30" hidden="1" customHeight="1">
      <c r="A16" s="87" t="s">
        <v>114</v>
      </c>
      <c r="B16" s="130" t="s">
        <v>118</v>
      </c>
      <c r="C16" s="130"/>
      <c r="D16" s="147"/>
      <c r="E16" s="148"/>
    </row>
    <row r="17" spans="1:5" ht="45.75" hidden="1" customHeight="1">
      <c r="A17" s="88" t="s">
        <v>119</v>
      </c>
      <c r="B17" s="136" t="s">
        <v>120</v>
      </c>
      <c r="C17" s="136"/>
      <c r="D17" s="149"/>
      <c r="E17" s="150"/>
    </row>
  </sheetData>
  <mergeCells count="20">
    <mergeCell ref="B10:C10"/>
    <mergeCell ref="B11:C11"/>
    <mergeCell ref="B12:C12"/>
    <mergeCell ref="D10:E10"/>
    <mergeCell ref="D11:E12"/>
    <mergeCell ref="D14:E14"/>
    <mergeCell ref="B15:C15"/>
    <mergeCell ref="B16:C16"/>
    <mergeCell ref="B17:C17"/>
    <mergeCell ref="D15:E17"/>
    <mergeCell ref="B14:C14"/>
    <mergeCell ref="B7:C7"/>
    <mergeCell ref="B8:C8"/>
    <mergeCell ref="D5:E5"/>
    <mergeCell ref="D6:E8"/>
    <mergeCell ref="B1:D1"/>
    <mergeCell ref="A2:E2"/>
    <mergeCell ref="B3:E3"/>
    <mergeCell ref="B5:C5"/>
    <mergeCell ref="B6:C6"/>
  </mergeCells>
  <hyperlinks>
    <hyperlink ref="A1" location="'Escenarios de calidad'!A1" display="Volver al inicio" xr:uid="{6BF0B67C-E5B0-4434-A377-7B5F45D7F29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ADA6-8F72-4A91-B18C-722C872E4B78}">
  <sheetPr>
    <tabColor theme="9" tint="0.79998168889431442"/>
  </sheetPr>
  <dimension ref="A1:E28"/>
  <sheetViews>
    <sheetView topLeftCell="A10" workbookViewId="0">
      <selection activeCell="C22" sqref="C22"/>
    </sheetView>
  </sheetViews>
  <sheetFormatPr defaultColWidth="9.140625" defaultRowHeight="15"/>
  <cols>
    <col min="1" max="1" width="20.7109375" customWidth="1"/>
    <col min="2" max="2" width="70.7109375" customWidth="1"/>
    <col min="5" max="5" width="9.5703125" customWidth="1"/>
  </cols>
  <sheetData>
    <row r="1" spans="1:5">
      <c r="A1" s="23" t="s">
        <v>70</v>
      </c>
      <c r="B1" s="20" t="s">
        <v>5</v>
      </c>
      <c r="C1">
        <f xml:space="preserve"> COUNTIF(B:B, "EC-ACCPS-0001-**")</f>
        <v>2</v>
      </c>
    </row>
    <row r="2" spans="1:5" ht="18" customHeight="1">
      <c r="A2" s="39" t="s">
        <v>0</v>
      </c>
      <c r="B2" s="43" t="str">
        <f>"EC-"&amp;B3&amp;"-01"</f>
        <v>EC-ACCPS-0001-01</v>
      </c>
    </row>
    <row r="3" spans="1:5">
      <c r="A3" s="40" t="s">
        <v>71</v>
      </c>
      <c r="B3" s="45" t="str">
        <f>'Escenarios de calidad'!A3</f>
        <v>ACCPS-0001</v>
      </c>
    </row>
    <row r="4" spans="1:5">
      <c r="A4" s="40" t="s">
        <v>72</v>
      </c>
      <c r="B4" s="45" t="str">
        <f>'Escenarios de calidad'!D3</f>
        <v>Recursos de soporte</v>
      </c>
    </row>
    <row r="5" spans="1:5">
      <c r="A5" s="40" t="s">
        <v>4</v>
      </c>
      <c r="B5" s="45" t="str">
        <f>'Escenarios de calidad'!E3</f>
        <v>Capacidad para ser soportado</v>
      </c>
    </row>
    <row r="6" spans="1:5">
      <c r="A6" s="40" t="s">
        <v>73</v>
      </c>
      <c r="B6" s="46" t="s">
        <v>74</v>
      </c>
    </row>
    <row r="7" spans="1:5">
      <c r="A7" s="40" t="s">
        <v>75</v>
      </c>
      <c r="B7" s="46" t="s">
        <v>76</v>
      </c>
    </row>
    <row r="8" spans="1:5" ht="30">
      <c r="A8" s="40" t="s">
        <v>77</v>
      </c>
      <c r="B8" s="46" t="s">
        <v>121</v>
      </c>
      <c r="E8" s="28"/>
    </row>
    <row r="9" spans="1:5">
      <c r="A9" s="41" t="s">
        <v>79</v>
      </c>
      <c r="B9" s="47" t="s">
        <v>80</v>
      </c>
    </row>
    <row r="10" spans="1:5" ht="30">
      <c r="A10" s="41" t="s">
        <v>71</v>
      </c>
      <c r="B10" s="47" t="s">
        <v>122</v>
      </c>
    </row>
    <row r="11" spans="1:5">
      <c r="A11" s="41" t="s">
        <v>82</v>
      </c>
      <c r="B11" s="47" t="s">
        <v>123</v>
      </c>
    </row>
    <row r="12" spans="1:5">
      <c r="A12" s="41" t="s">
        <v>84</v>
      </c>
      <c r="B12" s="47" t="s">
        <v>85</v>
      </c>
    </row>
    <row r="13" spans="1:5">
      <c r="A13" s="41" t="s">
        <v>86</v>
      </c>
      <c r="B13" s="47" t="s">
        <v>124</v>
      </c>
    </row>
    <row r="14" spans="1:5" ht="30">
      <c r="A14" s="42" t="s">
        <v>88</v>
      </c>
      <c r="B14" s="48" t="s">
        <v>125</v>
      </c>
    </row>
    <row r="16" spans="1:5">
      <c r="A16" s="39" t="s">
        <v>0</v>
      </c>
      <c r="B16" s="43" t="str">
        <f>"EC-"&amp;B3&amp;"-02"</f>
        <v>EC-ACCPS-0001-02</v>
      </c>
    </row>
    <row r="17" spans="1:2">
      <c r="A17" s="40" t="s">
        <v>71</v>
      </c>
      <c r="B17" s="45" t="str">
        <f>'Escenarios de calidad'!A3</f>
        <v>ACCPS-0001</v>
      </c>
    </row>
    <row r="18" spans="1:2">
      <c r="A18" s="40" t="s">
        <v>72</v>
      </c>
      <c r="B18" s="45" t="str">
        <f>'Escenarios de calidad'!D3</f>
        <v>Recursos de soporte</v>
      </c>
    </row>
    <row r="19" spans="1:2">
      <c r="A19" s="40" t="s">
        <v>4</v>
      </c>
      <c r="B19" s="45" t="str">
        <f>'Escenarios de calidad'!E3</f>
        <v>Capacidad para ser soportado</v>
      </c>
    </row>
    <row r="20" spans="1:2">
      <c r="A20" s="40" t="s">
        <v>73</v>
      </c>
      <c r="B20" s="46" t="s">
        <v>126</v>
      </c>
    </row>
    <row r="21" spans="1:2">
      <c r="A21" s="40" t="s">
        <v>75</v>
      </c>
      <c r="B21" s="46" t="s">
        <v>76</v>
      </c>
    </row>
    <row r="22" spans="1:2" ht="45.75">
      <c r="A22" s="40" t="s">
        <v>77</v>
      </c>
      <c r="B22" s="46" t="s">
        <v>127</v>
      </c>
    </row>
    <row r="23" spans="1:2">
      <c r="A23" s="41" t="s">
        <v>79</v>
      </c>
      <c r="B23" s="47" t="s">
        <v>80</v>
      </c>
    </row>
    <row r="24" spans="1:2" ht="30">
      <c r="A24" s="41" t="s">
        <v>71</v>
      </c>
      <c r="B24" s="47" t="s">
        <v>128</v>
      </c>
    </row>
    <row r="25" spans="1:2">
      <c r="A25" s="41" t="s">
        <v>82</v>
      </c>
      <c r="B25" s="47" t="s">
        <v>123</v>
      </c>
    </row>
    <row r="26" spans="1:2">
      <c r="A26" s="41" t="s">
        <v>84</v>
      </c>
      <c r="B26" s="47" t="s">
        <v>85</v>
      </c>
    </row>
    <row r="27" spans="1:2" ht="30">
      <c r="A27" s="41" t="s">
        <v>86</v>
      </c>
      <c r="B27" s="47" t="s">
        <v>129</v>
      </c>
    </row>
    <row r="28" spans="1:2" ht="30">
      <c r="A28" s="42" t="s">
        <v>88</v>
      </c>
      <c r="B28" s="48" t="s">
        <v>130</v>
      </c>
    </row>
  </sheetData>
  <hyperlinks>
    <hyperlink ref="B3" location="'Escenarios de calidad'!D2" display="'Escenarios de calidad'!d2" xr:uid="{8043FDAB-8036-47B9-B983-55AD03F76CAC}"/>
    <hyperlink ref="B4:B5" location="'Escenarios de calidad'!D2" display="'Escenarios de calidad'!d2" xr:uid="{5086C3F7-1C75-4422-B481-BE324DEF4CE3}"/>
    <hyperlink ref="A1" location="'Escenarios de calidad'!A1" display="Volver al inicio" xr:uid="{4726199F-41F9-4F85-B6F4-02DDF7CC4B3E}"/>
    <hyperlink ref="B17" location="'Escenarios de calidad'!D2" display="'Escenarios de calidad'!d2" xr:uid="{3143CD3B-C855-45C7-B91D-894B34768DE4}"/>
    <hyperlink ref="B18:B19" location="'Escenarios de calidad'!D2" display="'Escenarios de calidad'!d2" xr:uid="{6CE85660-7059-4FBC-AA3F-C65DD2E85F1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2F1DA3B-7B71-4170-BC96-BBA3DAEC81C8}">
          <x14:formula1>
            <xm:f>Opciones!$A$2:$A$4</xm:f>
          </x14:formula1>
          <xm:sqref>B7 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FAAD2-6237-44B8-B66E-FF43EEF63BEC}">
  <sheetPr>
    <tabColor theme="9" tint="0.79998168889431442"/>
  </sheetPr>
  <dimension ref="A1:E23"/>
  <sheetViews>
    <sheetView topLeftCell="A2" workbookViewId="0">
      <selection activeCell="B6" sqref="B6:C8"/>
    </sheetView>
  </sheetViews>
  <sheetFormatPr defaultColWidth="9.140625" defaultRowHeight="15"/>
  <cols>
    <col min="1" max="1" width="50.7109375" style="70" customWidth="1"/>
    <col min="2" max="2" width="15.5703125" style="70" customWidth="1"/>
    <col min="3" max="3" width="50.7109375" style="70" customWidth="1"/>
    <col min="4" max="4" width="30.7109375" style="70" customWidth="1"/>
    <col min="5" max="5" width="25.7109375" style="70" customWidth="1"/>
    <col min="6" max="16384" width="9.140625" style="70"/>
  </cols>
  <sheetData>
    <row r="1" spans="1:5" customFormat="1" ht="15.75" thickBot="1">
      <c r="A1" s="23" t="s">
        <v>70</v>
      </c>
      <c r="B1" s="244" t="s">
        <v>5</v>
      </c>
      <c r="C1" s="244"/>
      <c r="D1" s="244"/>
      <c r="E1">
        <f xml:space="preserve"> COUNTIF(B:B, "**-AC***-000*")</f>
        <v>4</v>
      </c>
    </row>
    <row r="2" spans="1:5" s="71" customFormat="1">
      <c r="A2" s="166" t="str">
        <f>'Escenarios de calidad'!A3</f>
        <v>ACCPS-0001</v>
      </c>
      <c r="B2" s="167"/>
      <c r="C2" s="167"/>
      <c r="D2" s="167"/>
      <c r="E2" s="168"/>
    </row>
    <row r="3" spans="1:5" ht="15.75" thickBot="1">
      <c r="A3" s="65" t="s">
        <v>1</v>
      </c>
      <c r="B3" s="169" t="str">
        <f>'Escenarios de calidad'!B3</f>
        <v>La aplicación cuenta con un centro de ayuda donde se puedan encontrar respuestas a preguntas frecuentes.</v>
      </c>
      <c r="C3" s="169"/>
      <c r="D3" s="169"/>
      <c r="E3" s="170"/>
    </row>
    <row r="4" spans="1:5">
      <c r="A4" s="66" t="s">
        <v>97</v>
      </c>
      <c r="B4" s="67" t="str">
        <f>"T1-"&amp;A2</f>
        <v>T1-ACCPS-0001</v>
      </c>
      <c r="C4" s="67" t="s">
        <v>131</v>
      </c>
      <c r="D4" s="68" t="s">
        <v>99</v>
      </c>
      <c r="E4" s="69">
        <v>3</v>
      </c>
    </row>
    <row r="5" spans="1:5">
      <c r="A5" s="62" t="s">
        <v>100</v>
      </c>
      <c r="B5" s="161" t="s">
        <v>101</v>
      </c>
      <c r="C5" s="161"/>
      <c r="D5" s="155" t="s">
        <v>102</v>
      </c>
      <c r="E5" s="156"/>
    </row>
    <row r="6" spans="1:5" ht="21" customHeight="1">
      <c r="A6" s="63" t="s">
        <v>132</v>
      </c>
      <c r="B6" s="154" t="s">
        <v>133</v>
      </c>
      <c r="C6" s="154"/>
      <c r="D6" s="154" t="s">
        <v>134</v>
      </c>
      <c r="E6" s="171"/>
    </row>
    <row r="7" spans="1:5" ht="15" customHeight="1">
      <c r="A7" s="63" t="s">
        <v>135</v>
      </c>
      <c r="B7" s="154"/>
      <c r="C7" s="154"/>
      <c r="D7" s="154"/>
      <c r="E7" s="171"/>
    </row>
    <row r="8" spans="1:5" ht="21" customHeight="1" thickBot="1">
      <c r="A8" s="64" t="s">
        <v>136</v>
      </c>
      <c r="B8" s="151"/>
      <c r="C8" s="151"/>
      <c r="D8" s="151"/>
      <c r="E8" s="172"/>
    </row>
    <row r="9" spans="1:5">
      <c r="A9" s="66" t="s">
        <v>97</v>
      </c>
      <c r="B9" s="67" t="str">
        <f>"T2-"&amp;A2</f>
        <v>T2-ACCPS-0001</v>
      </c>
      <c r="C9" s="67" t="s">
        <v>137</v>
      </c>
      <c r="D9" s="68" t="s">
        <v>99</v>
      </c>
      <c r="E9" s="69">
        <v>2</v>
      </c>
    </row>
    <row r="10" spans="1:5">
      <c r="A10" s="62" t="s">
        <v>100</v>
      </c>
      <c r="B10" s="161" t="s">
        <v>101</v>
      </c>
      <c r="C10" s="161"/>
      <c r="D10" s="155" t="s">
        <v>102</v>
      </c>
      <c r="E10" s="156"/>
    </row>
    <row r="11" spans="1:5" ht="20.25" customHeight="1">
      <c r="A11" s="63" t="s">
        <v>138</v>
      </c>
      <c r="B11" s="154" t="s">
        <v>139</v>
      </c>
      <c r="C11" s="154"/>
      <c r="D11" s="173" t="s">
        <v>140</v>
      </c>
      <c r="E11" s="174"/>
    </row>
    <row r="12" spans="1:5" ht="20.25" customHeight="1">
      <c r="A12" s="152" t="s">
        <v>141</v>
      </c>
      <c r="B12" s="154" t="s">
        <v>142</v>
      </c>
      <c r="C12" s="154"/>
      <c r="D12" s="175"/>
      <c r="E12" s="176"/>
    </row>
    <row r="13" spans="1:5" ht="20.25" customHeight="1" thickBot="1">
      <c r="A13" s="153"/>
      <c r="B13" s="151" t="s">
        <v>143</v>
      </c>
      <c r="C13" s="151"/>
      <c r="D13" s="177"/>
      <c r="E13" s="178"/>
    </row>
    <row r="14" spans="1:5">
      <c r="A14" s="66" t="s">
        <v>97</v>
      </c>
      <c r="B14" s="96" t="str">
        <f>"T3-"&amp;A2</f>
        <v>T3-ACCPS-0001</v>
      </c>
      <c r="C14" s="96" t="s">
        <v>144</v>
      </c>
      <c r="D14" s="68" t="s">
        <v>99</v>
      </c>
      <c r="E14" s="97">
        <v>1</v>
      </c>
    </row>
    <row r="15" spans="1:5">
      <c r="A15" s="62" t="s">
        <v>100</v>
      </c>
      <c r="B15" s="161" t="s">
        <v>101</v>
      </c>
      <c r="C15" s="161"/>
      <c r="D15" s="155" t="s">
        <v>102</v>
      </c>
      <c r="E15" s="156"/>
    </row>
    <row r="16" spans="1:5" ht="20.25" customHeight="1">
      <c r="A16" s="94" t="s">
        <v>145</v>
      </c>
      <c r="B16" s="157" t="s">
        <v>146</v>
      </c>
      <c r="C16" s="157"/>
      <c r="D16" s="157" t="s">
        <v>147</v>
      </c>
      <c r="E16" s="158"/>
    </row>
    <row r="17" spans="1:5" ht="20.25" customHeight="1">
      <c r="A17" s="94" t="s">
        <v>148</v>
      </c>
      <c r="B17" s="157" t="s">
        <v>149</v>
      </c>
      <c r="C17" s="157"/>
      <c r="D17" s="157"/>
      <c r="E17" s="158"/>
    </row>
    <row r="18" spans="1:5" ht="20.25" customHeight="1">
      <c r="A18" s="95" t="s">
        <v>150</v>
      </c>
      <c r="B18" s="159" t="s">
        <v>151</v>
      </c>
      <c r="C18" s="159"/>
      <c r="D18" s="159"/>
      <c r="E18" s="160"/>
    </row>
    <row r="19" spans="1:5">
      <c r="A19" s="66" t="s">
        <v>97</v>
      </c>
      <c r="B19" s="96" t="str">
        <f>"T4-"&amp;A2</f>
        <v>T4-ACCPS-0001</v>
      </c>
      <c r="C19" s="96" t="s">
        <v>152</v>
      </c>
      <c r="D19" s="68" t="s">
        <v>99</v>
      </c>
      <c r="E19" s="97">
        <v>1</v>
      </c>
    </row>
    <row r="20" spans="1:5">
      <c r="A20" s="62" t="s">
        <v>100</v>
      </c>
      <c r="B20" s="161" t="s">
        <v>101</v>
      </c>
      <c r="C20" s="161"/>
      <c r="D20" s="155" t="s">
        <v>102</v>
      </c>
      <c r="E20" s="156"/>
    </row>
    <row r="21" spans="1:5" ht="15" customHeight="1">
      <c r="A21" s="94" t="s">
        <v>145</v>
      </c>
      <c r="B21" s="157" t="s">
        <v>153</v>
      </c>
      <c r="C21" s="157"/>
      <c r="D21" s="157" t="s">
        <v>154</v>
      </c>
      <c r="E21" s="158"/>
    </row>
    <row r="22" spans="1:5">
      <c r="A22" s="94" t="s">
        <v>148</v>
      </c>
      <c r="B22" s="162" t="s">
        <v>118</v>
      </c>
      <c r="C22" s="163"/>
      <c r="D22" s="157"/>
      <c r="E22" s="158"/>
    </row>
    <row r="23" spans="1:5">
      <c r="A23" s="95" t="s">
        <v>155</v>
      </c>
      <c r="B23" s="164"/>
      <c r="C23" s="165"/>
      <c r="D23" s="159"/>
      <c r="E23" s="160"/>
    </row>
  </sheetData>
  <mergeCells count="25">
    <mergeCell ref="B1:D1"/>
    <mergeCell ref="B20:C20"/>
    <mergeCell ref="D20:E20"/>
    <mergeCell ref="B21:C21"/>
    <mergeCell ref="D21:E23"/>
    <mergeCell ref="B22:C23"/>
    <mergeCell ref="A2:E2"/>
    <mergeCell ref="B3:E3"/>
    <mergeCell ref="B5:C5"/>
    <mergeCell ref="B6:C8"/>
    <mergeCell ref="B10:C10"/>
    <mergeCell ref="D5:E5"/>
    <mergeCell ref="D6:E8"/>
    <mergeCell ref="D10:E10"/>
    <mergeCell ref="D11:E13"/>
    <mergeCell ref="B11:C11"/>
    <mergeCell ref="B13:C13"/>
    <mergeCell ref="A12:A13"/>
    <mergeCell ref="B12:C12"/>
    <mergeCell ref="D15:E15"/>
    <mergeCell ref="D16:E18"/>
    <mergeCell ref="B18:C18"/>
    <mergeCell ref="B15:C15"/>
    <mergeCell ref="B16:C16"/>
    <mergeCell ref="B17:C17"/>
  </mergeCells>
  <hyperlinks>
    <hyperlink ref="A1" location="'Escenarios de calidad'!A1" display="Volver al inicio" xr:uid="{8B756C21-441D-49B0-ADA3-0F88F33E1F2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1D8A5-10CE-4DF1-A36C-051EF9B04AFC}">
  <sheetPr>
    <tabColor theme="9" tint="0.79998168889431442"/>
  </sheetPr>
  <dimension ref="A1:H42"/>
  <sheetViews>
    <sheetView topLeftCell="A14" workbookViewId="0">
      <selection activeCell="B28" sqref="B28"/>
    </sheetView>
  </sheetViews>
  <sheetFormatPr defaultColWidth="9.140625" defaultRowHeight="15"/>
  <cols>
    <col min="1" max="1" width="20.7109375" style="12" customWidth="1"/>
    <col min="2" max="2" width="70.7109375" style="12" customWidth="1"/>
    <col min="3" max="3" width="20.140625" style="12" customWidth="1"/>
    <col min="4" max="4" width="20.7109375" style="12" customWidth="1"/>
    <col min="5" max="5" width="70.7109375" style="12" customWidth="1"/>
    <col min="6" max="16384" width="9.140625" style="12"/>
  </cols>
  <sheetData>
    <row r="1" spans="1:8" customFormat="1">
      <c r="A1" s="21" t="s">
        <v>70</v>
      </c>
      <c r="B1" s="20" t="s">
        <v>5</v>
      </c>
      <c r="C1">
        <f xml:space="preserve"> COUNTIF(B:B, "EC-ACINT-0001-**")</f>
        <v>2</v>
      </c>
    </row>
    <row r="2" spans="1:8">
      <c r="A2" s="39" t="s">
        <v>0</v>
      </c>
      <c r="B2" s="43" t="str">
        <f>"EC-"&amp;B3&amp;"-01"</f>
        <v>EC-ACINT-0001-01</v>
      </c>
      <c r="C2" s="245"/>
      <c r="D2" s="245"/>
      <c r="E2" s="245"/>
      <c r="F2" s="245"/>
      <c r="G2" s="245"/>
      <c r="H2" s="245"/>
    </row>
    <row r="3" spans="1:8">
      <c r="A3" s="40" t="s">
        <v>71</v>
      </c>
      <c r="B3" s="45" t="str">
        <f>'Escenarios de calidad'!A4</f>
        <v>ACINT-0001</v>
      </c>
      <c r="C3" s="245"/>
      <c r="D3" s="245"/>
      <c r="E3" s="245"/>
      <c r="F3" s="245"/>
      <c r="G3" s="245"/>
      <c r="H3" s="245"/>
    </row>
    <row r="4" spans="1:8">
      <c r="A4" s="40" t="s">
        <v>72</v>
      </c>
      <c r="B4" s="45" t="str">
        <f>'Escenarios de calidad'!D4</f>
        <v>Soporte a idioma</v>
      </c>
      <c r="C4" s="245"/>
      <c r="D4" s="245"/>
      <c r="E4" s="245"/>
      <c r="F4" s="245"/>
      <c r="G4" s="245"/>
      <c r="H4" s="245"/>
    </row>
    <row r="5" spans="1:8">
      <c r="A5" s="40" t="s">
        <v>4</v>
      </c>
      <c r="B5" s="45" t="str">
        <f>'Escenarios de calidad'!E4</f>
        <v>Internacionalización</v>
      </c>
      <c r="C5" s="245"/>
      <c r="D5" s="245"/>
      <c r="E5" s="245"/>
      <c r="F5" s="245"/>
      <c r="G5" s="245"/>
      <c r="H5" s="245"/>
    </row>
    <row r="6" spans="1:8">
      <c r="A6" s="40" t="s">
        <v>73</v>
      </c>
      <c r="B6" s="46" t="s">
        <v>74</v>
      </c>
      <c r="C6" s="245"/>
      <c r="D6" s="245"/>
      <c r="E6" s="245"/>
      <c r="F6" s="245"/>
      <c r="G6" s="245"/>
      <c r="H6" s="245"/>
    </row>
    <row r="7" spans="1:8">
      <c r="A7" s="40" t="s">
        <v>75</v>
      </c>
      <c r="B7" s="46" t="s">
        <v>76</v>
      </c>
      <c r="C7" s="245"/>
      <c r="D7" s="245"/>
      <c r="E7" s="245"/>
      <c r="F7" s="245"/>
      <c r="G7" s="245"/>
      <c r="H7" s="245"/>
    </row>
    <row r="8" spans="1:8" ht="45">
      <c r="A8" s="40" t="s">
        <v>77</v>
      </c>
      <c r="B8" s="46" t="s">
        <v>156</v>
      </c>
      <c r="C8" s="245"/>
      <c r="D8" s="245"/>
      <c r="E8" s="245"/>
      <c r="F8" s="245"/>
      <c r="G8" s="245"/>
      <c r="H8" s="245"/>
    </row>
    <row r="9" spans="1:8" ht="15" customHeight="1">
      <c r="A9" s="41" t="s">
        <v>79</v>
      </c>
      <c r="B9" s="47" t="s">
        <v>80</v>
      </c>
      <c r="C9" s="245"/>
      <c r="D9" s="245"/>
      <c r="E9" s="245"/>
      <c r="F9" s="245"/>
      <c r="G9" s="245"/>
      <c r="H9" s="245"/>
    </row>
    <row r="10" spans="1:8" ht="15" customHeight="1">
      <c r="A10" s="41" t="s">
        <v>71</v>
      </c>
      <c r="B10" s="47" t="s">
        <v>157</v>
      </c>
      <c r="C10" s="245"/>
      <c r="D10" s="245"/>
      <c r="E10" s="245"/>
      <c r="F10" s="245"/>
      <c r="G10" s="245"/>
      <c r="H10" s="245"/>
    </row>
    <row r="11" spans="1:8" ht="15" customHeight="1">
      <c r="A11" s="41" t="s">
        <v>82</v>
      </c>
      <c r="B11" s="47" t="s">
        <v>123</v>
      </c>
      <c r="C11" s="246" t="s">
        <v>158</v>
      </c>
      <c r="D11" s="245"/>
      <c r="E11" s="245"/>
      <c r="F11" s="245"/>
      <c r="G11" s="245"/>
      <c r="H11" s="245"/>
    </row>
    <row r="12" spans="1:8" ht="15" customHeight="1">
      <c r="A12" s="41" t="s">
        <v>84</v>
      </c>
      <c r="B12" s="47" t="s">
        <v>85</v>
      </c>
      <c r="C12" s="245"/>
      <c r="D12" s="245"/>
      <c r="E12" s="245"/>
      <c r="F12" s="245"/>
      <c r="G12" s="245"/>
      <c r="H12" s="245"/>
    </row>
    <row r="13" spans="1:8" ht="15" customHeight="1">
      <c r="A13" s="41" t="s">
        <v>86</v>
      </c>
      <c r="B13" s="47" t="s">
        <v>159</v>
      </c>
      <c r="C13" s="245"/>
      <c r="D13" s="245"/>
      <c r="E13" s="245"/>
      <c r="F13" s="245"/>
      <c r="G13" s="245"/>
      <c r="H13" s="245"/>
    </row>
    <row r="14" spans="1:8" ht="45">
      <c r="A14" s="42" t="s">
        <v>88</v>
      </c>
      <c r="B14" s="48" t="s">
        <v>160</v>
      </c>
      <c r="C14" s="245"/>
      <c r="D14" s="245"/>
      <c r="E14" s="245"/>
      <c r="F14" s="245"/>
      <c r="G14" s="245"/>
      <c r="H14" s="245"/>
    </row>
    <row r="16" spans="1:8">
      <c r="A16" s="39" t="s">
        <v>0</v>
      </c>
      <c r="B16" s="43" t="str">
        <f>"EC-"&amp;B17&amp;"-02"</f>
        <v>EC-ACINT-0001-02</v>
      </c>
      <c r="C16" s="245"/>
      <c r="D16" s="245"/>
      <c r="E16" s="245"/>
      <c r="F16" s="245"/>
      <c r="G16" s="245"/>
      <c r="H16" s="245"/>
    </row>
    <row r="17" spans="1:5">
      <c r="A17" s="40" t="s">
        <v>71</v>
      </c>
      <c r="B17" s="45" t="str">
        <f>'Escenarios de calidad'!A4</f>
        <v>ACINT-0001</v>
      </c>
      <c r="C17" s="245"/>
      <c r="D17" s="245"/>
      <c r="E17" s="245"/>
    </row>
    <row r="18" spans="1:5">
      <c r="A18" s="40" t="s">
        <v>72</v>
      </c>
      <c r="B18" s="45" t="str">
        <f>'Escenarios de calidad'!D4</f>
        <v>Soporte a idioma</v>
      </c>
      <c r="C18" s="245"/>
      <c r="D18" s="245"/>
      <c r="E18" s="245"/>
    </row>
    <row r="19" spans="1:5">
      <c r="A19" s="40" t="s">
        <v>4</v>
      </c>
      <c r="B19" s="45" t="str">
        <f>'Escenarios de calidad'!E4</f>
        <v>Internacionalización</v>
      </c>
      <c r="C19" s="245"/>
      <c r="D19" s="245"/>
      <c r="E19" s="245"/>
    </row>
    <row r="20" spans="1:5">
      <c r="A20" s="40" t="s">
        <v>73</v>
      </c>
      <c r="B20" s="46" t="s">
        <v>91</v>
      </c>
      <c r="C20" s="245"/>
      <c r="D20" s="245"/>
      <c r="E20" s="245"/>
    </row>
    <row r="21" spans="1:5">
      <c r="A21" s="40" t="s">
        <v>75</v>
      </c>
      <c r="B21" s="46" t="s">
        <v>76</v>
      </c>
      <c r="C21" s="245"/>
      <c r="D21" s="245"/>
      <c r="E21" s="245"/>
    </row>
    <row r="22" spans="1:5" ht="60">
      <c r="A22" s="40" t="s">
        <v>77</v>
      </c>
      <c r="B22" s="46" t="s">
        <v>161</v>
      </c>
      <c r="C22" s="245"/>
      <c r="D22" s="245"/>
      <c r="E22" s="245"/>
    </row>
    <row r="23" spans="1:5">
      <c r="A23" s="41" t="s">
        <v>79</v>
      </c>
      <c r="B23" s="47" t="s">
        <v>80</v>
      </c>
      <c r="C23" s="245"/>
      <c r="D23" s="245"/>
      <c r="E23" s="245"/>
    </row>
    <row r="24" spans="1:5">
      <c r="A24" s="41" t="s">
        <v>71</v>
      </c>
      <c r="B24" s="47" t="s">
        <v>157</v>
      </c>
      <c r="C24" s="245"/>
      <c r="D24" s="245"/>
      <c r="E24" s="245"/>
    </row>
    <row r="25" spans="1:5">
      <c r="A25" s="41" t="s">
        <v>82</v>
      </c>
      <c r="B25" s="47" t="s">
        <v>123</v>
      </c>
      <c r="C25" s="245"/>
      <c r="D25" s="245"/>
      <c r="E25" s="245"/>
    </row>
    <row r="26" spans="1:5">
      <c r="A26" s="41" t="s">
        <v>84</v>
      </c>
      <c r="B26" s="47" t="s">
        <v>85</v>
      </c>
      <c r="C26" s="245"/>
      <c r="D26" s="245"/>
      <c r="E26" s="245"/>
    </row>
    <row r="27" spans="1:5">
      <c r="A27" s="41" t="s">
        <v>86</v>
      </c>
      <c r="B27" s="47" t="s">
        <v>162</v>
      </c>
      <c r="C27" s="245"/>
      <c r="D27" s="245"/>
      <c r="E27" s="245"/>
    </row>
    <row r="28" spans="1:5" ht="45">
      <c r="A28" s="42" t="s">
        <v>88</v>
      </c>
      <c r="B28" s="48" t="s">
        <v>163</v>
      </c>
      <c r="C28" s="245"/>
      <c r="D28" s="245"/>
      <c r="E28" s="245"/>
    </row>
    <row r="30" spans="1:5">
      <c r="A30" s="245"/>
      <c r="B30" s="245"/>
      <c r="C30" s="245"/>
      <c r="D30" s="245"/>
      <c r="E30" s="245"/>
    </row>
    <row r="31" spans="1:5">
      <c r="A31" s="245"/>
      <c r="B31" s="245"/>
      <c r="C31" s="245"/>
      <c r="D31" s="245"/>
      <c r="E31" s="245"/>
    </row>
    <row r="32" spans="1:5">
      <c r="A32" s="245"/>
      <c r="B32" s="245"/>
      <c r="C32" s="245"/>
      <c r="D32" s="245"/>
      <c r="E32" s="245"/>
    </row>
    <row r="33" spans="1:5">
      <c r="A33" s="245"/>
      <c r="B33" s="245"/>
      <c r="C33" s="245"/>
      <c r="D33" s="245"/>
      <c r="E33" s="245"/>
    </row>
    <row r="34" spans="1:5">
      <c r="A34" s="245"/>
      <c r="B34" s="245"/>
      <c r="C34" s="245"/>
      <c r="D34" s="245"/>
      <c r="E34" s="245"/>
    </row>
    <row r="35" spans="1:5">
      <c r="A35" s="245"/>
      <c r="B35" s="245"/>
      <c r="C35" s="245"/>
      <c r="D35" s="245"/>
      <c r="E35" s="245"/>
    </row>
    <row r="36" spans="1:5">
      <c r="A36" s="245"/>
      <c r="B36" s="245"/>
      <c r="C36" s="245"/>
      <c r="D36" s="245"/>
      <c r="E36" s="245"/>
    </row>
    <row r="37" spans="1:5">
      <c r="A37" s="245"/>
      <c r="B37" s="245"/>
      <c r="C37" s="245"/>
      <c r="D37" s="245"/>
      <c r="E37" s="245"/>
    </row>
    <row r="38" spans="1:5">
      <c r="A38" s="245"/>
      <c r="B38" s="245"/>
      <c r="C38" s="245"/>
      <c r="D38" s="245"/>
      <c r="E38" s="245"/>
    </row>
    <row r="39" spans="1:5">
      <c r="A39" s="245"/>
      <c r="B39" s="245"/>
      <c r="C39" s="245"/>
      <c r="D39" s="245"/>
      <c r="E39" s="245"/>
    </row>
    <row r="40" spans="1:5">
      <c r="A40" s="245"/>
      <c r="B40" s="245"/>
      <c r="C40" s="245"/>
      <c r="D40" s="245"/>
      <c r="E40" s="245"/>
    </row>
    <row r="41" spans="1:5">
      <c r="A41" s="245"/>
      <c r="B41" s="245"/>
      <c r="C41" s="245"/>
      <c r="D41" s="245"/>
      <c r="E41" s="245"/>
    </row>
    <row r="42" spans="1:5">
      <c r="A42" s="245"/>
      <c r="B42" s="245"/>
      <c r="C42" s="245"/>
      <c r="D42" s="245"/>
      <c r="E42" s="245"/>
    </row>
  </sheetData>
  <hyperlinks>
    <hyperlink ref="B3" location="'Escenarios de calidad'!D4" display="='Escenarios de calidad'!A4" xr:uid="{AD978A1F-CE6E-442E-9E64-4597DA3EEEB8}"/>
    <hyperlink ref="B4:B5" location="'Escenarios de calidad'!D2" display="'Escenarios de calidad'!d2" xr:uid="{3BAE35A4-18A7-4F8A-8D02-9342D98F0CEC}"/>
    <hyperlink ref="B5" location="'Escenarios de calidad'!D4" display="='Escenarios de calidad'!E4" xr:uid="{114FB330-D0BB-40C0-9398-125E2059E261}"/>
    <hyperlink ref="B4" location="'Escenarios de calidad'!D4" display="='Escenarios de calidad'!D4" xr:uid="{32C7FF25-25D2-4F87-84AB-92CA48C4BA2B}"/>
    <hyperlink ref="B19" location="'Escenarios de calidad'!D4" display="='Escenarios de calidad'!E4" xr:uid="{1A225F15-DBED-4696-B7A2-138C6C1DC377}"/>
    <hyperlink ref="B18" location="'Escenarios de calidad'!D4" display="='Escenarios de calidad'!D18" xr:uid="{9000BA49-9832-4F87-9E78-D0BD8330D876}"/>
    <hyperlink ref="B18:B19" location="'Escenarios de calidad'!D2" display="'Escenarios de calidad'!d2" xr:uid="{84F0EBD9-C66E-40AE-A2F2-452FD6BAD089}"/>
    <hyperlink ref="B17" location="'Escenarios de calidad'!D4" display="='Escenarios de calidad'!A18" xr:uid="{9EBB3C29-C678-4FA1-8FF6-6546FB18C23A}"/>
    <hyperlink ref="A1" location="'Escenarios de calidad'!A1" display="Volver al inicio" xr:uid="{04A96773-6756-4854-9BA2-76D49EB286B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F35A9-07A9-421D-BC72-234547A01D43}">
          <x14:formula1>
            <xm:f>Opciones!$A$2:$A$4</xm:f>
          </x14:formula1>
          <xm:sqref>B7 B21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15AA-F020-4D1F-8B10-C02E3D37D293}">
  <sheetPr>
    <tabColor theme="9" tint="0.79998168889431442"/>
  </sheetPr>
  <dimension ref="A1:E33"/>
  <sheetViews>
    <sheetView workbookViewId="0"/>
  </sheetViews>
  <sheetFormatPr defaultColWidth="9.140625" defaultRowHeight="15"/>
  <cols>
    <col min="1" max="1" width="50.7109375" style="70" customWidth="1"/>
    <col min="2" max="2" width="15.7109375" style="70" customWidth="1"/>
    <col min="3" max="3" width="50.7109375" style="70" customWidth="1"/>
    <col min="4" max="4" width="30.85546875" style="70" customWidth="1"/>
    <col min="5" max="5" width="25.85546875" style="70" customWidth="1"/>
    <col min="6" max="16384" width="9.140625" style="70"/>
  </cols>
  <sheetData>
    <row r="1" spans="1:5" customFormat="1">
      <c r="A1" s="23" t="s">
        <v>70</v>
      </c>
      <c r="B1" s="244" t="s">
        <v>5</v>
      </c>
      <c r="C1" s="244"/>
      <c r="D1" s="244"/>
      <c r="E1">
        <f xml:space="preserve"> COUNTIF(B:B, "**-AC***-000*")</f>
        <v>6</v>
      </c>
    </row>
    <row r="2" spans="1:5">
      <c r="A2" s="166" t="str">
        <f>'Escenarios de calidad'!A4</f>
        <v>ACINT-0001</v>
      </c>
      <c r="B2" s="167"/>
      <c r="C2" s="167"/>
      <c r="D2" s="167"/>
      <c r="E2" s="168"/>
    </row>
    <row r="3" spans="1:5" ht="15.75" thickBot="1">
      <c r="A3" s="65" t="s">
        <v>1</v>
      </c>
      <c r="B3" s="169" t="str">
        <f>'Escenarios de calidad'!B4</f>
        <v>La aplicación estará visible para el idioma seleccionado.</v>
      </c>
      <c r="C3" s="169"/>
      <c r="D3" s="169"/>
      <c r="E3" s="170"/>
    </row>
    <row r="4" spans="1:5">
      <c r="A4" s="66" t="s">
        <v>97</v>
      </c>
      <c r="B4" s="67" t="str">
        <f>"T1-"&amp;A2</f>
        <v>T1-ACINT-0001</v>
      </c>
      <c r="C4" s="67" t="s">
        <v>164</v>
      </c>
      <c r="D4" s="68" t="s">
        <v>99</v>
      </c>
      <c r="E4" s="69">
        <v>4</v>
      </c>
    </row>
    <row r="5" spans="1:5">
      <c r="A5" s="62" t="s">
        <v>100</v>
      </c>
      <c r="B5" s="187" t="s">
        <v>101</v>
      </c>
      <c r="C5" s="188"/>
      <c r="D5" s="155" t="s">
        <v>102</v>
      </c>
      <c r="E5" s="156"/>
    </row>
    <row r="6" spans="1:5" ht="24.95" customHeight="1">
      <c r="A6" s="63" t="s">
        <v>165</v>
      </c>
      <c r="B6" s="154" t="s">
        <v>166</v>
      </c>
      <c r="C6" s="154"/>
      <c r="D6" s="179" t="s">
        <v>167</v>
      </c>
      <c r="E6" s="180"/>
    </row>
    <row r="7" spans="1:5" ht="24.95" customHeight="1">
      <c r="A7" s="63" t="s">
        <v>168</v>
      </c>
      <c r="B7" s="154" t="s">
        <v>169</v>
      </c>
      <c r="C7" s="154"/>
      <c r="D7" s="179"/>
      <c r="E7" s="180"/>
    </row>
    <row r="8" spans="1:5" ht="24.95" customHeight="1" thickBot="1">
      <c r="A8" s="64" t="s">
        <v>170</v>
      </c>
      <c r="B8" s="151"/>
      <c r="C8" s="151"/>
      <c r="D8" s="181"/>
      <c r="E8" s="182"/>
    </row>
    <row r="9" spans="1:5">
      <c r="A9" s="66" t="s">
        <v>97</v>
      </c>
      <c r="B9" s="67" t="str">
        <f>"T2-"&amp;A2</f>
        <v>T2-ACINT-0001</v>
      </c>
      <c r="C9" s="67" t="s">
        <v>171</v>
      </c>
      <c r="D9" s="68" t="s">
        <v>99</v>
      </c>
      <c r="E9" s="69">
        <v>3</v>
      </c>
    </row>
    <row r="10" spans="1:5">
      <c r="A10" s="62" t="s">
        <v>100</v>
      </c>
      <c r="B10" s="187"/>
      <c r="C10" s="188"/>
      <c r="D10" s="155" t="s">
        <v>102</v>
      </c>
      <c r="E10" s="156"/>
    </row>
    <row r="11" spans="1:5" ht="25.5" customHeight="1">
      <c r="A11" s="63" t="s">
        <v>172</v>
      </c>
      <c r="B11" s="154" t="s">
        <v>173</v>
      </c>
      <c r="C11" s="154"/>
      <c r="D11" s="179" t="s">
        <v>174</v>
      </c>
      <c r="E11" s="180"/>
    </row>
    <row r="12" spans="1:5" ht="25.5" customHeight="1">
      <c r="A12" s="189" t="s">
        <v>168</v>
      </c>
      <c r="B12" s="154" t="s">
        <v>175</v>
      </c>
      <c r="C12" s="154"/>
      <c r="D12" s="179"/>
      <c r="E12" s="180"/>
    </row>
    <row r="13" spans="1:5" ht="25.5" customHeight="1" thickBot="1">
      <c r="A13" s="190"/>
      <c r="B13" s="151" t="s">
        <v>176</v>
      </c>
      <c r="C13" s="151"/>
      <c r="D13" s="181"/>
      <c r="E13" s="182"/>
    </row>
    <row r="14" spans="1:5">
      <c r="A14" s="66" t="s">
        <v>97</v>
      </c>
      <c r="B14" s="67" t="str">
        <f>"T3-"&amp;A2</f>
        <v>T3-ACINT-0001</v>
      </c>
      <c r="C14" s="67" t="s">
        <v>177</v>
      </c>
      <c r="D14" s="68" t="s">
        <v>99</v>
      </c>
      <c r="E14" s="69">
        <v>2</v>
      </c>
    </row>
    <row r="15" spans="1:5">
      <c r="A15" s="62" t="s">
        <v>100</v>
      </c>
      <c r="B15" s="161" t="s">
        <v>101</v>
      </c>
      <c r="C15" s="161"/>
      <c r="D15" s="155" t="s">
        <v>102</v>
      </c>
      <c r="E15" s="156"/>
    </row>
    <row r="16" spans="1:5" ht="30" customHeight="1">
      <c r="A16" s="63" t="s">
        <v>178</v>
      </c>
      <c r="B16" s="154" t="s">
        <v>179</v>
      </c>
      <c r="C16" s="154"/>
      <c r="D16" s="179" t="s">
        <v>180</v>
      </c>
      <c r="E16" s="180"/>
    </row>
    <row r="17" spans="1:5" ht="30" customHeight="1">
      <c r="A17" s="63" t="s">
        <v>181</v>
      </c>
      <c r="B17" s="154" t="s">
        <v>173</v>
      </c>
      <c r="C17" s="154"/>
      <c r="D17" s="179"/>
      <c r="E17" s="180"/>
    </row>
    <row r="18" spans="1:5" ht="30" customHeight="1" thickBot="1">
      <c r="A18" s="64" t="s">
        <v>182</v>
      </c>
      <c r="B18" s="151" t="s">
        <v>183</v>
      </c>
      <c r="C18" s="151"/>
      <c r="D18" s="181"/>
      <c r="E18" s="182"/>
    </row>
    <row r="19" spans="1:5">
      <c r="A19" s="66" t="s">
        <v>97</v>
      </c>
      <c r="B19" s="98" t="str">
        <f>"T4-"&amp;A2</f>
        <v>T4-ACINT-0001</v>
      </c>
      <c r="C19" s="98" t="s">
        <v>184</v>
      </c>
      <c r="D19" s="68" t="s">
        <v>99</v>
      </c>
      <c r="E19" s="97">
        <v>1</v>
      </c>
    </row>
    <row r="20" spans="1:5">
      <c r="A20" s="62" t="s">
        <v>100</v>
      </c>
      <c r="B20" s="187" t="s">
        <v>101</v>
      </c>
      <c r="C20" s="188"/>
      <c r="D20" s="155" t="s">
        <v>102</v>
      </c>
      <c r="E20" s="156"/>
    </row>
    <row r="21" spans="1:5" ht="30" customHeight="1">
      <c r="A21" s="94" t="s">
        <v>185</v>
      </c>
      <c r="B21" s="157" t="s">
        <v>186</v>
      </c>
      <c r="C21" s="157"/>
      <c r="D21" s="183" t="s">
        <v>187</v>
      </c>
      <c r="E21" s="184"/>
    </row>
    <row r="22" spans="1:5" ht="30" customHeight="1">
      <c r="A22" s="94" t="s">
        <v>182</v>
      </c>
      <c r="B22" s="157" t="s">
        <v>176</v>
      </c>
      <c r="C22" s="157"/>
      <c r="D22" s="183"/>
      <c r="E22" s="184"/>
    </row>
    <row r="23" spans="1:5" ht="30" customHeight="1" thickBot="1">
      <c r="A23" s="95" t="s">
        <v>188</v>
      </c>
      <c r="B23" s="159"/>
      <c r="C23" s="159"/>
      <c r="D23" s="185"/>
      <c r="E23" s="186"/>
    </row>
    <row r="24" spans="1:5">
      <c r="A24" s="66" t="s">
        <v>97</v>
      </c>
      <c r="B24" s="67" t="str">
        <f>"T5-"&amp;A2</f>
        <v>T5-ACINT-0001</v>
      </c>
      <c r="C24" s="67" t="s">
        <v>189</v>
      </c>
      <c r="D24" s="68" t="s">
        <v>99</v>
      </c>
      <c r="E24" s="69">
        <v>5</v>
      </c>
    </row>
    <row r="25" spans="1:5">
      <c r="A25" s="62" t="s">
        <v>100</v>
      </c>
      <c r="B25" s="161" t="s">
        <v>101</v>
      </c>
      <c r="C25" s="161"/>
      <c r="D25" s="155" t="s">
        <v>102</v>
      </c>
      <c r="E25" s="156"/>
    </row>
    <row r="26" spans="1:5" ht="30" customHeight="1">
      <c r="A26" s="63" t="s">
        <v>190</v>
      </c>
      <c r="B26" s="154" t="s">
        <v>191</v>
      </c>
      <c r="C26" s="154"/>
      <c r="D26" s="179" t="s">
        <v>192</v>
      </c>
      <c r="E26" s="180"/>
    </row>
    <row r="27" spans="1:5" ht="30" customHeight="1">
      <c r="A27" s="63" t="s">
        <v>193</v>
      </c>
      <c r="B27" s="154" t="s">
        <v>194</v>
      </c>
      <c r="C27" s="154"/>
      <c r="D27" s="179"/>
      <c r="E27" s="180"/>
    </row>
    <row r="28" spans="1:5" ht="30" customHeight="1">
      <c r="A28" s="64" t="s">
        <v>195</v>
      </c>
      <c r="B28" s="151" t="s">
        <v>173</v>
      </c>
      <c r="C28" s="151"/>
      <c r="D28" s="181"/>
      <c r="E28" s="182"/>
    </row>
    <row r="29" spans="1:5">
      <c r="A29" s="66" t="s">
        <v>97</v>
      </c>
      <c r="B29" s="98" t="str">
        <f>"T6-"&amp;A2</f>
        <v>T6-ACINT-0001</v>
      </c>
      <c r="C29" s="98" t="s">
        <v>196</v>
      </c>
      <c r="D29" s="68" t="s">
        <v>99</v>
      </c>
      <c r="E29" s="97">
        <v>1</v>
      </c>
    </row>
    <row r="30" spans="1:5">
      <c r="A30" s="62" t="s">
        <v>100</v>
      </c>
      <c r="B30" s="161" t="s">
        <v>101</v>
      </c>
      <c r="C30" s="161"/>
      <c r="D30" s="155" t="s">
        <v>102</v>
      </c>
      <c r="E30" s="156"/>
    </row>
    <row r="31" spans="1:5">
      <c r="A31" s="94" t="s">
        <v>197</v>
      </c>
      <c r="B31" s="157" t="s">
        <v>198</v>
      </c>
      <c r="C31" s="157"/>
      <c r="D31" s="183" t="s">
        <v>199</v>
      </c>
      <c r="E31" s="184"/>
    </row>
    <row r="32" spans="1:5">
      <c r="A32" s="191" t="s">
        <v>188</v>
      </c>
      <c r="B32" s="193" t="s">
        <v>200</v>
      </c>
      <c r="C32" s="194"/>
      <c r="D32" s="183"/>
      <c r="E32" s="184"/>
    </row>
    <row r="33" spans="1:5">
      <c r="A33" s="192"/>
      <c r="B33" s="195"/>
      <c r="C33" s="196"/>
      <c r="D33" s="185"/>
      <c r="E33" s="186"/>
    </row>
  </sheetData>
  <mergeCells count="38">
    <mergeCell ref="D30:E30"/>
    <mergeCell ref="B31:C31"/>
    <mergeCell ref="D31:E33"/>
    <mergeCell ref="A12:A13"/>
    <mergeCell ref="B12:C12"/>
    <mergeCell ref="B13:C13"/>
    <mergeCell ref="B25:C25"/>
    <mergeCell ref="A32:A33"/>
    <mergeCell ref="B32:C33"/>
    <mergeCell ref="B30:C30"/>
    <mergeCell ref="B10:C10"/>
    <mergeCell ref="B26:C26"/>
    <mergeCell ref="B27:C27"/>
    <mergeCell ref="B28:C28"/>
    <mergeCell ref="B15:C15"/>
    <mergeCell ref="B16:C16"/>
    <mergeCell ref="B17:C17"/>
    <mergeCell ref="B18:C18"/>
    <mergeCell ref="B21:C21"/>
    <mergeCell ref="B22:C23"/>
    <mergeCell ref="B20:C20"/>
    <mergeCell ref="B11:C11"/>
    <mergeCell ref="B1:D1"/>
    <mergeCell ref="D25:E25"/>
    <mergeCell ref="D26:E28"/>
    <mergeCell ref="D11:E13"/>
    <mergeCell ref="D15:E15"/>
    <mergeCell ref="D16:E18"/>
    <mergeCell ref="D20:E20"/>
    <mergeCell ref="D21:E23"/>
    <mergeCell ref="A2:E2"/>
    <mergeCell ref="B3:E3"/>
    <mergeCell ref="D5:E5"/>
    <mergeCell ref="D6:E8"/>
    <mergeCell ref="D10:E10"/>
    <mergeCell ref="B6:C6"/>
    <mergeCell ref="B7:C8"/>
    <mergeCell ref="B5:C5"/>
  </mergeCells>
  <hyperlinks>
    <hyperlink ref="A1" location="'Escenarios de calidad'!A1" display="Volver al inicio" xr:uid="{0372356A-7349-43AF-AE98-EBFFCE53972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5FECF-15F8-4FBE-A11C-28019EDD18CF}">
  <sheetPr>
    <tabColor theme="9" tint="0.79998168889431442"/>
  </sheetPr>
  <dimension ref="A1:C56"/>
  <sheetViews>
    <sheetView topLeftCell="A21" workbookViewId="0">
      <selection activeCell="E22" sqref="E22"/>
    </sheetView>
  </sheetViews>
  <sheetFormatPr defaultColWidth="9.140625" defaultRowHeight="15"/>
  <cols>
    <col min="1" max="1" width="20.7109375" style="4" customWidth="1"/>
    <col min="2" max="2" width="70.7109375" style="4" customWidth="1"/>
    <col min="3" max="16384" width="9.140625" style="4"/>
  </cols>
  <sheetData>
    <row r="1" spans="1:3" customFormat="1">
      <c r="A1" s="49" t="s">
        <v>70</v>
      </c>
      <c r="B1" s="50" t="s">
        <v>5</v>
      </c>
      <c r="C1">
        <f xml:space="preserve"> COUNTIF(B:B, "EC-ACSEG-0001-**")</f>
        <v>4</v>
      </c>
    </row>
    <row r="2" spans="1:3">
      <c r="A2" s="39" t="s">
        <v>0</v>
      </c>
      <c r="B2" s="43" t="str">
        <f>"EC-"&amp;B3&amp;"-01"</f>
        <v>EC-ACSEG-0001-01</v>
      </c>
    </row>
    <row r="3" spans="1:3">
      <c r="A3" s="40" t="s">
        <v>71</v>
      </c>
      <c r="B3" s="45" t="str">
        <f>'Escenarios de calidad'!A5</f>
        <v>ACSEG-0001</v>
      </c>
    </row>
    <row r="4" spans="1:3">
      <c r="A4" s="40" t="s">
        <v>72</v>
      </c>
      <c r="B4" s="45" t="str">
        <f>'Escenarios de calidad'!D5</f>
        <v>Autenticación </v>
      </c>
    </row>
    <row r="5" spans="1:3">
      <c r="A5" s="40" t="s">
        <v>4</v>
      </c>
      <c r="B5" s="45" t="str">
        <f>'Escenarios de calidad'!E5</f>
        <v>Seguridad</v>
      </c>
    </row>
    <row r="6" spans="1:3">
      <c r="A6" s="40" t="s">
        <v>73</v>
      </c>
      <c r="B6" s="46" t="s">
        <v>74</v>
      </c>
    </row>
    <row r="7" spans="1:3" ht="15" customHeight="1">
      <c r="A7" s="40" t="s">
        <v>75</v>
      </c>
      <c r="B7" s="46" t="s">
        <v>76</v>
      </c>
    </row>
    <row r="8" spans="1:3" ht="30">
      <c r="A8" s="40" t="s">
        <v>77</v>
      </c>
      <c r="B8" s="46" t="s">
        <v>201</v>
      </c>
    </row>
    <row r="9" spans="1:3">
      <c r="A9" s="41" t="s">
        <v>79</v>
      </c>
      <c r="B9" s="47" t="s">
        <v>80</v>
      </c>
    </row>
    <row r="10" spans="1:3">
      <c r="A10" s="41" t="s">
        <v>71</v>
      </c>
      <c r="B10" s="47" t="s">
        <v>202</v>
      </c>
    </row>
    <row r="11" spans="1:3">
      <c r="A11" s="41" t="s">
        <v>82</v>
      </c>
      <c r="B11" s="47" t="s">
        <v>203</v>
      </c>
    </row>
    <row r="12" spans="1:3">
      <c r="A12" s="41" t="s">
        <v>84</v>
      </c>
      <c r="B12" s="47" t="s">
        <v>85</v>
      </c>
    </row>
    <row r="13" spans="1:3">
      <c r="A13" s="41" t="s">
        <v>86</v>
      </c>
      <c r="B13" s="47" t="s">
        <v>204</v>
      </c>
    </row>
    <row r="14" spans="1:3" ht="45.75">
      <c r="A14" s="42" t="s">
        <v>88</v>
      </c>
      <c r="B14" s="48" t="s">
        <v>205</v>
      </c>
      <c r="C14" s="128"/>
    </row>
    <row r="15" spans="1:3">
      <c r="A15" s="5"/>
      <c r="B15" s="3"/>
    </row>
    <row r="16" spans="1:3">
      <c r="A16" s="39" t="s">
        <v>0</v>
      </c>
      <c r="B16" s="43" t="str">
        <f>"EC-"&amp;B3&amp;"-02"</f>
        <v>EC-ACSEG-0001-02</v>
      </c>
    </row>
    <row r="17" spans="1:3">
      <c r="A17" s="40" t="s">
        <v>90</v>
      </c>
      <c r="B17" s="45" t="str">
        <f>B3</f>
        <v>ACSEG-0001</v>
      </c>
    </row>
    <row r="18" spans="1:3">
      <c r="A18" s="40" t="s">
        <v>72</v>
      </c>
      <c r="B18" s="45" t="str">
        <f>B4</f>
        <v>Autenticación </v>
      </c>
    </row>
    <row r="19" spans="1:3">
      <c r="A19" s="40" t="s">
        <v>4</v>
      </c>
      <c r="B19" s="45" t="str">
        <f>B5</f>
        <v>Seguridad</v>
      </c>
    </row>
    <row r="20" spans="1:3">
      <c r="A20" s="40" t="s">
        <v>73</v>
      </c>
      <c r="B20" s="46" t="s">
        <v>91</v>
      </c>
    </row>
    <row r="21" spans="1:3" ht="15" customHeight="1">
      <c r="A21" s="40" t="s">
        <v>75</v>
      </c>
      <c r="B21" s="46" t="s">
        <v>76</v>
      </c>
    </row>
    <row r="22" spans="1:3" ht="30" customHeight="1">
      <c r="A22" s="40" t="s">
        <v>77</v>
      </c>
      <c r="B22" s="46" t="s">
        <v>206</v>
      </c>
    </row>
    <row r="23" spans="1:3">
      <c r="A23" s="41" t="s">
        <v>79</v>
      </c>
      <c r="B23" s="47" t="s">
        <v>80</v>
      </c>
    </row>
    <row r="24" spans="1:3">
      <c r="A24" s="41" t="s">
        <v>71</v>
      </c>
      <c r="B24" s="47" t="s">
        <v>207</v>
      </c>
    </row>
    <row r="25" spans="1:3">
      <c r="A25" s="41" t="s">
        <v>82</v>
      </c>
      <c r="B25" s="47" t="s">
        <v>203</v>
      </c>
    </row>
    <row r="26" spans="1:3">
      <c r="A26" s="41" t="s">
        <v>84</v>
      </c>
      <c r="B26" s="47" t="s">
        <v>85</v>
      </c>
    </row>
    <row r="27" spans="1:3" ht="30">
      <c r="A27" s="41" t="s">
        <v>86</v>
      </c>
      <c r="B27" s="47" t="s">
        <v>208</v>
      </c>
    </row>
    <row r="28" spans="1:3" ht="49.5" customHeight="1">
      <c r="A28" s="42" t="s">
        <v>88</v>
      </c>
      <c r="B28" s="48" t="s">
        <v>209</v>
      </c>
      <c r="C28" s="128"/>
    </row>
    <row r="30" spans="1:3">
      <c r="A30" s="39" t="s">
        <v>0</v>
      </c>
      <c r="B30" s="43" t="str">
        <f>"EC-"&amp;B3&amp;"-03"</f>
        <v>EC-ACSEG-0001-03</v>
      </c>
    </row>
    <row r="31" spans="1:3">
      <c r="A31" s="40" t="s">
        <v>90</v>
      </c>
      <c r="B31" s="45" t="str">
        <f>B17</f>
        <v>ACSEG-0001</v>
      </c>
    </row>
    <row r="32" spans="1:3">
      <c r="A32" s="40" t="s">
        <v>72</v>
      </c>
      <c r="B32" s="45" t="str">
        <f>B18</f>
        <v>Autenticación </v>
      </c>
    </row>
    <row r="33" spans="1:3">
      <c r="A33" s="40" t="s">
        <v>4</v>
      </c>
      <c r="B33" s="45" t="str">
        <f>B19</f>
        <v>Seguridad</v>
      </c>
    </row>
    <row r="34" spans="1:3">
      <c r="A34" s="40" t="s">
        <v>73</v>
      </c>
      <c r="B34" s="46" t="s">
        <v>91</v>
      </c>
    </row>
    <row r="35" spans="1:3" ht="15" customHeight="1">
      <c r="A35" s="40" t="s">
        <v>75</v>
      </c>
      <c r="B35" s="46" t="s">
        <v>76</v>
      </c>
    </row>
    <row r="36" spans="1:3" ht="30">
      <c r="A36" s="40" t="s">
        <v>77</v>
      </c>
      <c r="B36" s="46" t="s">
        <v>210</v>
      </c>
    </row>
    <row r="37" spans="1:3">
      <c r="A37" s="41" t="s">
        <v>79</v>
      </c>
      <c r="B37" s="47" t="s">
        <v>80</v>
      </c>
    </row>
    <row r="38" spans="1:3" ht="30">
      <c r="A38" s="41" t="s">
        <v>71</v>
      </c>
      <c r="B38" s="47" t="s">
        <v>211</v>
      </c>
    </row>
    <row r="39" spans="1:3">
      <c r="A39" s="41" t="s">
        <v>82</v>
      </c>
      <c r="B39" s="47" t="s">
        <v>203</v>
      </c>
    </row>
    <row r="40" spans="1:3">
      <c r="A40" s="41" t="s">
        <v>84</v>
      </c>
      <c r="B40" s="47" t="s">
        <v>85</v>
      </c>
    </row>
    <row r="41" spans="1:3" ht="30.75">
      <c r="A41" s="41" t="s">
        <v>86</v>
      </c>
      <c r="B41" s="47" t="s">
        <v>212</v>
      </c>
    </row>
    <row r="42" spans="1:3" ht="60.75">
      <c r="A42" s="42" t="s">
        <v>88</v>
      </c>
      <c r="B42" s="48" t="s">
        <v>213</v>
      </c>
      <c r="C42" s="128"/>
    </row>
    <row r="43" spans="1:3">
      <c r="A43" s="5"/>
      <c r="B43" s="3"/>
    </row>
    <row r="44" spans="1:3">
      <c r="A44" s="39" t="s">
        <v>0</v>
      </c>
      <c r="B44" s="43" t="str">
        <f>"EC-"&amp;B3&amp;"-04"</f>
        <v>EC-ACSEG-0001-04</v>
      </c>
    </row>
    <row r="45" spans="1:3">
      <c r="A45" s="40" t="s">
        <v>90</v>
      </c>
      <c r="B45" s="45" t="str">
        <f>B31</f>
        <v>ACSEG-0001</v>
      </c>
    </row>
    <row r="46" spans="1:3">
      <c r="A46" s="40" t="s">
        <v>72</v>
      </c>
      <c r="B46" s="45" t="str">
        <f>B32</f>
        <v>Autenticación </v>
      </c>
    </row>
    <row r="47" spans="1:3">
      <c r="A47" s="40" t="s">
        <v>4</v>
      </c>
      <c r="B47" s="45" t="str">
        <f>B33</f>
        <v>Seguridad</v>
      </c>
    </row>
    <row r="48" spans="1:3">
      <c r="A48" s="40" t="s">
        <v>73</v>
      </c>
      <c r="B48" s="46" t="s">
        <v>91</v>
      </c>
    </row>
    <row r="49" spans="1:3">
      <c r="A49" s="40" t="s">
        <v>75</v>
      </c>
      <c r="B49" s="46" t="s">
        <v>76</v>
      </c>
    </row>
    <row r="50" spans="1:3" ht="45">
      <c r="A50" s="40" t="s">
        <v>77</v>
      </c>
      <c r="B50" s="46" t="s">
        <v>214</v>
      </c>
    </row>
    <row r="51" spans="1:3">
      <c r="A51" s="41" t="s">
        <v>79</v>
      </c>
      <c r="B51" s="47" t="s">
        <v>80</v>
      </c>
    </row>
    <row r="52" spans="1:3" ht="30">
      <c r="A52" s="41" t="s">
        <v>71</v>
      </c>
      <c r="B52" s="47" t="s">
        <v>215</v>
      </c>
    </row>
    <row r="53" spans="1:3">
      <c r="A53" s="41" t="s">
        <v>82</v>
      </c>
      <c r="B53" s="47" t="s">
        <v>203</v>
      </c>
    </row>
    <row r="54" spans="1:3">
      <c r="A54" s="41" t="s">
        <v>84</v>
      </c>
      <c r="B54" s="47" t="s">
        <v>85</v>
      </c>
    </row>
    <row r="55" spans="1:3" ht="30">
      <c r="A55" s="41" t="s">
        <v>86</v>
      </c>
      <c r="B55" s="47" t="s">
        <v>216</v>
      </c>
    </row>
    <row r="56" spans="1:3" ht="45.75">
      <c r="A56" s="42" t="s">
        <v>88</v>
      </c>
      <c r="B56" s="48" t="s">
        <v>217</v>
      </c>
      <c r="C56" s="128"/>
    </row>
  </sheetData>
  <hyperlinks>
    <hyperlink ref="B3" location="'Escenarios de calidad'!D2" display="'Escenarios de calidad'!d2" xr:uid="{F4B06545-24C3-4A36-9F22-82A2FF36ACF3}"/>
    <hyperlink ref="B4:B5" location="'Escenarios de calidad'!D2" display="'Escenarios de calidad'!d2" xr:uid="{99C5D17A-9426-4D16-A831-D50581455876}"/>
    <hyperlink ref="A1" location="'Escenarios de calidad'!A1" display="Volver al inicio" xr:uid="{9D24C447-4075-4F8E-9228-BE6E74C593B7}"/>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D33A8CD-97E5-4164-86EC-F31AE5559A11}">
          <x14:formula1>
            <xm:f>Opciones!$A$2:$A$4</xm:f>
          </x14:formula1>
          <xm:sqref>B7 B21 B35 B49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28FD6-4EC5-4BD1-A4E3-B514A1C87209}">
  <sheetPr>
    <tabColor theme="9" tint="0.79998168889431442"/>
  </sheetPr>
  <dimension ref="A1:E18"/>
  <sheetViews>
    <sheetView workbookViewId="0"/>
  </sheetViews>
  <sheetFormatPr defaultColWidth="9.140625" defaultRowHeight="15"/>
  <cols>
    <col min="1" max="1" width="50.7109375" style="70" customWidth="1"/>
    <col min="2" max="2" width="15.7109375" style="70" customWidth="1"/>
    <col min="3" max="3" width="50.7109375" style="70" customWidth="1"/>
    <col min="4" max="4" width="30.7109375" style="70" customWidth="1"/>
    <col min="5" max="5" width="25.7109375" style="70" customWidth="1"/>
    <col min="6" max="16384" width="9.140625" style="70"/>
  </cols>
  <sheetData>
    <row r="1" spans="1:5" customFormat="1">
      <c r="A1" s="23" t="s">
        <v>70</v>
      </c>
      <c r="B1" s="244" t="s">
        <v>5</v>
      </c>
      <c r="C1" s="244"/>
      <c r="D1" s="244"/>
      <c r="E1">
        <f xml:space="preserve"> COUNTIF(B:B, "**-AC***-000*")</f>
        <v>2</v>
      </c>
    </row>
    <row r="2" spans="1:5">
      <c r="A2" s="166" t="str">
        <f>'Escenarios de calidad'!A5</f>
        <v>ACSEG-0001</v>
      </c>
      <c r="B2" s="167"/>
      <c r="C2" s="167"/>
      <c r="D2" s="167"/>
      <c r="E2" s="168"/>
    </row>
    <row r="3" spans="1:5" ht="15" customHeight="1">
      <c r="A3" s="81" t="s">
        <v>1</v>
      </c>
      <c r="B3" s="209" t="str">
        <f>'Escenarios de calidad'!B5</f>
        <v>El acceso a la aplicación se realiza introduciendo un nombre de usuario y contraseña.</v>
      </c>
      <c r="C3" s="210"/>
      <c r="D3" s="210"/>
      <c r="E3" s="211"/>
    </row>
    <row r="4" spans="1:5" ht="15" customHeight="1">
      <c r="A4" s="37" t="s">
        <v>97</v>
      </c>
      <c r="B4" s="89" t="str">
        <f>"T1-"&amp;A2</f>
        <v>T1-ACSEG-0001</v>
      </c>
      <c r="C4" s="89" t="s">
        <v>218</v>
      </c>
      <c r="D4" s="78" t="s">
        <v>99</v>
      </c>
      <c r="E4" s="99">
        <v>1</v>
      </c>
    </row>
    <row r="5" spans="1:5" ht="15" customHeight="1">
      <c r="A5" s="34" t="s">
        <v>100</v>
      </c>
      <c r="B5" s="143" t="s">
        <v>101</v>
      </c>
      <c r="C5" s="143"/>
      <c r="D5" s="201" t="s">
        <v>102</v>
      </c>
      <c r="E5" s="202"/>
    </row>
    <row r="6" spans="1:5" ht="30" customHeight="1">
      <c r="A6" s="206" t="s">
        <v>219</v>
      </c>
      <c r="B6" s="130" t="s">
        <v>220</v>
      </c>
      <c r="C6" s="130"/>
      <c r="D6" s="130" t="s">
        <v>221</v>
      </c>
      <c r="E6" s="212"/>
    </row>
    <row r="7" spans="1:5" ht="30" customHeight="1">
      <c r="A7" s="207"/>
      <c r="B7" s="208" t="s">
        <v>222</v>
      </c>
      <c r="C7" s="208"/>
      <c r="D7" s="131"/>
      <c r="E7" s="213"/>
    </row>
    <row r="8" spans="1:5" hidden="1">
      <c r="A8" s="36" t="s">
        <v>97</v>
      </c>
      <c r="B8" s="73">
        <v>2</v>
      </c>
      <c r="C8" s="73" t="s">
        <v>223</v>
      </c>
      <c r="D8" s="79" t="s">
        <v>99</v>
      </c>
      <c r="E8" s="80">
        <v>1</v>
      </c>
    </row>
    <row r="9" spans="1:5" hidden="1">
      <c r="A9" s="34" t="s">
        <v>100</v>
      </c>
      <c r="B9" s="143" t="s">
        <v>101</v>
      </c>
      <c r="C9" s="143"/>
      <c r="D9" s="201" t="s">
        <v>102</v>
      </c>
      <c r="E9" s="202"/>
    </row>
    <row r="10" spans="1:5" ht="37.5" hidden="1" customHeight="1">
      <c r="A10" s="32" t="s">
        <v>224</v>
      </c>
      <c r="B10" s="197" t="s">
        <v>225</v>
      </c>
      <c r="C10" s="197"/>
      <c r="D10" s="197" t="s">
        <v>226</v>
      </c>
      <c r="E10" s="198"/>
    </row>
    <row r="11" spans="1:5" ht="37.5" hidden="1" customHeight="1">
      <c r="A11" s="33" t="s">
        <v>227</v>
      </c>
      <c r="B11" s="199" t="s">
        <v>228</v>
      </c>
      <c r="C11" s="199"/>
      <c r="D11" s="199"/>
      <c r="E11" s="200"/>
    </row>
    <row r="12" spans="1:5" ht="30.75" customHeight="1">
      <c r="A12" s="36" t="s">
        <v>97</v>
      </c>
      <c r="B12" s="73" t="str">
        <f>"T2-"&amp;A2</f>
        <v>T2-ACSEG-0001</v>
      </c>
      <c r="C12" s="73" t="s">
        <v>229</v>
      </c>
      <c r="D12" s="79" t="s">
        <v>99</v>
      </c>
      <c r="E12" s="80">
        <v>2</v>
      </c>
    </row>
    <row r="13" spans="1:5" ht="15" customHeight="1">
      <c r="A13" s="34" t="s">
        <v>100</v>
      </c>
      <c r="B13" s="143" t="s">
        <v>101</v>
      </c>
      <c r="C13" s="143"/>
      <c r="D13" s="201" t="s">
        <v>102</v>
      </c>
      <c r="E13" s="202"/>
    </row>
    <row r="14" spans="1:5" ht="37.5" customHeight="1">
      <c r="A14" s="203" t="s">
        <v>230</v>
      </c>
      <c r="B14" s="197" t="s">
        <v>231</v>
      </c>
      <c r="C14" s="197"/>
      <c r="D14" s="197" t="s">
        <v>232</v>
      </c>
      <c r="E14" s="198"/>
    </row>
    <row r="15" spans="1:5" ht="37.5" customHeight="1">
      <c r="A15" s="204"/>
      <c r="B15" s="205" t="s">
        <v>233</v>
      </c>
      <c r="C15" s="205"/>
      <c r="D15" s="199"/>
      <c r="E15" s="200"/>
    </row>
    <row r="16" spans="1:5" ht="15" customHeight="1"/>
    <row r="17" ht="15" customHeight="1"/>
    <row r="18" ht="15" customHeight="1"/>
  </sheetData>
  <mergeCells count="20">
    <mergeCell ref="B3:E3"/>
    <mergeCell ref="D5:E5"/>
    <mergeCell ref="D6:E7"/>
    <mergeCell ref="D9:E9"/>
    <mergeCell ref="B1:D1"/>
    <mergeCell ref="A2:E2"/>
    <mergeCell ref="A14:A15"/>
    <mergeCell ref="B14:C14"/>
    <mergeCell ref="B15:C15"/>
    <mergeCell ref="B5:C5"/>
    <mergeCell ref="A6:A7"/>
    <mergeCell ref="B6:C6"/>
    <mergeCell ref="B7:C7"/>
    <mergeCell ref="D14:E15"/>
    <mergeCell ref="D10:E11"/>
    <mergeCell ref="B9:C9"/>
    <mergeCell ref="B10:C10"/>
    <mergeCell ref="B11:C11"/>
    <mergeCell ref="B13:C13"/>
    <mergeCell ref="D13:E13"/>
  </mergeCells>
  <hyperlinks>
    <hyperlink ref="A1" location="'Escenarios de calidad'!A1" display="Volver al inicio" xr:uid="{5A69141C-45F6-4313-B14D-FFBCCF891CF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0606b3d-4892-4f50-bc20-e901d6e17b4f" xsi:nil="true"/>
    <lcf76f155ced4ddcb4097134ff3c332f xmlns="470099ad-08a0-4c99-a168-fb5b3a2c809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FACFC1E4FFA4174CBD6FBDB825C5D3D5" ma:contentTypeVersion="11" ma:contentTypeDescription="Crear nuevo documento." ma:contentTypeScope="" ma:versionID="46281f89768b82cd506337895a55752b">
  <xsd:schema xmlns:xsd="http://www.w3.org/2001/XMLSchema" xmlns:xs="http://www.w3.org/2001/XMLSchema" xmlns:p="http://schemas.microsoft.com/office/2006/metadata/properties" xmlns:ns2="470099ad-08a0-4c99-a168-fb5b3a2c809e" xmlns:ns3="c0606b3d-4892-4f50-bc20-e901d6e17b4f" targetNamespace="http://schemas.microsoft.com/office/2006/metadata/properties" ma:root="true" ma:fieldsID="9fa8ed2de79b3c3144805159d352f330" ns2:_="" ns3:_="">
    <xsd:import namespace="470099ad-08a0-4c99-a168-fb5b3a2c809e"/>
    <xsd:import namespace="c0606b3d-4892-4f50-bc20-e901d6e17b4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099ad-08a0-4c99-a168-fb5b3a2c8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c850c5f2-6130-4f77-91cc-24c70f9d5bd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0606b3d-4892-4f50-bc20-e901d6e17b4f"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2e714538-c61d-42f0-bfec-a757ac294c42}" ma:internalName="TaxCatchAll" ma:showField="CatchAllData" ma:web="c0606b3d-4892-4f50-bc20-e901d6e17b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0625CD-E23D-4CA8-9068-E0BC23ADAD13}"/>
</file>

<file path=customXml/itemProps2.xml><?xml version="1.0" encoding="utf-8"?>
<ds:datastoreItem xmlns:ds="http://schemas.openxmlformats.org/officeDocument/2006/customXml" ds:itemID="{8C0AAC8E-DC57-490B-BA6A-1846CE133B64}"/>
</file>

<file path=customXml/itemProps3.xml><?xml version="1.0" encoding="utf-8"?>
<ds:datastoreItem xmlns:ds="http://schemas.openxmlformats.org/officeDocument/2006/customXml" ds:itemID="{9DC8351F-AD9D-4BD8-8437-84F1796FD1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Tejada</dc:creator>
  <cp:keywords/>
  <dc:description/>
  <cp:lastModifiedBy>Edy Alexander Quintero Carmona</cp:lastModifiedBy>
  <cp:revision/>
  <dcterms:created xsi:type="dcterms:W3CDTF">2023-09-01T20:38:11Z</dcterms:created>
  <dcterms:modified xsi:type="dcterms:W3CDTF">2023-10-27T03:54:24Z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0x010100FACFC1E4FFA4174CBD6FBDB825C5D3D5</vt:lpwstr>
  </property>
  <property fmtid="{D5CDD505-2E9C-101B-9397-08002B2CF9AE}" pid="3" name="MediaServiceImageTags">
    <vt:lpwstr/>
  </property>
</Properties>
</file>