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edy_quintero0944_uco_net_co/Documents/Uconnet/"/>
    </mc:Choice>
  </mc:AlternateContent>
  <xr:revisionPtr revIDLastSave="1203" documentId="8_{30706499-0BED-4A89-96EE-44BC17941BA2}" xr6:coauthVersionLast="47" xr6:coauthVersionMax="47" xr10:uidLastSave="{12168384-B755-4553-8047-73DEE1515ED6}"/>
  <bookViews>
    <workbookView xWindow="-120" yWindow="-120" windowWidth="38640" windowHeight="15840" tabRatio="738" firstSheet="6" activeTab="2" xr2:uid="{00000000-000D-0000-FFFF-FFFF00000000}"/>
  </bookViews>
  <sheets>
    <sheet name="Administrador Estructura" sheetId="20" r:id="rId1"/>
    <sheet name="Administrador Organización" sheetId="21" r:id="rId2"/>
    <sheet name="Agenda" sheetId="23" r:id="rId3"/>
    <sheet name="Causa Reporte" sheetId="25" r:id="rId4"/>
    <sheet name="Chat" sheetId="54" r:id="rId5"/>
    <sheet name="Comentario" sheetId="26" r:id="rId6"/>
    <sheet name="Estado" sheetId="1" r:id="rId7"/>
    <sheet name="Estructura" sheetId="33" r:id="rId8"/>
    <sheet name="EstructuraAdminEstructura" sheetId="59" r:id="rId9"/>
    <sheet name="Evento" sheetId="34" r:id="rId10"/>
    <sheet name="Grupo" sheetId="35" r:id="rId11"/>
    <sheet name="Historial Chat Grupo" sheetId="37" r:id="rId12"/>
    <sheet name="Historial Lectura" sheetId="61" r:id="rId13"/>
    <sheet name="Mensaje" sheetId="40" r:id="rId14"/>
    <sheet name="Organización" sheetId="41" r:id="rId15"/>
    <sheet name="OrganizacionAdminOrganizacion" sheetId="62" r:id="rId16"/>
    <sheet name="Pais" sheetId="69" r:id="rId17"/>
    <sheet name="Participante" sheetId="42" r:id="rId18"/>
    <sheet name="Participante Grupo" sheetId="60" r:id="rId19"/>
    <sheet name="Persona" sheetId="39" r:id="rId20"/>
    <sheet name="Publicación" sheetId="43" r:id="rId21"/>
    <sheet name="Reacción" sheetId="44" r:id="rId22"/>
    <sheet name="Reporte Comentario" sheetId="45" r:id="rId23"/>
    <sheet name="Reporte Mensaje" sheetId="66" r:id="rId24"/>
    <sheet name="Reporte Publicación" sheetId="67" r:id="rId25"/>
    <sheet name="Tipo Estado" sheetId="57" r:id="rId26"/>
    <sheet name="Tipo Evento" sheetId="51" r:id="rId27"/>
    <sheet name="Tipo Identificacion" sheetId="68" r:id="rId28"/>
    <sheet name="Tipo Organización" sheetId="48" r:id="rId29"/>
    <sheet name="Tipo Reacción" sheetId="49" r:id="rId30"/>
    <sheet name="CRUD" sheetId="19" r:id="rId3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3" l="1"/>
  <c r="C21" i="23"/>
  <c r="B21" i="23"/>
  <c r="G12" i="66"/>
  <c r="C12" i="66"/>
  <c r="B12" i="66"/>
  <c r="G12" i="45"/>
  <c r="C12" i="45"/>
  <c r="B12" i="45"/>
  <c r="B12" i="67"/>
  <c r="G12" i="67"/>
  <c r="C12" i="67"/>
  <c r="B15" i="42"/>
  <c r="G15" i="42"/>
  <c r="C15" i="42"/>
  <c r="G3" i="26"/>
  <c r="B16" i="26"/>
  <c r="G16" i="26"/>
  <c r="C16" i="26"/>
  <c r="B11" i="44"/>
  <c r="G11" i="44"/>
  <c r="C11" i="44"/>
  <c r="B15" i="43"/>
  <c r="G15" i="43"/>
  <c r="C15" i="43"/>
  <c r="B11" i="60"/>
  <c r="G8" i="60"/>
  <c r="G5" i="60"/>
  <c r="G11" i="60"/>
  <c r="C11" i="60"/>
  <c r="B16" i="40"/>
  <c r="G16" i="40"/>
  <c r="C16" i="40"/>
  <c r="B3" i="40"/>
  <c r="G3" i="40"/>
  <c r="B12" i="37"/>
  <c r="G12" i="37"/>
  <c r="C12" i="37"/>
  <c r="G3" i="37"/>
  <c r="B3" i="37"/>
  <c r="G3" i="35"/>
  <c r="B3" i="35"/>
  <c r="G18" i="35"/>
  <c r="C18" i="35"/>
  <c r="B18" i="35"/>
  <c r="G3" i="54"/>
  <c r="G6" i="54"/>
  <c r="G9" i="54"/>
  <c r="B12" i="54"/>
  <c r="G12" i="54"/>
  <c r="C12" i="54"/>
  <c r="B12" i="61"/>
  <c r="G12" i="61"/>
  <c r="C12" i="61"/>
  <c r="G3" i="61"/>
  <c r="B3" i="61"/>
  <c r="B6" i="23"/>
  <c r="G3" i="23"/>
  <c r="B3" i="23"/>
  <c r="G18" i="33"/>
  <c r="C18" i="33"/>
  <c r="B18" i="33"/>
  <c r="G3" i="33"/>
  <c r="B3" i="33"/>
  <c r="G11" i="59"/>
  <c r="C11" i="59"/>
  <c r="B11" i="59"/>
  <c r="G8" i="59"/>
  <c r="G5" i="59"/>
  <c r="B15" i="20"/>
  <c r="G12" i="20"/>
  <c r="G9" i="20"/>
  <c r="G6" i="20"/>
  <c r="B3" i="34"/>
  <c r="G18" i="34"/>
  <c r="C18" i="34"/>
  <c r="B18" i="34"/>
  <c r="G15" i="41"/>
  <c r="G12" i="41"/>
  <c r="G9" i="41"/>
  <c r="G6" i="41"/>
  <c r="G3" i="41"/>
  <c r="B3" i="41"/>
  <c r="G5" i="62"/>
  <c r="G8" i="62"/>
  <c r="C3" i="62"/>
  <c r="B3" i="62"/>
  <c r="G11" i="62"/>
  <c r="C11" i="62"/>
  <c r="B11" i="62" s="1"/>
  <c r="B15" i="21"/>
  <c r="C15" i="21"/>
  <c r="G15" i="21"/>
  <c r="G12" i="21"/>
  <c r="G9" i="21"/>
  <c r="G6" i="21"/>
  <c r="G15" i="20"/>
  <c r="C15" i="20"/>
  <c r="B6" i="41"/>
  <c r="C6" i="41"/>
  <c r="F6" i="41"/>
  <c r="F7" i="41"/>
  <c r="C3" i="40"/>
  <c r="B6" i="40"/>
  <c r="G10" i="40"/>
  <c r="B10" i="40"/>
  <c r="B7" i="39"/>
  <c r="C7" i="39"/>
  <c r="F7" i="39"/>
  <c r="G7" i="39"/>
  <c r="B6" i="61"/>
  <c r="B9" i="37"/>
  <c r="B6" i="37"/>
  <c r="G6" i="37"/>
  <c r="F9" i="37"/>
  <c r="F10" i="37"/>
  <c r="F11" i="37"/>
  <c r="G9" i="37"/>
  <c r="F3" i="60"/>
  <c r="B3" i="60"/>
  <c r="G12" i="35"/>
  <c r="B12" i="35"/>
  <c r="G6" i="35"/>
  <c r="B6" i="35"/>
  <c r="G12" i="34"/>
  <c r="B12" i="34"/>
  <c r="B6" i="34"/>
  <c r="F5" i="59"/>
  <c r="F5" i="62"/>
  <c r="F8" i="33"/>
  <c r="F7" i="33"/>
  <c r="F6" i="33"/>
  <c r="B6" i="33"/>
  <c r="G6" i="33"/>
  <c r="C6" i="33"/>
  <c r="G3" i="25"/>
  <c r="B3" i="25"/>
  <c r="B10" i="26"/>
  <c r="B18" i="23"/>
  <c r="C18" i="23"/>
  <c r="F18" i="23"/>
  <c r="G18" i="23"/>
  <c r="F19" i="23"/>
  <c r="F20" i="23"/>
  <c r="B3" i="20"/>
  <c r="B3" i="21"/>
  <c r="B8" i="62"/>
  <c r="F13" i="39"/>
  <c r="B3" i="39"/>
  <c r="B11" i="39"/>
  <c r="B14" i="39"/>
  <c r="F8" i="40"/>
  <c r="F14" i="40"/>
  <c r="F3" i="41"/>
  <c r="F9" i="41"/>
  <c r="F11" i="41"/>
  <c r="F10" i="41"/>
  <c r="F8" i="26"/>
  <c r="F5" i="26"/>
  <c r="F8" i="35"/>
  <c r="C3" i="34"/>
  <c r="F11" i="34"/>
  <c r="F10" i="34"/>
  <c r="F6" i="26"/>
  <c r="F3" i="54"/>
  <c r="B9" i="20"/>
  <c r="F8" i="23"/>
  <c r="F12" i="20"/>
  <c r="F12" i="21"/>
  <c r="F15" i="23"/>
  <c r="F9" i="54"/>
  <c r="F13" i="26"/>
  <c r="F15" i="33"/>
  <c r="F15" i="34"/>
  <c r="F15" i="35"/>
  <c r="F17" i="39"/>
  <c r="F13" i="40"/>
  <c r="F15" i="41"/>
  <c r="F12" i="42"/>
  <c r="F8" i="42"/>
  <c r="F5" i="42"/>
  <c r="F5" i="20"/>
  <c r="F5" i="21"/>
  <c r="C8" i="62"/>
  <c r="F7" i="62"/>
  <c r="F6" i="62"/>
  <c r="B5" i="62"/>
  <c r="F11" i="35"/>
  <c r="F11" i="33"/>
  <c r="F5" i="54"/>
  <c r="F8" i="21"/>
  <c r="F8" i="20"/>
  <c r="F8" i="41"/>
  <c r="F5" i="41"/>
  <c r="F4" i="41"/>
  <c r="F5" i="40"/>
  <c r="F17" i="23"/>
  <c r="F17" i="33"/>
  <c r="F19" i="39"/>
  <c r="F18" i="39"/>
  <c r="F12" i="39"/>
  <c r="F11" i="23"/>
  <c r="F11" i="39"/>
  <c r="F9" i="39"/>
  <c r="F6" i="39"/>
  <c r="F10" i="39"/>
  <c r="F8" i="39"/>
  <c r="F5" i="39"/>
  <c r="F4" i="39"/>
  <c r="F3" i="39"/>
  <c r="G17" i="39"/>
  <c r="G14" i="39"/>
  <c r="G11" i="39"/>
  <c r="G3" i="39"/>
  <c r="C9" i="61"/>
  <c r="C6" i="61"/>
  <c r="F5" i="61"/>
  <c r="F4" i="61"/>
  <c r="F3" i="61"/>
  <c r="C3" i="61"/>
  <c r="F5" i="37"/>
  <c r="C8" i="60"/>
  <c r="B8" i="60"/>
  <c r="F7" i="60"/>
  <c r="F6" i="60"/>
  <c r="F5" i="60"/>
  <c r="B5" i="60"/>
  <c r="G3" i="60"/>
  <c r="C3" i="60"/>
  <c r="F8" i="34"/>
  <c r="F5" i="35"/>
  <c r="F5" i="34"/>
  <c r="F3" i="33"/>
  <c r="C8" i="59"/>
  <c r="B8" i="59"/>
  <c r="F7" i="59"/>
  <c r="F6" i="59"/>
  <c r="B5" i="59"/>
  <c r="F16" i="33"/>
  <c r="F10" i="33"/>
  <c r="F9" i="33"/>
  <c r="F4" i="33"/>
  <c r="F5" i="33"/>
  <c r="C3" i="26"/>
  <c r="C3" i="33"/>
  <c r="F11" i="54"/>
  <c r="F10" i="54"/>
  <c r="C9" i="54"/>
  <c r="B9" i="54"/>
  <c r="C6" i="54"/>
  <c r="B6" i="54"/>
  <c r="F4" i="54"/>
  <c r="B3" i="54"/>
  <c r="F9" i="23"/>
  <c r="F7" i="23"/>
  <c r="F6" i="23"/>
  <c r="F3" i="23"/>
  <c r="F4" i="23"/>
  <c r="F5" i="23"/>
  <c r="G15" i="23"/>
  <c r="G12" i="23"/>
  <c r="G9" i="23"/>
  <c r="G6" i="23"/>
  <c r="C12" i="20"/>
  <c r="F3" i="20"/>
  <c r="F14" i="42"/>
  <c r="F13" i="42"/>
  <c r="G12" i="42"/>
  <c r="C12" i="42"/>
  <c r="B12" i="42"/>
  <c r="G9" i="42"/>
  <c r="C9" i="42"/>
  <c r="B9" i="42"/>
  <c r="F7" i="42"/>
  <c r="G6" i="42"/>
  <c r="F6" i="42"/>
  <c r="B6" i="42"/>
  <c r="F4" i="42"/>
  <c r="G3" i="42"/>
  <c r="F3" i="42"/>
  <c r="C3" i="42"/>
  <c r="B3" i="42"/>
  <c r="F17" i="41"/>
  <c r="F16" i="41"/>
  <c r="C15" i="41"/>
  <c r="B15" i="41"/>
  <c r="C12" i="41"/>
  <c r="B12" i="41"/>
  <c r="B9" i="41"/>
  <c r="C3" i="41"/>
  <c r="F15" i="40"/>
  <c r="G13" i="40"/>
  <c r="C13" i="40"/>
  <c r="B13" i="40"/>
  <c r="C10" i="40"/>
  <c r="F7" i="40"/>
  <c r="G6" i="40"/>
  <c r="F6" i="40"/>
  <c r="F4" i="40"/>
  <c r="F3" i="40"/>
  <c r="C17" i="39"/>
  <c r="B17" i="39"/>
  <c r="C14" i="39"/>
  <c r="C3" i="39"/>
  <c r="C6" i="37"/>
  <c r="F4" i="37"/>
  <c r="F3" i="37"/>
  <c r="C3" i="37"/>
  <c r="F17" i="35"/>
  <c r="F16" i="35"/>
  <c r="G15" i="35"/>
  <c r="C15" i="35"/>
  <c r="B15" i="35"/>
  <c r="C12" i="35"/>
  <c r="F10" i="35"/>
  <c r="G9" i="35"/>
  <c r="F9" i="35"/>
  <c r="B9" i="35"/>
  <c r="F7" i="35"/>
  <c r="F6" i="35"/>
  <c r="C6" i="35"/>
  <c r="F4" i="35"/>
  <c r="F3" i="35"/>
  <c r="C3" i="35"/>
  <c r="F17" i="34"/>
  <c r="F16" i="34"/>
  <c r="G15" i="34"/>
  <c r="C15" i="34"/>
  <c r="B15" i="34"/>
  <c r="C12" i="34"/>
  <c r="G9" i="34"/>
  <c r="F9" i="34"/>
  <c r="B9" i="34"/>
  <c r="F7" i="34"/>
  <c r="G6" i="34"/>
  <c r="F6" i="34"/>
  <c r="C6" i="34"/>
  <c r="F4" i="34"/>
  <c r="G3" i="34"/>
  <c r="F3" i="34"/>
  <c r="G15" i="33"/>
  <c r="C15" i="33"/>
  <c r="B15" i="33"/>
  <c r="G12" i="33"/>
  <c r="C12" i="33"/>
  <c r="B12" i="33"/>
  <c r="G9" i="33"/>
  <c r="B9" i="33"/>
  <c r="F15" i="26"/>
  <c r="F14" i="26"/>
  <c r="G13" i="26"/>
  <c r="C13" i="26"/>
  <c r="B13" i="26"/>
  <c r="G10" i="26"/>
  <c r="C10" i="26"/>
  <c r="F7" i="26"/>
  <c r="G6" i="26"/>
  <c r="B6" i="26"/>
  <c r="F4" i="26"/>
  <c r="F3" i="26"/>
  <c r="C3" i="25"/>
  <c r="F16" i="23"/>
  <c r="C15" i="23"/>
  <c r="B15" i="23"/>
  <c r="C12" i="23"/>
  <c r="B12" i="23"/>
  <c r="F10" i="23"/>
  <c r="B9" i="23"/>
  <c r="C6" i="23"/>
  <c r="C3" i="23"/>
  <c r="F14" i="21"/>
  <c r="F13" i="21"/>
  <c r="C12" i="21"/>
  <c r="B12" i="21"/>
  <c r="C9" i="21"/>
  <c r="B9" i="21"/>
  <c r="F7" i="21"/>
  <c r="F6" i="21"/>
  <c r="B6" i="21"/>
  <c r="F4" i="21"/>
  <c r="G3" i="21"/>
  <c r="F3" i="21"/>
  <c r="C3" i="21"/>
  <c r="F14" i="20"/>
  <c r="F13" i="20"/>
  <c r="B12" i="20"/>
  <c r="C9" i="20"/>
  <c r="F7" i="20"/>
  <c r="F6" i="20"/>
  <c r="B6" i="20"/>
  <c r="F4" i="20"/>
  <c r="G3" i="20"/>
  <c r="C3" i="20"/>
  <c r="F17" i="19"/>
  <c r="F10" i="19"/>
  <c r="F16" i="19"/>
  <c r="F15" i="19"/>
  <c r="F11" i="19"/>
  <c r="F9" i="19"/>
  <c r="F8" i="19"/>
  <c r="F7" i="19"/>
  <c r="F6" i="19"/>
  <c r="F5" i="19"/>
  <c r="F4" i="19"/>
  <c r="F3" i="19"/>
  <c r="C15" i="19"/>
  <c r="C12" i="19"/>
  <c r="B15" i="19"/>
  <c r="B12" i="19"/>
  <c r="B9" i="19"/>
  <c r="B6" i="19"/>
  <c r="C6" i="19"/>
  <c r="C3" i="19"/>
  <c r="B3" i="19"/>
  <c r="G15" i="19"/>
  <c r="G12" i="19"/>
  <c r="G9" i="19"/>
  <c r="G6" i="19"/>
  <c r="G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F5" authorId="0" shapeId="0" xr:uid="{976A28B7-0F39-48D8-881D-B028DA4FE04A}">
      <text>
        <r>
          <rPr>
            <b/>
            <sz val="9"/>
            <color indexed="81"/>
            <rFont val="Tahoma"/>
            <family val="2"/>
          </rPr>
          <t xml:space="preserve">
Carlos:
</t>
        </r>
        <r>
          <rPr>
            <i/>
            <sz val="9"/>
            <color indexed="81"/>
            <rFont val="Tahoma"/>
            <family val="2"/>
          </rPr>
          <t>OJO OJO OJO</t>
        </r>
        <r>
          <rPr>
            <sz val="9"/>
            <color indexed="81"/>
            <rFont val="Tahoma"/>
            <family val="2"/>
          </rPr>
          <t xml:space="preserve"> con [Combinación única] es un dato que no se puede repetir, por Ej. El nombre no se puede repetir</t>
        </r>
        <r>
          <rPr>
            <b/>
            <sz val="9"/>
            <color indexed="81"/>
            <rFont val="Tahoma"/>
            <family val="2"/>
          </rPr>
          <t xml:space="preserve"> dentro de un estado</t>
        </r>
      </text>
    </comment>
    <comment ref="F8" authorId="0" shapeId="0" xr:uid="{00AC4315-EB82-4FBC-BFC3-493EDCA5EB81}">
      <text>
        <r>
          <rPr>
            <b/>
            <sz val="9"/>
            <color indexed="81"/>
            <rFont val="Tahoma"/>
            <family val="2"/>
          </rPr>
          <t xml:space="preserve">
Carlos:
</t>
        </r>
        <r>
          <rPr>
            <sz val="9"/>
            <color indexed="81"/>
            <rFont val="Tahoma"/>
            <family val="2"/>
          </rPr>
          <t>OJO OJO OJO con [Combinación única] es un dato que no se puede repetir, por Ej. El nombre no se puede repetir dentro de un estado</t>
        </r>
      </text>
    </comment>
  </commentList>
</comments>
</file>

<file path=xl/sharedStrings.xml><?xml version="1.0" encoding="utf-8"?>
<sst xmlns="http://schemas.openxmlformats.org/spreadsheetml/2006/main" count="637" uniqueCount="164">
  <si>
    <t>Actor</t>
  </si>
  <si>
    <t>Acción</t>
  </si>
  <si>
    <t>Datos Externos</t>
  </si>
  <si>
    <t>Objeto de dominio</t>
  </si>
  <si>
    <t>Políticas</t>
  </si>
  <si>
    <t>Evento</t>
  </si>
  <si>
    <t>Número</t>
  </si>
  <si>
    <t>Descripción</t>
  </si>
  <si>
    <t>─ Administrador Sistema
─ Administrador Organización</t>
  </si>
  <si>
    <t>Administrador Estructura</t>
  </si>
  <si>
    <t>Alfanumérico</t>
  </si>
  <si>
    <t>─ Administrador Sistema
- Administrador Organización</t>
  </si>
  <si>
    <t>─ Administrador Sistema</t>
  </si>
  <si>
    <t>Administrador Organización</t>
  </si>
  <si>
    <t>─ Administrador Sistema
─ Sistema</t>
  </si>
  <si>
    <t>─ Administrador Organización
─ Administrador Estructura</t>
  </si>
  <si>
    <t>Agenda</t>
  </si>
  <si>
    <t>─ Administrador Organización
─ Administrador Estructura
─ Sistema</t>
  </si>
  <si>
    <t>─ Administrador Organización
─ Administrador Estructura
─ Partipante</t>
  </si>
  <si>
    <t>Causa Reporte</t>
  </si>
  <si>
    <t>Chat</t>
  </si>
  <si>
    <t>─ Administrador Organización
─ Administrador Estructura
─ Administrador Sistema ─ Partipante</t>
  </si>
  <si>
    <t>─ Participante</t>
  </si>
  <si>
    <t>Comentar</t>
  </si>
  <si>
    <t>Comentario</t>
  </si>
  <si>
    <t>─ Administrador Organización
─  Administrador Estrutura</t>
  </si>
  <si>
    <t>El identificador del Participante que desea Eliminar Comentario tiene que ser el mismo identificador del autor comentario.</t>
  </si>
  <si>
    <t>─ Administrador Organización
─  Administrador Estrutura
─ Participante</t>
  </si>
  <si>
    <t>─ Administrador Organización
─  Administrador Estrutura
─ Sistema</t>
  </si>
  <si>
    <t>– Administrador Sistema
– Administrador Organización</t>
  </si>
  <si>
    <t>Consultar Estado</t>
  </si>
  <si>
    <t>Estado</t>
  </si>
  <si>
    <t>Estado Consultado</t>
  </si>
  <si>
    <t>– Administrador Organización</t>
  </si>
  <si>
    <t>Estructura</t>
  </si>
  <si>
    <t>– Administrador Organización 
– Administrador Estructura
– Administrador Sistema
– Participante</t>
  </si>
  <si>
    <t>Asignar Estructura Administrador Estructura</t>
  </si>
  <si>
    <t>Estructrua Administrador Estructura</t>
  </si>
  <si>
    <t>Estructura Administrador Estructura</t>
  </si>
  <si>
    <t>Al momento de asignar una Estructura a una Estructrua Administrador Estructura, esta no debe tener una ya asígnada</t>
  </si>
  <si>
    <t>Estructura Administrador Estructura Asignado</t>
  </si>
  <si>
    <t>– Administrador Organización 
– Administrador Estructura
– Sistema
– Participante</t>
  </si>
  <si>
    <t>– Administrador Estructura</t>
  </si>
  <si>
    <t>– Administrador Estructura 
– Administrador Sistema</t>
  </si>
  <si>
    <t>– Administrador Organización
– Administrador Estructura</t>
  </si>
  <si>
    <t>Grupo</t>
  </si>
  <si>
    <t>– Administrador Organización
– Administrador Estructura
– Sistema</t>
  </si>
  <si>
    <t>– Administrador  Sistema</t>
  </si>
  <si>
    <t>Historial Chat Grupo</t>
  </si>
  <si>
    <t>– Administrador Sistema
– Administrador Estructura
– Administrador Organización
– Participante</t>
  </si>
  <si>
    <t>– Administrador Sistema</t>
  </si>
  <si>
    <t>Historial Lectura</t>
  </si>
  <si>
    <t>Mensaje Leido</t>
  </si>
  <si>
    <t>Mostrar Informacion Mensaje</t>
  </si>
  <si>
    <t>Informacion Mensaje Mostrada</t>
  </si>
  <si>
    <t>– Participante
– Administrador Estructura</t>
  </si>
  <si>
    <t>Mensaje</t>
  </si>
  <si>
    <t>El Identificador del Participante que quiere eliminar el mensaje tiene que ser el mismo identificador que el Autor Mensaje</t>
  </si>
  <si>
    <t>– Administrador Sistema
– Administrador Estructura</t>
  </si>
  <si>
    <t>Organización</t>
  </si>
  <si>
    <t>– Administrador Sistema
– Sistema</t>
  </si>
  <si>
    <t>Organización Administrador Organización</t>
  </si>
  <si>
    <t>Al momento de asignar una Organizacion a una Organizacion Administrador Organizacion, este no debe tener una ya asígnada</t>
  </si>
  <si>
    <t>Organizacion Administrador Organización Asiganado</t>
  </si>
  <si>
    <t>Consulta Pais</t>
  </si>
  <si>
    <t>Pais</t>
  </si>
  <si>
    <t> </t>
  </si>
  <si>
    <t>Pais Consultado</t>
  </si>
  <si>
    <t>Participante</t>
  </si>
  <si>
    <t>– Administrador Organización
– Administrador Estructura
– Participante</t>
  </si>
  <si>
    <t>Participante Grupo</t>
  </si>
  <si>
    <t>Persona</t>
  </si>
  <si>
    <t>– Administrador Estructura
– Participante Grupo</t>
  </si>
  <si>
    <t>Publicar Publicación</t>
  </si>
  <si>
    <t>Publicación</t>
  </si>
  <si>
    <t>Los datos de la nueva Publicación deben cumplir con las reglas de tipo de dato, formato, longitud, obligatoriedad, rango y falta de lógica.</t>
  </si>
  <si>
    <t>Publicación Publicada</t>
  </si>
  <si>
    <t>No puede existir previamente otra Publicación con el mismo identificador.</t>
  </si>
  <si>
    <t>– Administrador Estructura
– Administrador Organización</t>
  </si>
  <si>
    <t>Listar Publicación</t>
  </si>
  <si>
    <t>Publicaciones Listadas</t>
  </si>
  <si>
    <t>Eliminar Publicación</t>
  </si>
  <si>
    <t>Los datos de la Publicación que se desea eliminar deben cumplir con las reglas de tipo de dato, formato, longitud, obligatoriedad, rango y falta de lógica.</t>
  </si>
  <si>
    <t>Publicación Eliminada</t>
  </si>
  <si>
    <t>Tiene que existir previamente una Publicación con el mismo identificador.</t>
  </si>
  <si>
    <t>La Publicación que se va a eliminar no puede estar relacionada en Comentario, Reporte Publicación.</t>
  </si>
  <si>
    <t>– Administrador Organización
– Administrador Estructura
– Sistema
– Participante Grupo</t>
  </si>
  <si>
    <t>Abrir Publicación</t>
  </si>
  <si>
    <t>Publicación Abierta</t>
  </si>
  <si>
    <t>Cambiar Estado Publicación</t>
  </si>
  <si>
    <t>El dato de la Publicación que se desea cambiar de estado debe cumplir con las reglas de tipo de dato, formato, longitud, obligatoriedad, rango y falta de lógica.</t>
  </si>
  <si>
    <t>Estado Publicación Cambiado</t>
  </si>
  <si>
    <t>El nuevo estado de la Publicación tiene que ser diferente al estado actual de Publicación</t>
  </si>
  <si>
    <t>– Participante Grupo</t>
  </si>
  <si>
    <t>Reaccionar</t>
  </si>
  <si>
    <t>Reacción</t>
  </si>
  <si>
    <t>Los datos del la nueva Reacción deben cumplir con las reglas de tipo de dato, formato, longitud, obligatoriedad, rango y falta de lógica.</t>
  </si>
  <si>
    <t>Reacción Agregada</t>
  </si>
  <si>
    <t>No puede existir previamente otra Reacción con el mismo identificador.</t>
  </si>
  <si>
    <t>No puede existir previamente otra Reacción con el mismo Participante en la misma Publicación.</t>
  </si>
  <si>
    <t>Eliminar Reacción</t>
  </si>
  <si>
    <t>Los datos del Reacción que se desea eliminar deben cumplir con las reglas de tipo de dato, formato, longitud, obligatoriedad, rango y falta de lógica.</t>
  </si>
  <si>
    <t>Reacción Eliminada</t>
  </si>
  <si>
    <t>Tiene que existir previamente un Reacción con el mismo identificador.</t>
  </si>
  <si>
    <t>– Participante
– Autor Publicación</t>
  </si>
  <si>
    <t>Mostrar Reacción</t>
  </si>
  <si>
    <t>Reacción Mostrada</t>
  </si>
  <si>
    <t>Reportar Comentario</t>
  </si>
  <si>
    <t>Reporte Comentario</t>
  </si>
  <si>
    <t>Los datos del nuevo Reporte Comentario deben cumplir con las reglas de tipo de dato, formato, longitud, obligatoriedad, rango y falta de lógica.</t>
  </si>
  <si>
    <t>Comentario Reportado</t>
  </si>
  <si>
    <t>No puede existir previamente otro Reporte Comentario con el mismo identificador.</t>
  </si>
  <si>
    <t>No puede existir previamente otro Reporte Comentario con el mismo Autor para el mismo Comentario.</t>
  </si>
  <si>
    <t>Abrir Reporte Comentario</t>
  </si>
  <si>
    <t>Reporte Comentario Abierto</t>
  </si>
  <si>
    <t>Cambiar Estado Reporte Comentario</t>
  </si>
  <si>
    <t>El dato del Reporte Comentario que se desea cambiar de estado debe cumplir con las reglas de tipo de dato, formato, longitud, obligatoriedad, rango y falta de lógica.</t>
  </si>
  <si>
    <t>Estado Reporte Comentario Cambiado</t>
  </si>
  <si>
    <t>Tiene que existir previamente un Reporte Comentario con el mismo identificador.</t>
  </si>
  <si>
    <t>El nuevo estado de Reporte Comentario tiene que ser diferente al estado actual de Reporte Comentario</t>
  </si>
  <si>
    <t>Reportar Mensaje</t>
  </si>
  <si>
    <t>Reporte Mensaje</t>
  </si>
  <si>
    <t>Los datos del nuevo Reporte Mensaje deben cumplir con las reglas de tipo de dato, formato, longitud, obligatoriedad, rango y falta de lógica.</t>
  </si>
  <si>
    <t>Mensaje Reportado</t>
  </si>
  <si>
    <t>No puede existir previamente otro Reporte Mensaje con el mismo identificador.</t>
  </si>
  <si>
    <t>No puede existir previamente otro Reporte Mensaje con el mismo Autor para el mismo Mensaje.</t>
  </si>
  <si>
    <t>Abrir Reporte Mensaje</t>
  </si>
  <si>
    <t>Reporte Mensaje Abierto</t>
  </si>
  <si>
    <t>Cambiar Estado Reporte Mensaje</t>
  </si>
  <si>
    <t>El dato del Reporte Mensaje que se desea cambiar de estado debe cumplir con las reglas de tipo de dato, formato, longitud, obligatoriedad, rango y falta de lógica.</t>
  </si>
  <si>
    <t>Estado Reporte Mensaje Cambiado</t>
  </si>
  <si>
    <t>Tiene que existir previamente un Reporte Mensaje con el mismo identificador.</t>
  </si>
  <si>
    <t>El nuevo estado de Reporte Mensaje tiene que ser diferente al estado actual de Reporte Mensaje</t>
  </si>
  <si>
    <t>Reportar Publicación</t>
  </si>
  <si>
    <t>Reporte Publicación</t>
  </si>
  <si>
    <t>Los datos del nuevo Reporte Publicación deben cumplir con las reglas de tipo de dato, formato, longitud, obligatoriedad, rango y falta de lógica.</t>
  </si>
  <si>
    <t>Publicación Reportada</t>
  </si>
  <si>
    <t>No puede existir previamente otro Reporte Publicación con para mismo identificador.</t>
  </si>
  <si>
    <t>No puede existir previamente otro Reporte Publicación con el mismo Autor la misma Publicación .</t>
  </si>
  <si>
    <t>Abrir Reporte Publicación</t>
  </si>
  <si>
    <t>Reporte Publicación Abierto</t>
  </si>
  <si>
    <t>– Administrador Estructura
– Autor Publicación</t>
  </si>
  <si>
    <t>Cambiar Estado Reporte Publicación</t>
  </si>
  <si>
    <t>El dato del Reporte Publicación que se desea cambiar de estado debe cumplir con las reglas de tipo de dato, formato, longitud, obligatoriedad, rango y falta de lógica.</t>
  </si>
  <si>
    <t>Estado Reporte Publicación Cambiado</t>
  </si>
  <si>
    <t>Tiene que existir previamente un Reporte Publicación con el mismo identificador.</t>
  </si>
  <si>
    <t>El nuevo estado de Reporte Publicación tiene que ser diferente al estado actual de Reporte Publicación</t>
  </si>
  <si>
    <t>Consulta Tipo Estado</t>
  </si>
  <si>
    <t>Tipo Estado</t>
  </si>
  <si>
    <t>Tipo Estado Consultado</t>
  </si>
  <si>
    <t>– Administrador Organización
– Administrador Estructura
– Participante Grupo</t>
  </si>
  <si>
    <t>Consulta Tipo Evento</t>
  </si>
  <si>
    <t>Tipo Evento</t>
  </si>
  <si>
    <t>Tipo Evento Consultado</t>
  </si>
  <si>
    <t>Consulta Tipo Identificacion</t>
  </si>
  <si>
    <t>Tipo Identificacion</t>
  </si>
  <si>
    <t>Tipo Identificacion Consultado</t>
  </si>
  <si>
    <t>Consulta Tipo Organización</t>
  </si>
  <si>
    <t>Tipo Organización</t>
  </si>
  <si>
    <t>Tipo Organización Consultado</t>
  </si>
  <si>
    <t>Consulta Tipo Reacción</t>
  </si>
  <si>
    <t>Tipo Reacción</t>
  </si>
  <si>
    <t>Tipo Reacción Consultado</t>
  </si>
  <si>
    <t>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</si>
</sst>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10"/>
      <color theme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5B9BD5"/>
      <name val="Arial"/>
      <family val="2"/>
    </font>
    <font>
      <sz val="11"/>
      <color rgb="FF000000"/>
      <name val="Calibri"/>
      <family val="2"/>
    </font>
    <font>
      <u/>
      <sz val="10"/>
      <color rgb="FF4472C4"/>
      <name val="Arial"/>
      <family val="2"/>
    </font>
    <font>
      <sz val="10"/>
      <color theme="1"/>
      <name val="Arial"/>
    </font>
    <font>
      <sz val="10"/>
      <color rgb="FF444444"/>
      <name val="Arial"/>
    </font>
    <font>
      <b/>
      <sz val="10"/>
      <color theme="1"/>
      <name val="Arial"/>
    </font>
    <font>
      <u/>
      <sz val="10"/>
      <color rgb="FF0070C0"/>
      <name val="Arial"/>
    </font>
  </fonts>
  <fills count="12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/>
    <xf numFmtId="0" fontId="0" fillId="5" borderId="0" xfId="0" applyFill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9" borderId="16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left" vertical="center" wrapText="1"/>
    </xf>
    <xf numFmtId="0" fontId="8" fillId="9" borderId="26" xfId="0" applyFont="1" applyFill="1" applyBorder="1" applyAlignment="1">
      <alignment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left" vertical="center" wrapText="1"/>
    </xf>
    <xf numFmtId="0" fontId="9" fillId="11" borderId="16" xfId="0" applyFont="1" applyFill="1" applyBorder="1" applyAlignment="1">
      <alignment horizontal="left" vertical="center" wrapText="1"/>
    </xf>
    <xf numFmtId="0" fontId="8" fillId="9" borderId="26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vertical="center" wrapText="1"/>
    </xf>
    <xf numFmtId="0" fontId="13" fillId="8" borderId="29" xfId="0" applyFont="1" applyFill="1" applyBorder="1" applyAlignment="1">
      <alignment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16" fillId="8" borderId="2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left" vertical="center" wrapText="1"/>
    </xf>
    <xf numFmtId="0" fontId="2" fillId="8" borderId="12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8" borderId="29" xfId="0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4" fillId="7" borderId="8" xfId="0" quotePrefix="1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9" fillId="10" borderId="17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left" vertical="center" wrapText="1"/>
    </xf>
    <xf numFmtId="0" fontId="9" fillId="10" borderId="17" xfId="0" applyFont="1" applyFill="1" applyBorder="1" applyAlignment="1">
      <alignment horizontal="left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0" fontId="8" fillId="9" borderId="18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center" vertical="center" wrapText="1"/>
    </xf>
    <xf numFmtId="0" fontId="8" fillId="9" borderId="2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left" vertical="center" wrapText="1"/>
    </xf>
    <xf numFmtId="0" fontId="9" fillId="11" borderId="12" xfId="0" applyFont="1" applyFill="1" applyBorder="1" applyAlignment="1">
      <alignment horizontal="left" vertical="center" wrapText="1"/>
    </xf>
    <xf numFmtId="0" fontId="9" fillId="11" borderId="17" xfId="0" applyFont="1" applyFill="1" applyBorder="1" applyAlignment="1">
      <alignment horizontal="left" vertical="center" wrapText="1"/>
    </xf>
    <xf numFmtId="0" fontId="8" fillId="9" borderId="24" xfId="0" applyFont="1" applyFill="1" applyBorder="1" applyAlignment="1">
      <alignment wrapText="1"/>
    </xf>
    <xf numFmtId="0" fontId="8" fillId="9" borderId="25" xfId="0" applyFont="1" applyFill="1" applyBorder="1" applyAlignment="1">
      <alignment wrapText="1"/>
    </xf>
    <xf numFmtId="0" fontId="8" fillId="9" borderId="18" xfId="0" applyFont="1" applyFill="1" applyBorder="1" applyAlignment="1">
      <alignment wrapText="1"/>
    </xf>
    <xf numFmtId="0" fontId="8" fillId="9" borderId="19" xfId="0" applyFont="1" applyFill="1" applyBorder="1" applyAlignment="1">
      <alignment wrapText="1"/>
    </xf>
    <xf numFmtId="0" fontId="8" fillId="9" borderId="20" xfId="0" applyFont="1" applyFill="1" applyBorder="1" applyAlignment="1">
      <alignment wrapText="1"/>
    </xf>
    <xf numFmtId="0" fontId="8" fillId="9" borderId="21" xfId="0" applyFont="1" applyFill="1" applyBorder="1" applyAlignment="1">
      <alignment wrapText="1"/>
    </xf>
    <xf numFmtId="0" fontId="8" fillId="9" borderId="23" xfId="0" applyFont="1" applyFill="1" applyBorder="1" applyAlignment="1">
      <alignment wrapText="1"/>
    </xf>
    <xf numFmtId="0" fontId="8" fillId="9" borderId="22" xfId="0" applyFont="1" applyFill="1" applyBorder="1" applyAlignment="1">
      <alignment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6C86-C6DB-4074-95A6-8D9F02CDE99D}">
  <sheetPr>
    <tabColor rgb="FFE2EFDA"/>
  </sheetPr>
  <dimension ref="A1:G20"/>
  <sheetViews>
    <sheetView zoomScale="90" zoomScaleNormal="90" workbookViewId="0">
      <selection activeCell="A15" sqref="A15:G17"/>
    </sheetView>
  </sheetViews>
  <sheetFormatPr defaultColWidth="11.42578125" defaultRowHeight="15"/>
  <cols>
    <col min="1" max="1" width="22.570312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/>
      <c r="G1" s="60" t="s">
        <v>5</v>
      </c>
    </row>
    <row r="2" spans="1:7">
      <c r="A2" s="60"/>
      <c r="B2" s="60"/>
      <c r="C2" s="60"/>
      <c r="D2" s="60"/>
      <c r="E2" s="57" t="s">
        <v>6</v>
      </c>
      <c r="F2" s="57" t="s">
        <v>7</v>
      </c>
      <c r="G2" s="60"/>
    </row>
    <row r="3" spans="1:7" ht="36">
      <c r="A3" s="61" t="s">
        <v>8</v>
      </c>
      <c r="B3" s="61" t="str">
        <f>_xlfn.CONCAT("Conceder permisos  ", $D$3)</f>
        <v>Conceder permisos  Administrador Estructura</v>
      </c>
      <c r="C3" s="61" t="str">
        <f>$D$6</f>
        <v>Administrador Estructura</v>
      </c>
      <c r="D3" s="62" t="s">
        <v>9</v>
      </c>
      <c r="E3" s="56">
        <v>4</v>
      </c>
      <c r="F3" s="58" t="str">
        <f>_xlfn.CONCAT("Los datos del ", $D$3, " que se desea modificar deben cumplir con las reglas de tipo de dato, formato, longitud, obligatoriedad, rango y falta de lógica.")</f>
        <v>Los datos del Administrador Estructura que se desea modificar deben cumplir con las reglas de tipo de dato, formato, longitud, obligatoriedad, rango y falta de lógica.</v>
      </c>
      <c r="G3" s="61" t="str">
        <f>_xlfn.CONCAT($D$3, " Modificado")</f>
        <v>Administrador Estructura Modificado</v>
      </c>
    </row>
    <row r="4" spans="1:7" ht="24">
      <c r="A4" s="61"/>
      <c r="B4" s="61"/>
      <c r="C4" s="61"/>
      <c r="D4" s="62"/>
      <c r="E4" s="56">
        <v>5</v>
      </c>
      <c r="F4" s="58" t="str">
        <f>_xlfn.CONCAT("Tiene que existir previamente un ", $D$3, " con el mismo identificador.")</f>
        <v>Tiene que existir previamente un Administrador Estructura con el mismo identificador.</v>
      </c>
      <c r="G4" s="61"/>
    </row>
    <row r="5" spans="1:7" ht="36">
      <c r="A5" s="61"/>
      <c r="B5" s="61"/>
      <c r="C5" s="61"/>
      <c r="D5" s="62"/>
      <c r="E5" s="56">
        <v>6</v>
      </c>
      <c r="F5" s="58" t="str">
        <f>_xlfn.CONCAT("No puede existir previamente otro ", $D$3, " con la misma Información Personal. A no ser de que la Información Personal existente  pertenezca al ", $D$3, " enviado para modificar.")</f>
        <v>No puede existir previamente otro Administrador Estructura con la misma Información Personal. A no ser de que la Información Personal existente  pertenezca al Administrador Estructura enviado para modificar.</v>
      </c>
      <c r="G5" s="61"/>
    </row>
    <row r="6" spans="1:7" ht="36">
      <c r="A6" s="63" t="s">
        <v>8</v>
      </c>
      <c r="B6" s="63" t="str">
        <f>_xlfn.CONCAT("Eliminar ", $D$6)</f>
        <v>Eliminar Administrador Estructura</v>
      </c>
      <c r="C6" s="63" t="s">
        <v>10</v>
      </c>
      <c r="D6" s="64" t="s">
        <v>9</v>
      </c>
      <c r="E6" s="55">
        <v>7</v>
      </c>
      <c r="F6" s="59" t="str">
        <f>_xlfn.CONCAT("Los datos del ", $D$6, " que se desea eliminar deben cumplir con las reglas de tipo de dato, formato, longitud, obligatoriedad, rango y falta de lógica.")</f>
        <v>Los datos del Administrador Estructura que se desea eliminar deben cumplir con las reglas de tipo de dato, formato, longitud, obligatoriedad, rango y falta de lógica.</v>
      </c>
      <c r="G6" s="63" t="str">
        <f>_xlfn.CONCAT(D3, " Eliminado")</f>
        <v>Administrador Estructura Eliminado</v>
      </c>
    </row>
    <row r="7" spans="1:7" ht="24">
      <c r="A7" s="63"/>
      <c r="B7" s="63"/>
      <c r="C7" s="63"/>
      <c r="D7" s="64"/>
      <c r="E7" s="55">
        <v>8</v>
      </c>
      <c r="F7" s="59" t="str">
        <f>_xlfn.CONCAT("Tiene que existir previamente un ", $D$6, " con el mismo identificador.")</f>
        <v>Tiene que existir previamente un Administrador Estructura con el mismo identificador.</v>
      </c>
      <c r="G7" s="63"/>
    </row>
    <row r="8" spans="1:7" ht="36">
      <c r="A8" s="63"/>
      <c r="B8" s="63"/>
      <c r="C8" s="63"/>
      <c r="D8" s="64"/>
      <c r="E8" s="55">
        <v>9</v>
      </c>
      <c r="F8" s="59" t="str">
        <f>_xlfn.CONCAT("El ", $D$6, " que se va a eliminar no puede estar siendo utilizado por Estructura Administrador Estructura, Reporte Mensaje, Reporte Comentario, y Reporte Publicación.")</f>
        <v>El Administrador Estructura que se va a eliminar no puede estar siendo utilizado por Estructura Administrador Estructura, Reporte Mensaje, Reporte Comentario, y Reporte Publicación.</v>
      </c>
      <c r="G8" s="63"/>
    </row>
    <row r="9" spans="1:7" ht="24.75" customHeight="1">
      <c r="A9" s="61" t="s">
        <v>11</v>
      </c>
      <c r="B9" s="61" t="str">
        <f>_xlfn.CONCAT("Consultar ", $D$9)</f>
        <v>Consultar Administrador Estructura</v>
      </c>
      <c r="C9" s="61" t="str">
        <f>$D$9</f>
        <v>Administrador Estructura</v>
      </c>
      <c r="D9" s="62" t="s">
        <v>9</v>
      </c>
      <c r="E9" s="61"/>
      <c r="F9" s="61"/>
      <c r="G9" s="61" t="str">
        <f>_xlfn.CONCAT(D3, " Consultado")</f>
        <v>Administrador Estructura Consultado</v>
      </c>
    </row>
    <row r="10" spans="1:7">
      <c r="A10" s="61"/>
      <c r="B10" s="61"/>
      <c r="C10" s="61"/>
      <c r="D10" s="62"/>
      <c r="E10" s="61"/>
      <c r="F10" s="61"/>
      <c r="G10" s="61"/>
    </row>
    <row r="11" spans="1:7">
      <c r="A11" s="61"/>
      <c r="B11" s="61"/>
      <c r="C11" s="61"/>
      <c r="D11" s="62"/>
      <c r="E11" s="61"/>
      <c r="F11" s="61"/>
      <c r="G11" s="61"/>
    </row>
    <row r="12" spans="1:7" ht="36">
      <c r="A12" s="63" t="s">
        <v>8</v>
      </c>
      <c r="B12" s="63" t="str">
        <f>_xlfn.CONCAT("Cambiar Estado ", $D$12)</f>
        <v>Cambiar Estado Administrador Estructura</v>
      </c>
      <c r="C12" s="63" t="str">
        <f>$D$12</f>
        <v>Administrador Estructura</v>
      </c>
      <c r="D12" s="64" t="s">
        <v>9</v>
      </c>
      <c r="E12" s="55">
        <v>10</v>
      </c>
      <c r="F12" s="59" t="str">
        <f>_xlfn.CONCAT("El dato del ", $D$12," que se desea cambiar de estado debe cumplir con las reglas de tipo de dato, formato, longitud, obligatoriedad, rango y falta de lógica.")</f>
        <v>El dato del Administrador Estructura que se desea cambiar de estado debe cumplir con las reglas de tipo de dato, formato, longitud, obligatoriedad, rango y falta de lógica.</v>
      </c>
      <c r="G12" s="63" t="str">
        <f>_xlfn.CONCAT("Estado ",D3, " Cambiado")</f>
        <v>Estado Administrador Estructura Cambiado</v>
      </c>
    </row>
    <row r="13" spans="1:7" ht="24">
      <c r="A13" s="63"/>
      <c r="B13" s="63"/>
      <c r="C13" s="63"/>
      <c r="D13" s="64"/>
      <c r="E13" s="55">
        <v>11</v>
      </c>
      <c r="F13" s="59" t="str">
        <f>_xlfn.CONCAT("Tiene que existir previamente un ", $D$12, " con el mismo identificador.")</f>
        <v>Tiene que existir previamente un Administrador Estructura con el mismo identificador.</v>
      </c>
      <c r="G13" s="63"/>
    </row>
    <row r="14" spans="1:7" ht="24">
      <c r="A14" s="63"/>
      <c r="B14" s="63"/>
      <c r="C14" s="63"/>
      <c r="D14" s="64"/>
      <c r="E14" s="55">
        <v>12</v>
      </c>
      <c r="F14" s="59" t="str">
        <f>_xlfn.CONCAT("El nuevo estado de ", $D$12, " tiene que ser diferente al estado actual de ",  $D$12)</f>
        <v>El nuevo estado de Administrador Estructura tiene que ser diferente al estado actual de Administrador Estructura</v>
      </c>
      <c r="G14" s="63"/>
    </row>
    <row r="15" spans="1:7" ht="15" customHeight="1">
      <c r="A15" s="61" t="s">
        <v>8</v>
      </c>
      <c r="B15" s="61" t="str">
        <f>_xlfn.CONCAT("Obtener Estado Real ",D3)</f>
        <v>Obtener Estado Real Administrador Estructura</v>
      </c>
      <c r="C15" s="61" t="str">
        <f>D15</f>
        <v>Administrador Estructura</v>
      </c>
      <c r="D15" s="62" t="s">
        <v>9</v>
      </c>
      <c r="E15" s="61"/>
      <c r="F15" s="61"/>
      <c r="G15" s="61" t="str">
        <f>_xlfn.CONCAT("Estado Real ",D15," Obtenido")</f>
        <v>Estado Real Administrador Estructura Obtenido</v>
      </c>
    </row>
    <row r="16" spans="1:7">
      <c r="A16" s="61"/>
      <c r="B16" s="61"/>
      <c r="C16" s="61"/>
      <c r="D16" s="62"/>
      <c r="E16" s="61"/>
      <c r="F16" s="61"/>
      <c r="G16" s="61"/>
    </row>
    <row r="17" spans="1:7">
      <c r="A17" s="61"/>
      <c r="B17" s="61"/>
      <c r="C17" s="61"/>
      <c r="D17" s="62"/>
      <c r="E17" s="61"/>
      <c r="F17" s="61"/>
      <c r="G17" s="61"/>
    </row>
    <row r="20" spans="1:7">
      <c r="F20" s="7"/>
    </row>
  </sheetData>
  <mergeCells count="35">
    <mergeCell ref="F15:F17"/>
    <mergeCell ref="G15:G17"/>
    <mergeCell ref="A15:A17"/>
    <mergeCell ref="B15:B17"/>
    <mergeCell ref="C15:C17"/>
    <mergeCell ref="D15:D17"/>
    <mergeCell ref="E15:E17"/>
    <mergeCell ref="F9:F11"/>
    <mergeCell ref="G9:G11"/>
    <mergeCell ref="A12:A14"/>
    <mergeCell ref="B12:B14"/>
    <mergeCell ref="C12:C14"/>
    <mergeCell ref="D12:D14"/>
    <mergeCell ref="G12:G14"/>
    <mergeCell ref="A9:A11"/>
    <mergeCell ref="B9:B11"/>
    <mergeCell ref="C9:C11"/>
    <mergeCell ref="D9:D11"/>
    <mergeCell ref="E9:E11"/>
    <mergeCell ref="A6:A8"/>
    <mergeCell ref="B6:B8"/>
    <mergeCell ref="C6:C8"/>
    <mergeCell ref="D6:D8"/>
    <mergeCell ref="G6:G8"/>
    <mergeCell ref="A3:A5"/>
    <mergeCell ref="B3:B5"/>
    <mergeCell ref="C3:C5"/>
    <mergeCell ref="G3:G5"/>
    <mergeCell ref="D3:D5"/>
    <mergeCell ref="G1:G2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28DA-6717-4494-B378-B888B919C257}">
  <sheetPr>
    <tabColor rgb="FFE2EFDA"/>
  </sheetPr>
  <dimension ref="A1:G23"/>
  <sheetViews>
    <sheetView workbookViewId="0">
      <selection activeCell="I15" sqref="I15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 ht="15.75" thickBot="1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118" t="s">
        <v>42</v>
      </c>
      <c r="B3" s="113" t="str">
        <f>_xlfn.CONCAT("Crear ", $D$3)</f>
        <v>Crear Evento</v>
      </c>
      <c r="C3" s="113" t="str">
        <f>$D$3</f>
        <v>Evento</v>
      </c>
      <c r="D3" s="138" t="s">
        <v>5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Evento deben cumplir con las reglas de tipo de dato, formato, longitud, obligatoriedad, rango y falta de lógica.</v>
      </c>
      <c r="G3" s="111" t="str">
        <f>_xlfn.CONCAT($D$3, " Registrado")</f>
        <v>Evento Registrado</v>
      </c>
    </row>
    <row r="4" spans="1:7" ht="24.75" customHeight="1">
      <c r="A4" s="115"/>
      <c r="B4" s="111"/>
      <c r="C4" s="111"/>
      <c r="D4" s="139"/>
      <c r="E4" s="2">
        <v>2</v>
      </c>
      <c r="F4" s="6" t="str">
        <f>_xlfn.CONCAT("No puede existir previamente otro ", $D$3, " con el mismo identificador.")</f>
        <v>No puede existir previamente otro Evento con el mismo identificador.</v>
      </c>
      <c r="G4" s="111"/>
    </row>
    <row r="5" spans="1:7" ht="24.75" customHeight="1">
      <c r="A5" s="115"/>
      <c r="B5" s="111"/>
      <c r="C5" s="111"/>
      <c r="D5" s="139"/>
      <c r="E5" s="22">
        <v>3</v>
      </c>
      <c r="F5" s="23" t="str">
        <f>_xlfn.CONCAT("No puede existir previamente otro ", $D$3, " con el mismo Nombre y la misma Fecha.")</f>
        <v>No puede existir previamente otro Evento con el mismo Nombre y la misma Fecha.</v>
      </c>
      <c r="G5" s="111"/>
    </row>
    <row r="6" spans="1:7" ht="24.75" customHeight="1">
      <c r="A6" s="99" t="s">
        <v>42</v>
      </c>
      <c r="B6" s="100" t="str">
        <f>_xlfn.CONCAT("Editar ", $D$6)</f>
        <v>Editar Evento</v>
      </c>
      <c r="C6" s="100" t="str">
        <f>$D$9</f>
        <v>Evento</v>
      </c>
      <c r="D6" s="140" t="s">
        <v>5</v>
      </c>
      <c r="E6" s="4">
        <v>4</v>
      </c>
      <c r="F6" s="8" t="str">
        <f>_xlfn.CONCAT("Los datos del ", $D$6, " que se desea modificar deben cumplir con las reglas de tipo de dato, formato, longitud, obligatoriedad, rango y falta de lógica.")</f>
        <v>Los datos del Evento que se desea modificar deben cumplir con las reglas de tipo de dato, formato, longitud, obligatoriedad, rango y falta de lógica.</v>
      </c>
      <c r="G6" s="98" t="str">
        <f>_xlfn.CONCAT($D$6, " Modificado")</f>
        <v>Evento Modificado</v>
      </c>
    </row>
    <row r="7" spans="1:7" ht="24.75" customHeight="1">
      <c r="A7" s="99"/>
      <c r="B7" s="98"/>
      <c r="C7" s="98"/>
      <c r="D7" s="141"/>
      <c r="E7" s="4">
        <v>5</v>
      </c>
      <c r="F7" s="8" t="str">
        <f>_xlfn.CONCAT("Tiene que existir previamente un ", $D$6, " con el mismo identificador.")</f>
        <v>Tiene que existir previamente un Evento con el mismo identificador.</v>
      </c>
      <c r="G7" s="98"/>
    </row>
    <row r="8" spans="1:7" ht="36">
      <c r="A8" s="99"/>
      <c r="B8" s="98"/>
      <c r="C8" s="98"/>
      <c r="D8" s="142"/>
      <c r="E8" s="37">
        <v>6</v>
      </c>
      <c r="F8" s="52" t="str">
        <f>_xlfn.CONCAT("No puede existir previamente otro ", $D$6, " con el mismo Nombre y la misma Fecha. A no ser de que el Nombre y Fecha existente  pertenezca al ", $D$6, " enviado para modificar.")</f>
        <v>No puede existir previamente otro Evento con el mismo Nombre y la misma Fecha. A no ser de que el Nombre y Fecha existente  pertenezca al Evento enviado para modificar.</v>
      </c>
      <c r="G8" s="98"/>
    </row>
    <row r="9" spans="1:7" ht="24.75" customHeight="1">
      <c r="A9" s="115" t="s">
        <v>42</v>
      </c>
      <c r="B9" s="113" t="str">
        <f>_xlfn.CONCAT("Eliminar ", $D$9)</f>
        <v>Eliminar Evento</v>
      </c>
      <c r="C9" s="113" t="s">
        <v>10</v>
      </c>
      <c r="D9" s="139" t="s">
        <v>5</v>
      </c>
      <c r="E9" s="2">
        <v>7</v>
      </c>
      <c r="F9" s="6" t="str">
        <f>_xlfn.CONCAT("Los datos del ", $D$9, " que se desea eliminar deben cumplir con las reglas de tipo de dato, formato, longitud, obligatoriedad, rango y falta de lógica.")</f>
        <v>Los datos del Evento que se desea eliminar deben cumplir con las reglas de tipo de dato, formato, longitud, obligatoriedad, rango y falta de lógica.</v>
      </c>
      <c r="G9" s="111" t="str">
        <f>_xlfn.CONCAT($D$3, " Eliminado")</f>
        <v>Evento Eliminado</v>
      </c>
    </row>
    <row r="10" spans="1:7">
      <c r="A10" s="115"/>
      <c r="B10" s="111"/>
      <c r="C10" s="111"/>
      <c r="D10" s="139"/>
      <c r="E10" s="2">
        <v>8</v>
      </c>
      <c r="F10" s="6" t="str">
        <f>_xlfn.CONCAT("Tiene que existir previamente un ", $D$9, " con el mismo identificador.")</f>
        <v>Tiene que existir previamente un Evento con el mismo identificador.</v>
      </c>
      <c r="G10" s="111"/>
    </row>
    <row r="11" spans="1:7" ht="24">
      <c r="A11" s="115"/>
      <c r="B11" s="111"/>
      <c r="C11" s="111"/>
      <c r="D11" s="139"/>
      <c r="E11" s="2">
        <v>9</v>
      </c>
      <c r="F11" s="6" t="str">
        <f>_xlfn.CONCAT("El ", $D$9, " que se va a eliminar no puede estar siendo utilizado (relacionado) por un objeto de dominio diferente a ", $D$9, ".")</f>
        <v>El Evento que se va a eliminar no puede estar siendo utilizado (relacionado) por un objeto de dominio diferente a Evento.</v>
      </c>
      <c r="G11" s="111"/>
    </row>
    <row r="12" spans="1:7">
      <c r="A12" s="99" t="s">
        <v>43</v>
      </c>
      <c r="B12" s="100" t="str">
        <f>_xlfn.CONCAT("Abrir ", $D$12)</f>
        <v>Abrir Evento</v>
      </c>
      <c r="C12" s="100" t="str">
        <f>$D$12</f>
        <v>Evento</v>
      </c>
      <c r="D12" s="101" t="s">
        <v>5</v>
      </c>
      <c r="E12" s="102"/>
      <c r="F12" s="95"/>
      <c r="G12" s="98" t="str">
        <f>_xlfn.CONCAT($D$3, " Abierto")</f>
        <v>Evento Abierto</v>
      </c>
    </row>
    <row r="13" spans="1:7">
      <c r="A13" s="99"/>
      <c r="B13" s="98"/>
      <c r="C13" s="98"/>
      <c r="D13" s="101"/>
      <c r="E13" s="103"/>
      <c r="F13" s="96"/>
      <c r="G13" s="98"/>
    </row>
    <row r="14" spans="1:7">
      <c r="A14" s="99"/>
      <c r="B14" s="98"/>
      <c r="C14" s="98"/>
      <c r="D14" s="101"/>
      <c r="E14" s="100"/>
      <c r="F14" s="97"/>
      <c r="G14" s="98"/>
    </row>
    <row r="15" spans="1:7" ht="24">
      <c r="A15" s="115" t="s">
        <v>42</v>
      </c>
      <c r="B15" s="118" t="str">
        <f>_xlfn.CONCAT("Cambiar Estado ", $D$15)</f>
        <v>Cambiar Estado Evento</v>
      </c>
      <c r="C15" s="113" t="str">
        <f>$D$15</f>
        <v>Evento</v>
      </c>
      <c r="D15" s="139" t="s">
        <v>5</v>
      </c>
      <c r="E15" s="2">
        <v>10</v>
      </c>
      <c r="F15" s="6" t="str">
        <f>_xlfn.CONCAT("El dato del ", $D$15," que se desea cambiar de estado debe cumplir con las reglas de tipo de dato, formato, longitud, obligatoriedad, rango y falta de lógica.")</f>
        <v>El dato del Evento que se desea cambiar de estado debe cumplir con las reglas de tipo de dato, formato, longitud, obligatoriedad, rango y falta de lógica.</v>
      </c>
      <c r="G15" s="115" t="str">
        <f>_xlfn.CONCAT("Estado ",$D$3, " Cambiado")</f>
        <v>Estado Evento Cambiado</v>
      </c>
    </row>
    <row r="16" spans="1:7">
      <c r="A16" s="115"/>
      <c r="B16" s="115"/>
      <c r="C16" s="111"/>
      <c r="D16" s="139"/>
      <c r="E16" s="2">
        <v>11</v>
      </c>
      <c r="F16" s="6" t="str">
        <f>_xlfn.CONCAT("Tiene que existir previamente un ", $D$15, " con el mismo identificador.")</f>
        <v>Tiene que existir previamente un Evento con el mismo identificador.</v>
      </c>
      <c r="G16" s="115"/>
    </row>
    <row r="17" spans="1:7">
      <c r="A17" s="115"/>
      <c r="B17" s="115"/>
      <c r="C17" s="111"/>
      <c r="D17" s="139"/>
      <c r="E17" s="2">
        <v>12</v>
      </c>
      <c r="F17" s="3" t="str">
        <f>_xlfn.CONCAT("El nuevo estado de ", $D$15, " tiene que ser diferente al estado actual de ",  $D$15)</f>
        <v>El nuevo estado de Evento tiene que ser diferente al estado actual de Evento</v>
      </c>
      <c r="G17" s="115"/>
    </row>
    <row r="18" spans="1:7">
      <c r="A18" s="82" t="s">
        <v>8</v>
      </c>
      <c r="B18" s="81" t="str">
        <f>_xlfn.CONCAT("Obtener Estado Real ",C18)</f>
        <v>Obtener Estado Real Evento</v>
      </c>
      <c r="C18" s="81" t="str">
        <f>D6</f>
        <v>Evento</v>
      </c>
      <c r="D18" s="73" t="s">
        <v>5</v>
      </c>
      <c r="E18" s="81"/>
      <c r="F18" s="81"/>
      <c r="G18" s="81" t="str">
        <f>_xlfn.CONCAT("Estado Real ",D6," Obtenido")</f>
        <v>Estado Real Evento Obtenido</v>
      </c>
    </row>
    <row r="19" spans="1:7">
      <c r="A19" s="82"/>
      <c r="B19" s="81"/>
      <c r="C19" s="81"/>
      <c r="D19" s="74"/>
      <c r="E19" s="81"/>
      <c r="F19" s="81"/>
      <c r="G19" s="81"/>
    </row>
    <row r="20" spans="1:7">
      <c r="A20" s="82"/>
      <c r="B20" s="81"/>
      <c r="C20" s="81"/>
      <c r="D20" s="74"/>
      <c r="E20" s="81"/>
      <c r="F20" s="81"/>
      <c r="G20" s="81"/>
    </row>
    <row r="23" spans="1:7">
      <c r="F23" s="7"/>
    </row>
  </sheetData>
  <mergeCells count="40">
    <mergeCell ref="F18:F20"/>
    <mergeCell ref="G18:G20"/>
    <mergeCell ref="A18:A20"/>
    <mergeCell ref="B18:B20"/>
    <mergeCell ref="C18:C20"/>
    <mergeCell ref="D18:D20"/>
    <mergeCell ref="E18:E20"/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A6:A8"/>
    <mergeCell ref="B6:B8"/>
    <mergeCell ref="C6:C8"/>
    <mergeCell ref="G6:G8"/>
    <mergeCell ref="A1:A2"/>
    <mergeCell ref="B1:B2"/>
    <mergeCell ref="C1:C2"/>
    <mergeCell ref="D1:D2"/>
    <mergeCell ref="E1:F1"/>
    <mergeCell ref="G1:G2"/>
    <mergeCell ref="A3:A5"/>
    <mergeCell ref="B3:B5"/>
    <mergeCell ref="C3:C5"/>
    <mergeCell ref="D3:D5"/>
    <mergeCell ref="G3:G5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477F-01EF-4741-A1F8-03E09A5E01F3}">
  <sheetPr>
    <tabColor rgb="FFE2EFDA"/>
  </sheetPr>
  <dimension ref="A1:G23"/>
  <sheetViews>
    <sheetView workbookViewId="0">
      <selection activeCell="A18" sqref="A18:G20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 ht="15.75" thickBot="1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118" t="s">
        <v>44</v>
      </c>
      <c r="B3" s="113" t="str">
        <f>_xlfn.CONCAT("Crear ", $D$3)</f>
        <v>Crear Grupo</v>
      </c>
      <c r="C3" s="113" t="str">
        <f>$D$3</f>
        <v>Grupo</v>
      </c>
      <c r="D3" s="138" t="s">
        <v>45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Grupo deben cumplir con las reglas de tipo de dato, formato, longitud, obligatoriedad, rango y falta de lógica.</v>
      </c>
      <c r="G3" s="111" t="str">
        <f>_xlfn.CONCAT($D$3, " Crear")</f>
        <v>Grupo Crear</v>
      </c>
    </row>
    <row r="4" spans="1:7">
      <c r="A4" s="111"/>
      <c r="B4" s="111"/>
      <c r="C4" s="111"/>
      <c r="D4" s="139"/>
      <c r="E4" s="2">
        <v>2</v>
      </c>
      <c r="F4" s="6" t="str">
        <f>_xlfn.CONCAT("No puede existir previamente otro ", $D$3, " con el mismo identificador.")</f>
        <v>No puede existir previamente otro Grupo con el mismo identificador.</v>
      </c>
      <c r="G4" s="111"/>
    </row>
    <row r="5" spans="1:7" ht="24.75" customHeight="1">
      <c r="A5" s="111"/>
      <c r="B5" s="111"/>
      <c r="C5" s="111"/>
      <c r="D5" s="139"/>
      <c r="E5" s="22">
        <v>3</v>
      </c>
      <c r="F5" s="23" t="str">
        <f>_xlfn.CONCAT("No puede existir previamente otro ", $D$3, " con el mismo Nombre dentro de una Estructura.")</f>
        <v>No puede existir previamente otro Grupo con el mismo Nombre dentro de una Estructura.</v>
      </c>
      <c r="G5" s="111"/>
    </row>
    <row r="6" spans="1:7" ht="24.75" customHeight="1">
      <c r="A6" s="75" t="s">
        <v>44</v>
      </c>
      <c r="B6" s="86" t="str">
        <f>_xlfn.CONCAT("Editar ", $D$6)</f>
        <v>Editar Grupo</v>
      </c>
      <c r="C6" s="86" t="str">
        <f>$D$9</f>
        <v>Grupo</v>
      </c>
      <c r="D6" s="143" t="s">
        <v>45</v>
      </c>
      <c r="E6" s="22">
        <v>4</v>
      </c>
      <c r="F6" s="23" t="str">
        <f>_xlfn.CONCAT("Los datos del ", $D$6, " que se desea modificar deben cumplir con las reglas de tipo de dato, formato, longitud, obligatoriedad, rango y falta de lógica.")</f>
        <v>Los datos del Grupo que se desea modificar deben cumplir con las reglas de tipo de dato, formato, longitud, obligatoriedad, rango y falta de lógica.</v>
      </c>
      <c r="G6" s="85" t="str">
        <f>_xlfn.CONCAT($D$6, " Editado ")</f>
        <v xml:space="preserve">Grupo Editado </v>
      </c>
    </row>
    <row r="7" spans="1:7">
      <c r="A7" s="85"/>
      <c r="B7" s="85"/>
      <c r="C7" s="85"/>
      <c r="D7" s="144"/>
      <c r="E7" s="22">
        <v>5</v>
      </c>
      <c r="F7" s="23" t="str">
        <f>_xlfn.CONCAT("Tiene que existir previamente un ", $D$6, " con el mismo identificador.")</f>
        <v>Tiene que existir previamente un Grupo con el mismo identificador.</v>
      </c>
      <c r="G7" s="85"/>
    </row>
    <row r="8" spans="1:7" ht="39.75" customHeight="1">
      <c r="A8" s="85"/>
      <c r="B8" s="85"/>
      <c r="C8" s="85"/>
      <c r="D8" s="145"/>
      <c r="E8" s="22">
        <v>6</v>
      </c>
      <c r="F8" s="23" t="str">
        <f>_xlfn.CONCAT("No puede existir previamente otro ", $D$6, " con el mismo Nombre dentro de una Estructura. A no ser de que el Nombre dentro de una Estructura. existente  pertenezca al ", $D$6, " enviado para modificar.")</f>
        <v>No puede existir previamente otro Grupo con el mismo Nombre dentro de una Estructura. A no ser de que el Nombre dentro de una Estructura. existente  pertenezca al Grupo enviado para modificar.</v>
      </c>
      <c r="G8" s="85"/>
    </row>
    <row r="9" spans="1:7" ht="24.75" customHeight="1">
      <c r="A9" s="66" t="s">
        <v>44</v>
      </c>
      <c r="B9" s="84" t="str">
        <f>_xlfn.CONCAT("Eliminar ", $D$9)</f>
        <v>Eliminar Grupo</v>
      </c>
      <c r="C9" s="84" t="s">
        <v>10</v>
      </c>
      <c r="D9" s="92" t="s">
        <v>45</v>
      </c>
      <c r="E9" s="37">
        <v>7</v>
      </c>
      <c r="F9" s="52" t="str">
        <f>_xlfn.CONCAT("Los datos del ", $D$9, " que se desea eliminar deben cumplir con las reglas de tipo de dato, formato, longitud, obligatoriedad, rango y falta de lógica.")</f>
        <v>Los datos del Grupo que se desea eliminar deben cumplir con las reglas de tipo de dato, formato, longitud, obligatoriedad, rango y falta de lógica.</v>
      </c>
      <c r="G9" s="83" t="str">
        <f>_xlfn.CONCAT($D$3, " Eliminado")</f>
        <v>Grupo Eliminado</v>
      </c>
    </row>
    <row r="10" spans="1:7">
      <c r="A10" s="83"/>
      <c r="B10" s="83"/>
      <c r="C10" s="83"/>
      <c r="D10" s="92"/>
      <c r="E10" s="37">
        <v>8</v>
      </c>
      <c r="F10" s="52" t="str">
        <f>_xlfn.CONCAT("Tiene que existir previamente un ", $D$9, " con el mismo identificador.")</f>
        <v>Tiene que existir previamente un Grupo con el mismo identificador.</v>
      </c>
      <c r="G10" s="83"/>
    </row>
    <row r="11" spans="1:7" ht="24.75" customHeight="1">
      <c r="A11" s="83"/>
      <c r="B11" s="83"/>
      <c r="C11" s="83"/>
      <c r="D11" s="92"/>
      <c r="E11" s="37">
        <v>9</v>
      </c>
      <c r="F11" s="52" t="str">
        <f>_xlfn.CONCAT("El ", $D$9, " que se va a eliminar no puede tener relacionado, Grupo Participante, Chat, Agenda, Publicación.")</f>
        <v>El Grupo que se va a eliminar no puede tener relacionado, Grupo Participante, Chat, Agenda, Publicación.</v>
      </c>
      <c r="G11" s="83"/>
    </row>
    <row r="12" spans="1:7" ht="23.25" customHeight="1">
      <c r="A12" s="75" t="s">
        <v>46</v>
      </c>
      <c r="B12" s="86" t="str">
        <f>_xlfn.CONCAT("Buscar ", $D$12)</f>
        <v>Buscar Grupo</v>
      </c>
      <c r="C12" s="86" t="str">
        <f>$D$12</f>
        <v>Grupo</v>
      </c>
      <c r="D12" s="88" t="s">
        <v>45</v>
      </c>
      <c r="E12" s="106"/>
      <c r="F12" s="104"/>
      <c r="G12" s="85" t="str">
        <f>_xlfn.CONCAT($D$3, " Buscado")</f>
        <v>Grupo Buscado</v>
      </c>
    </row>
    <row r="13" spans="1:7" ht="23.25" customHeight="1">
      <c r="A13" s="75"/>
      <c r="B13" s="85"/>
      <c r="C13" s="85"/>
      <c r="D13" s="88"/>
      <c r="E13" s="107"/>
      <c r="F13" s="105"/>
      <c r="G13" s="85"/>
    </row>
    <row r="14" spans="1:7" ht="23.25" customHeight="1">
      <c r="A14" s="75"/>
      <c r="B14" s="85"/>
      <c r="C14" s="85"/>
      <c r="D14" s="88"/>
      <c r="E14" s="86"/>
      <c r="F14" s="76"/>
      <c r="G14" s="85"/>
    </row>
    <row r="15" spans="1:7" ht="25.5">
      <c r="A15" s="66" t="s">
        <v>44</v>
      </c>
      <c r="B15" s="66" t="str">
        <f>_xlfn.CONCAT("Cambiar Estado ", $D$15)</f>
        <v>Cambiar Estado Grupo</v>
      </c>
      <c r="C15" s="84" t="str">
        <f>$D$15</f>
        <v>Grupo</v>
      </c>
      <c r="D15" s="92" t="s">
        <v>45</v>
      </c>
      <c r="E15" s="37">
        <v>10</v>
      </c>
      <c r="F15" s="52" t="str">
        <f>_xlfn.CONCAT("El dato del ", $D$15," que se desea cambiar de estado debe cumplir con las reglas de tipo de dato, formato, longitud, obligatoriedad, rango y falta de lógica.")</f>
        <v>El dato del Grupo que se desea cambiar de estado debe cumplir con las reglas de tipo de dato, formato, longitud, obligatoriedad, rango y falta de lógica.</v>
      </c>
      <c r="G15" s="65" t="str">
        <f>_xlfn.CONCAT("Estado ",$D$3, " Cambiado")</f>
        <v>Estado Grupo Cambiado</v>
      </c>
    </row>
    <row r="16" spans="1:7">
      <c r="A16" s="83"/>
      <c r="B16" s="65"/>
      <c r="C16" s="83"/>
      <c r="D16" s="92"/>
      <c r="E16" s="37">
        <v>11</v>
      </c>
      <c r="F16" s="52" t="str">
        <f>_xlfn.CONCAT("Tiene que existir previamente un ", $D$15, " con el mismo identificador.")</f>
        <v>Tiene que existir previamente un Grupo con el mismo identificador.</v>
      </c>
      <c r="G16" s="65"/>
    </row>
    <row r="17" spans="1:7">
      <c r="A17" s="83"/>
      <c r="B17" s="65"/>
      <c r="C17" s="83"/>
      <c r="D17" s="92"/>
      <c r="E17" s="37">
        <v>12</v>
      </c>
      <c r="F17" s="53" t="str">
        <f>_xlfn.CONCAT("El nuevo estado de ", $D$15, " tiene que ser diferente al estado actual de ",  $D$15)</f>
        <v>El nuevo estado de Grupo tiene que ser diferente al estado actual de Grupo</v>
      </c>
      <c r="G17" s="65"/>
    </row>
    <row r="18" spans="1:7">
      <c r="A18" s="63" t="s">
        <v>8</v>
      </c>
      <c r="B18" s="63" t="str">
        <f>_xlfn.CONCAT("Obtener Estado Real ",D6)</f>
        <v>Obtener Estado Real Grupo</v>
      </c>
      <c r="C18" s="63" t="str">
        <f>D18</f>
        <v>Grupo</v>
      </c>
      <c r="D18" s="64" t="s">
        <v>45</v>
      </c>
      <c r="E18" s="63"/>
      <c r="F18" s="63"/>
      <c r="G18" s="63" t="str">
        <f>_xlfn.CONCAT("Estado Real ",D18," Obtenido")</f>
        <v>Estado Real Grupo Obtenido</v>
      </c>
    </row>
    <row r="19" spans="1:7">
      <c r="A19" s="63"/>
      <c r="B19" s="63"/>
      <c r="C19" s="63"/>
      <c r="D19" s="64"/>
      <c r="E19" s="63"/>
      <c r="F19" s="63"/>
      <c r="G19" s="63"/>
    </row>
    <row r="20" spans="1:7">
      <c r="A20" s="63"/>
      <c r="B20" s="63"/>
      <c r="C20" s="63"/>
      <c r="D20" s="64"/>
      <c r="E20" s="63"/>
      <c r="F20" s="63"/>
      <c r="G20" s="63"/>
    </row>
    <row r="23" spans="1:7">
      <c r="F23" s="7"/>
    </row>
  </sheetData>
  <mergeCells count="40">
    <mergeCell ref="F18:F20"/>
    <mergeCell ref="G18:G20"/>
    <mergeCell ref="A18:A20"/>
    <mergeCell ref="B18:B20"/>
    <mergeCell ref="C18:C20"/>
    <mergeCell ref="D18:D20"/>
    <mergeCell ref="E18:E20"/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A6:A8"/>
    <mergeCell ref="B6:B8"/>
    <mergeCell ref="C6:C8"/>
    <mergeCell ref="G6:G8"/>
    <mergeCell ref="A1:A2"/>
    <mergeCell ref="B1:B2"/>
    <mergeCell ref="C1:C2"/>
    <mergeCell ref="D1:D2"/>
    <mergeCell ref="E1:F1"/>
    <mergeCell ref="G1:G2"/>
    <mergeCell ref="A3:A5"/>
    <mergeCell ref="B3:B5"/>
    <mergeCell ref="C3:C5"/>
    <mergeCell ref="D3:D5"/>
    <mergeCell ref="G3:G5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29BB-7579-4F19-9330-D2E9EA949486}">
  <sheetPr>
    <tabColor rgb="FFE2EFDA"/>
  </sheetPr>
  <dimension ref="A1:G17"/>
  <sheetViews>
    <sheetView workbookViewId="0">
      <selection activeCell="F16" sqref="F16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72.425781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 ht="15.75" thickBot="1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113" t="s">
        <v>47</v>
      </c>
      <c r="B3" s="118" t="str">
        <f>_xlfn.CONCAT("Generar ", $D$3)</f>
        <v>Generar Historial Chat Grupo</v>
      </c>
      <c r="C3" s="118" t="str">
        <f>$D$3</f>
        <v>Historial Chat Grupo</v>
      </c>
      <c r="D3" s="120" t="s">
        <v>48</v>
      </c>
      <c r="E3" s="12">
        <v>1</v>
      </c>
      <c r="F3" s="6" t="str">
        <f>_xlfn.CONCAT("Los datos del nuevo ", $D$3, " deben cumplir con las reglas de tipo de dato, formato, longitud, obligatoriedad, rango y falta de lógica.")</f>
        <v>Los datos del nuevo Historial Chat Grupo deben cumplir con las reglas de tipo de dato, formato, longitud, obligatoriedad, rango y falta de lógica.</v>
      </c>
      <c r="G3" s="115" t="str">
        <f>_xlfn.CONCAT($D$3, " Generado")</f>
        <v>Historial Chat Grupo Generado</v>
      </c>
    </row>
    <row r="4" spans="1:7">
      <c r="A4" s="111"/>
      <c r="B4" s="115"/>
      <c r="C4" s="115"/>
      <c r="D4" s="121"/>
      <c r="E4" s="12">
        <v>2</v>
      </c>
      <c r="F4" s="6" t="str">
        <f>_xlfn.CONCAT("No puede existir previamente otro ", $D$3, " con el mismo identificador.")</f>
        <v>No puede existir previamente otro Historial Chat Grupo con el mismo identificador.</v>
      </c>
      <c r="G4" s="115"/>
    </row>
    <row r="5" spans="1:7" ht="24.75" customHeight="1">
      <c r="A5" s="111"/>
      <c r="B5" s="115"/>
      <c r="C5" s="115"/>
      <c r="D5" s="121"/>
      <c r="E5" s="26">
        <v>3</v>
      </c>
      <c r="F5" s="23" t="str">
        <f>_xlfn.CONCAT("No puede existir previamente otro ", $D$3, " con el mismo Participante en la misma Fecha.")</f>
        <v>No puede existir previamente otro Historial Chat Grupo con el mismo Participante en la misma Fecha.</v>
      </c>
      <c r="G5" s="115"/>
    </row>
    <row r="6" spans="1:7" ht="24" customHeight="1">
      <c r="A6" s="75" t="s">
        <v>49</v>
      </c>
      <c r="B6" s="76" t="str">
        <f>_xlfn.CONCAT("Listar ", $D$6)</f>
        <v>Listar Historial Chat Grupo</v>
      </c>
      <c r="C6" s="76" t="str">
        <f>$D$6</f>
        <v>Historial Chat Grupo</v>
      </c>
      <c r="D6" s="78" t="s">
        <v>48</v>
      </c>
      <c r="E6" s="104"/>
      <c r="F6" s="104"/>
      <c r="G6" s="75" t="str">
        <f>_xlfn.CONCAT($D$3, " Listado")</f>
        <v>Historial Chat Grupo Listado</v>
      </c>
    </row>
    <row r="7" spans="1:7" ht="26.25" customHeight="1">
      <c r="A7" s="85"/>
      <c r="B7" s="75"/>
      <c r="C7" s="75"/>
      <c r="D7" s="78"/>
      <c r="E7" s="105"/>
      <c r="F7" s="105"/>
      <c r="G7" s="75"/>
    </row>
    <row r="8" spans="1:7" ht="26.25" customHeight="1">
      <c r="A8" s="85"/>
      <c r="B8" s="75"/>
      <c r="C8" s="75"/>
      <c r="D8" s="78"/>
      <c r="E8" s="76"/>
      <c r="F8" s="76"/>
      <c r="G8" s="75"/>
    </row>
    <row r="9" spans="1:7" ht="24" customHeight="1">
      <c r="A9" s="66" t="s">
        <v>44</v>
      </c>
      <c r="B9" s="66" t="str">
        <f>_xlfn.CONCAT("Eliminar ", $D$9)</f>
        <v>Eliminar Historial Chat Grupo</v>
      </c>
      <c r="C9" s="84" t="s">
        <v>10</v>
      </c>
      <c r="D9" s="92" t="s">
        <v>48</v>
      </c>
      <c r="E9" s="37">
        <v>7</v>
      </c>
      <c r="F9" s="52" t="str">
        <f>_xlfn.CONCAT("Los datos del ", $D$9, " que se desea eliminar deben cumplir con las reglas de tipo de dato, formato, longitud, obligatoriedad, rango y falta de lógica.")</f>
        <v>Los datos del Historial Chat Grupo que se desea eliminar deben cumplir con las reglas de tipo de dato, formato, longitud, obligatoriedad, rango y falta de lógica.</v>
      </c>
      <c r="G9" s="65" t="str">
        <f>_xlfn.CONCAT($D$3, " Eliminado")</f>
        <v>Historial Chat Grupo Eliminado</v>
      </c>
    </row>
    <row r="10" spans="1:7">
      <c r="A10" s="83"/>
      <c r="B10" s="65"/>
      <c r="C10" s="83"/>
      <c r="D10" s="92"/>
      <c r="E10" s="37">
        <v>8</v>
      </c>
      <c r="F10" s="52" t="str">
        <f>_xlfn.CONCAT("Tiene que existir previamente un ", $D$9, " con el mismo identificador.")</f>
        <v>Tiene que existir previamente un Historial Chat Grupo con el mismo identificador.</v>
      </c>
      <c r="G10" s="65"/>
    </row>
    <row r="11" spans="1:7" ht="24">
      <c r="A11" s="83"/>
      <c r="B11" s="65"/>
      <c r="C11" s="83"/>
      <c r="D11" s="92"/>
      <c r="E11" s="37">
        <v>9</v>
      </c>
      <c r="F11" s="52" t="str">
        <f>_xlfn.CONCAT("El ", $D$9, " que se va a eliminar no puede tener relacionado, Grupo Participante, Chat, Agenda, Publicación.")</f>
        <v>El Historial Chat Grupo que se va a eliminar no puede tener relacionado, Grupo Participante, Chat, Agenda, Publicación.</v>
      </c>
      <c r="G11" s="65"/>
    </row>
    <row r="12" spans="1:7">
      <c r="A12" s="63" t="s">
        <v>8</v>
      </c>
      <c r="B12" s="63" t="str">
        <f>_xlfn.CONCAT("Obtener Estado Real ",D3)</f>
        <v>Obtener Estado Real Historial Chat Grupo</v>
      </c>
      <c r="C12" s="63" t="str">
        <f>D12</f>
        <v>Historial Chat Grupo</v>
      </c>
      <c r="D12" s="64" t="s">
        <v>48</v>
      </c>
      <c r="E12" s="63"/>
      <c r="F12" s="63"/>
      <c r="G12" s="63" t="str">
        <f>_xlfn.CONCAT("Estado Real ",D12," Obtenido")</f>
        <v>Estado Real Historial Chat Grupo Obtenido</v>
      </c>
    </row>
    <row r="13" spans="1:7">
      <c r="A13" s="63"/>
      <c r="B13" s="63"/>
      <c r="C13" s="63"/>
      <c r="D13" s="64"/>
      <c r="E13" s="63"/>
      <c r="F13" s="63"/>
      <c r="G13" s="63"/>
    </row>
    <row r="14" spans="1:7">
      <c r="A14" s="63"/>
      <c r="B14" s="63"/>
      <c r="C14" s="63"/>
      <c r="D14" s="64"/>
      <c r="E14" s="63"/>
      <c r="F14" s="63"/>
      <c r="G14" s="63"/>
    </row>
    <row r="17" spans="6:6">
      <c r="F17" s="7"/>
    </row>
  </sheetData>
  <mergeCells count="30">
    <mergeCell ref="F12:F14"/>
    <mergeCell ref="G12:G14"/>
    <mergeCell ref="A12:A14"/>
    <mergeCell ref="B12:B14"/>
    <mergeCell ref="C12:C14"/>
    <mergeCell ref="D12:D14"/>
    <mergeCell ref="E12:E14"/>
    <mergeCell ref="C6:C8"/>
    <mergeCell ref="D6:D8"/>
    <mergeCell ref="E6:E8"/>
    <mergeCell ref="A9:A11"/>
    <mergeCell ref="B9:B11"/>
    <mergeCell ref="C9:C11"/>
    <mergeCell ref="D9:D11"/>
    <mergeCell ref="G9:G11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  <mergeCell ref="F6:F8"/>
    <mergeCell ref="G6:G8"/>
    <mergeCell ref="A6:A8"/>
    <mergeCell ref="B6:B8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34E8-970F-470B-822A-E348ECD3A639}">
  <sheetPr>
    <tabColor rgb="FFE2EFDA"/>
  </sheetPr>
  <dimension ref="A1:G17"/>
  <sheetViews>
    <sheetView workbookViewId="0">
      <selection activeCell="A12" sqref="A12:G14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 ht="15.75" thickBot="1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118" t="s">
        <v>50</v>
      </c>
      <c r="B3" s="118" t="str">
        <f>_xlfn.CONCAT("Generar ", $D$3)</f>
        <v>Generar Historial Lectura</v>
      </c>
      <c r="C3" s="118" t="str">
        <f>$D$3</f>
        <v>Historial Lectura</v>
      </c>
      <c r="D3" s="120" t="s">
        <v>51</v>
      </c>
      <c r="E3" s="12">
        <v>1</v>
      </c>
      <c r="F3" s="6" t="str">
        <f>_xlfn.CONCAT("Los datos del nuevo ", $D$3, " deben cumplir con las reglas de tipo de dato, formato, longitud, obligatoriedad, rango y falta de lógica.")</f>
        <v>Los datos del nuevo Historial Lectura deben cumplir con las reglas de tipo de dato, formato, longitud, obligatoriedad, rango y falta de lógica.</v>
      </c>
      <c r="G3" s="115" t="str">
        <f>_xlfn.CONCAT($D$3, " Generado")</f>
        <v>Historial Lectura Generado</v>
      </c>
    </row>
    <row r="4" spans="1:7">
      <c r="A4" s="111"/>
      <c r="B4" s="115"/>
      <c r="C4" s="115"/>
      <c r="D4" s="121"/>
      <c r="E4" s="12">
        <v>2</v>
      </c>
      <c r="F4" s="6" t="str">
        <f>_xlfn.CONCAT("No puede existir previamente otro ", $D$3, " con el mismo identificador.")</f>
        <v>No puede existir previamente otro Historial Lectura con el mismo identificador.</v>
      </c>
      <c r="G4" s="115"/>
    </row>
    <row r="5" spans="1:7" ht="24.75" customHeight="1">
      <c r="A5" s="111"/>
      <c r="B5" s="115"/>
      <c r="C5" s="115"/>
      <c r="D5" s="121"/>
      <c r="E5" s="26">
        <v>3</v>
      </c>
      <c r="F5" s="23" t="str">
        <f>_xlfn.CONCAT("No puede existir previamente otro ", $D$3, " con el mismo Participante en la misma Fecha.")</f>
        <v>No puede existir previamente otro Historial Lectura con el mismo Participante en la misma Fecha.</v>
      </c>
      <c r="G5" s="115"/>
    </row>
    <row r="6" spans="1:7" ht="24.75" customHeight="1">
      <c r="A6" s="75" t="s">
        <v>49</v>
      </c>
      <c r="B6" s="76" t="str">
        <f>_xlfn.CONCAT("Leer ","mensaje")</f>
        <v>Leer mensaje</v>
      </c>
      <c r="C6" s="76" t="str">
        <f>$D$6</f>
        <v>Historial Lectura</v>
      </c>
      <c r="D6" s="78" t="s">
        <v>51</v>
      </c>
      <c r="E6" s="104"/>
      <c r="F6" s="104"/>
      <c r="G6" s="75" t="s">
        <v>52</v>
      </c>
    </row>
    <row r="7" spans="1:7" ht="24.75" customHeight="1">
      <c r="A7" s="85"/>
      <c r="B7" s="75"/>
      <c r="C7" s="75"/>
      <c r="D7" s="78"/>
      <c r="E7" s="105"/>
      <c r="F7" s="105"/>
      <c r="G7" s="75"/>
    </row>
    <row r="8" spans="1:7" ht="24.75" customHeight="1">
      <c r="A8" s="85"/>
      <c r="B8" s="75"/>
      <c r="C8" s="75"/>
      <c r="D8" s="78"/>
      <c r="E8" s="76"/>
      <c r="F8" s="76"/>
      <c r="G8" s="75"/>
    </row>
    <row r="9" spans="1:7" ht="36" customHeight="1">
      <c r="A9" s="65" t="s">
        <v>49</v>
      </c>
      <c r="B9" s="66" t="s">
        <v>53</v>
      </c>
      <c r="C9" s="66" t="str">
        <f>$D$9</f>
        <v>Historial Lectura</v>
      </c>
      <c r="D9" s="74" t="s">
        <v>51</v>
      </c>
      <c r="E9" s="79"/>
      <c r="F9" s="79"/>
      <c r="G9" s="65" t="s">
        <v>54</v>
      </c>
    </row>
    <row r="10" spans="1:7">
      <c r="A10" s="83"/>
      <c r="B10" s="65"/>
      <c r="C10" s="65"/>
      <c r="D10" s="74"/>
      <c r="E10" s="80"/>
      <c r="F10" s="80"/>
      <c r="G10" s="65"/>
    </row>
    <row r="11" spans="1:7" ht="25.5" customHeight="1">
      <c r="A11" s="83"/>
      <c r="B11" s="65"/>
      <c r="C11" s="65"/>
      <c r="D11" s="74"/>
      <c r="E11" s="66"/>
      <c r="F11" s="66"/>
      <c r="G11" s="65"/>
    </row>
    <row r="12" spans="1:7">
      <c r="A12" s="63" t="s">
        <v>8</v>
      </c>
      <c r="B12" s="63" t="str">
        <f>_xlfn.CONCAT("Obtener Estado Real ",D3)</f>
        <v>Obtener Estado Real Historial Lectura</v>
      </c>
      <c r="C12" s="63" t="str">
        <f>D12</f>
        <v>Historial Lectura</v>
      </c>
      <c r="D12" s="64" t="s">
        <v>51</v>
      </c>
      <c r="E12" s="63"/>
      <c r="F12" s="63"/>
      <c r="G12" s="63" t="str">
        <f>_xlfn.CONCAT("Estado Real ",D12," Obtenido")</f>
        <v>Estado Real Historial Lectura Obtenido</v>
      </c>
    </row>
    <row r="13" spans="1:7">
      <c r="A13" s="63"/>
      <c r="B13" s="63"/>
      <c r="C13" s="63"/>
      <c r="D13" s="64"/>
      <c r="E13" s="63"/>
      <c r="F13" s="63"/>
      <c r="G13" s="63"/>
    </row>
    <row r="14" spans="1:7">
      <c r="A14" s="63"/>
      <c r="B14" s="63"/>
      <c r="C14" s="63"/>
      <c r="D14" s="64"/>
      <c r="E14" s="63"/>
      <c r="F14" s="63"/>
      <c r="G14" s="63"/>
    </row>
    <row r="17" spans="6:6">
      <c r="F17" s="7"/>
    </row>
  </sheetData>
  <mergeCells count="32">
    <mergeCell ref="A3:A5"/>
    <mergeCell ref="B3:B5"/>
    <mergeCell ref="C3:C5"/>
    <mergeCell ref="D3:D5"/>
    <mergeCell ref="G3:G5"/>
    <mergeCell ref="G1:G2"/>
    <mergeCell ref="A1:A2"/>
    <mergeCell ref="B1:B2"/>
    <mergeCell ref="C1:C2"/>
    <mergeCell ref="D1:D2"/>
    <mergeCell ref="E1:F1"/>
    <mergeCell ref="E9:E11"/>
    <mergeCell ref="F9:F11"/>
    <mergeCell ref="G6:G8"/>
    <mergeCell ref="A9:A11"/>
    <mergeCell ref="B9:B11"/>
    <mergeCell ref="C9:C11"/>
    <mergeCell ref="D9:D11"/>
    <mergeCell ref="G9:G11"/>
    <mergeCell ref="A6:A8"/>
    <mergeCell ref="B6:B8"/>
    <mergeCell ref="C6:C8"/>
    <mergeCell ref="D6:D8"/>
    <mergeCell ref="E6:E8"/>
    <mergeCell ref="F6:F8"/>
    <mergeCell ref="F12:F14"/>
    <mergeCell ref="G12:G14"/>
    <mergeCell ref="A12:A14"/>
    <mergeCell ref="B12:B14"/>
    <mergeCell ref="C12:C14"/>
    <mergeCell ref="D12:D14"/>
    <mergeCell ref="E12:E14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2BFE-3E75-4E68-8831-F03BDD163CC4}">
  <sheetPr>
    <tabColor rgb="FFE2EFDA"/>
  </sheetPr>
  <dimension ref="A1:G21"/>
  <sheetViews>
    <sheetView workbookViewId="0">
      <selection activeCell="A16" sqref="A16:G18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5.5" customHeight="1">
      <c r="A3" s="115" t="s">
        <v>55</v>
      </c>
      <c r="B3" s="113" t="str">
        <f>_xlfn.CONCAT("Enviar ", $D$3)</f>
        <v>Enviar Mensaje</v>
      </c>
      <c r="C3" s="113" t="str">
        <f>$D$3</f>
        <v>Mensaje</v>
      </c>
      <c r="D3" s="138" t="s">
        <v>56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Mensaje deben cumplir con las reglas de tipo de dato, formato, longitud, obligatoriedad, rango y falta de lógica.</v>
      </c>
      <c r="G3" s="111" t="str">
        <f>_xlfn.CONCAT($D$3, " Enviado")</f>
        <v>Mensaje Enviado</v>
      </c>
    </row>
    <row r="4" spans="1:7">
      <c r="A4" s="111"/>
      <c r="B4" s="111"/>
      <c r="C4" s="111"/>
      <c r="D4" s="139"/>
      <c r="E4" s="2">
        <v>2</v>
      </c>
      <c r="F4" s="6" t="str">
        <f>_xlfn.CONCAT("No puede existir previamente otro ", $D$3, " con el mismo identificador.")</f>
        <v>No puede existir previamente otro Mensaje con el mismo identificador.</v>
      </c>
      <c r="G4" s="111"/>
    </row>
    <row r="5" spans="1:7" ht="24">
      <c r="A5" s="111"/>
      <c r="B5" s="111"/>
      <c r="C5" s="111"/>
      <c r="D5" s="139"/>
      <c r="E5" s="22">
        <v>3</v>
      </c>
      <c r="F5" s="23" t="str">
        <f>_xlfn.CONCAT("No puede existir previamente otro ", $D$3, " con el mismo Autor y con la misma Fecha.")</f>
        <v>No puede existir previamente otro Mensaje con el mismo Autor y con la misma Fecha.</v>
      </c>
      <c r="G5" s="111"/>
    </row>
    <row r="6" spans="1:7" ht="25.5" customHeight="1">
      <c r="A6" s="95" t="s">
        <v>55</v>
      </c>
      <c r="B6" s="102" t="str">
        <f>_xlfn.CONCAT("Eliminar ", $D$6)</f>
        <v>Eliminar Mensaje</v>
      </c>
      <c r="C6" s="102" t="s">
        <v>10</v>
      </c>
      <c r="D6" s="140" t="s">
        <v>56</v>
      </c>
      <c r="E6" s="4">
        <v>4</v>
      </c>
      <c r="F6" s="8" t="str">
        <f>_xlfn.CONCAT("Los datos del ", $D$6, " que se desea eliminar deben cumplir con las reglas de tipo de dato, formato, longitud, obligatoriedad, rango y falta de lógica.")</f>
        <v>Los datos del Mensaje que se desea eliminar deben cumplir con las reglas de tipo de dato, formato, longitud, obligatoriedad, rango y falta de lógica.</v>
      </c>
      <c r="G6" s="98" t="str">
        <f>_xlfn.CONCAT($D$3, " Eliminado")</f>
        <v>Mensaje Eliminado</v>
      </c>
    </row>
    <row r="7" spans="1:7">
      <c r="A7" s="103"/>
      <c r="B7" s="103"/>
      <c r="C7" s="103"/>
      <c r="D7" s="141"/>
      <c r="E7" s="4">
        <v>5</v>
      </c>
      <c r="F7" s="8" t="str">
        <f>_xlfn.CONCAT("Tiene que existir previamente un ", $D$6, " con el mismo identificador.")</f>
        <v>Tiene que existir previamente un Mensaje con el mismo identificador.</v>
      </c>
      <c r="G7" s="98"/>
    </row>
    <row r="8" spans="1:7" ht="25.5" customHeight="1">
      <c r="A8" s="103"/>
      <c r="B8" s="103"/>
      <c r="C8" s="103"/>
      <c r="D8" s="141"/>
      <c r="E8" s="4">
        <v>6</v>
      </c>
      <c r="F8" s="8" t="str">
        <f>_xlfn.CONCAT("El ",$D$6," que se va a eliminar no puede tener un reporte pendiente por resolver.")</f>
        <v>El Mensaje que se va a eliminar no puede tener un reporte pendiente por resolver.</v>
      </c>
      <c r="G8" s="98"/>
    </row>
    <row r="9" spans="1:7" ht="25.5" customHeight="1">
      <c r="A9" s="100"/>
      <c r="B9" s="100"/>
      <c r="C9" s="100"/>
      <c r="D9" s="142"/>
      <c r="E9" s="4">
        <v>7</v>
      </c>
      <c r="F9" s="8" t="s">
        <v>57</v>
      </c>
      <c r="G9" s="98"/>
    </row>
    <row r="10" spans="1:7">
      <c r="A10" s="115" t="s">
        <v>55</v>
      </c>
      <c r="B10" s="113" t="str">
        <f>_xlfn.CONCAT("Cargar ", $D$10)</f>
        <v>Cargar Mensaje</v>
      </c>
      <c r="C10" s="113" t="str">
        <f>$D$10</f>
        <v>Mensaje</v>
      </c>
      <c r="D10" s="139" t="s">
        <v>56</v>
      </c>
      <c r="E10" s="146"/>
      <c r="F10" s="147"/>
      <c r="G10" s="111" t="str">
        <f>_xlfn.CONCAT($D$3, " Cargado")</f>
        <v>Mensaje Cargado</v>
      </c>
    </row>
    <row r="11" spans="1:7">
      <c r="A11" s="111"/>
      <c r="B11" s="111"/>
      <c r="C11" s="111"/>
      <c r="D11" s="139"/>
      <c r="E11" s="149"/>
      <c r="F11" s="148"/>
      <c r="G11" s="111"/>
    </row>
    <row r="12" spans="1:7">
      <c r="A12" s="111"/>
      <c r="B12" s="111"/>
      <c r="C12" s="111"/>
      <c r="D12" s="139"/>
      <c r="E12" s="113"/>
      <c r="F12" s="118"/>
      <c r="G12" s="111"/>
    </row>
    <row r="13" spans="1:7" ht="24">
      <c r="A13" s="99" t="s">
        <v>58</v>
      </c>
      <c r="B13" s="97" t="str">
        <f>_xlfn.CONCAT("Cambiar Estado ", $D$13)</f>
        <v>Cambiar Estado Mensaje</v>
      </c>
      <c r="C13" s="100" t="str">
        <f>$D$13</f>
        <v>Mensaje</v>
      </c>
      <c r="D13" s="101" t="s">
        <v>56</v>
      </c>
      <c r="E13" s="4">
        <v>8</v>
      </c>
      <c r="F13" s="8" t="str">
        <f>_xlfn.CONCAT("El dato del ", $D$13," que se desea cambiar de estado debe cumplir con las reglas de tipo de dato, formato, longitud, obligatoriedad, rango y falta de lógica.")</f>
        <v>El dato del Mensaje que se desea cambiar de estado debe cumplir con las reglas de tipo de dato, formato, longitud, obligatoriedad, rango y falta de lógica.</v>
      </c>
      <c r="G13" s="99" t="str">
        <f>_xlfn.CONCAT("Estado ",$D$3, " Cambiado")</f>
        <v>Estado Mensaje Cambiado</v>
      </c>
    </row>
    <row r="14" spans="1:7">
      <c r="A14" s="98"/>
      <c r="B14" s="99"/>
      <c r="C14" s="98"/>
      <c r="D14" s="101"/>
      <c r="E14" s="4">
        <v>9</v>
      </c>
      <c r="F14" s="8" t="str">
        <f>_xlfn.CONCAT("Tiene que existir previamente un ", $D$13, " con el mismo identificador.")</f>
        <v>Tiene que existir previamente un Mensaje con el mismo identificador.</v>
      </c>
      <c r="G14" s="99"/>
    </row>
    <row r="15" spans="1:7">
      <c r="A15" s="98"/>
      <c r="B15" s="99"/>
      <c r="C15" s="98"/>
      <c r="D15" s="101"/>
      <c r="E15" s="4">
        <v>10</v>
      </c>
      <c r="F15" s="18" t="str">
        <f>_xlfn.CONCAT("El nuevo estado de ", $D$13, " tiene que ser diferente al estado actual de ",  $D$13)</f>
        <v>El nuevo estado de Mensaje tiene que ser diferente al estado actual de Mensaje</v>
      </c>
      <c r="G15" s="99"/>
    </row>
    <row r="16" spans="1:7">
      <c r="A16" s="63" t="s">
        <v>8</v>
      </c>
      <c r="B16" s="63" t="str">
        <f>_xlfn.CONCAT("Obtener Estado Real ",D3)</f>
        <v>Obtener Estado Real Mensaje</v>
      </c>
      <c r="C16" s="63" t="str">
        <f>D16</f>
        <v>Mensaje</v>
      </c>
      <c r="D16" s="64" t="s">
        <v>56</v>
      </c>
      <c r="E16" s="63"/>
      <c r="F16" s="63"/>
      <c r="G16" s="63" t="str">
        <f>_xlfn.CONCAT("Estado Real ",D16," Obtenido")</f>
        <v>Estado Real Mensaje Obtenido</v>
      </c>
    </row>
    <row r="17" spans="1:7">
      <c r="A17" s="63"/>
      <c r="B17" s="63"/>
      <c r="C17" s="63"/>
      <c r="D17" s="64"/>
      <c r="E17" s="63"/>
      <c r="F17" s="63"/>
      <c r="G17" s="63"/>
    </row>
    <row r="18" spans="1:7">
      <c r="A18" s="63"/>
      <c r="B18" s="63"/>
      <c r="C18" s="63"/>
      <c r="D18" s="64"/>
      <c r="E18" s="63"/>
      <c r="F18" s="63"/>
      <c r="G18" s="63"/>
    </row>
    <row r="21" spans="1:7">
      <c r="F21" s="7"/>
    </row>
  </sheetData>
  <mergeCells count="35">
    <mergeCell ref="F16:F18"/>
    <mergeCell ref="G16:G18"/>
    <mergeCell ref="A16:A18"/>
    <mergeCell ref="B16:B18"/>
    <mergeCell ref="C16:C18"/>
    <mergeCell ref="D16:D18"/>
    <mergeCell ref="E16:E18"/>
    <mergeCell ref="F10:F12"/>
    <mergeCell ref="G10:G12"/>
    <mergeCell ref="A13:A15"/>
    <mergeCell ref="B13:B15"/>
    <mergeCell ref="C13:C15"/>
    <mergeCell ref="D13:D15"/>
    <mergeCell ref="G13:G15"/>
    <mergeCell ref="A10:A12"/>
    <mergeCell ref="B10:B12"/>
    <mergeCell ref="C10:C12"/>
    <mergeCell ref="D10:D12"/>
    <mergeCell ref="E10:E12"/>
    <mergeCell ref="A6:A9"/>
    <mergeCell ref="B6:B9"/>
    <mergeCell ref="C6:C9"/>
    <mergeCell ref="D6:D9"/>
    <mergeCell ref="G6:G9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AAA7-1642-43B6-BB6E-5C3D1CFCCD57}">
  <sheetPr>
    <tabColor rgb="FFE2EFDA"/>
  </sheetPr>
  <dimension ref="A1:G23"/>
  <sheetViews>
    <sheetView workbookViewId="0">
      <selection activeCell="A15" sqref="A15:F17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 ht="15.75" thickBot="1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113" t="s">
        <v>50</v>
      </c>
      <c r="B3" s="118" t="str">
        <f>_xlfn.CONCAT("Crear Nueva ", $D$3)</f>
        <v>Crear Nueva Organización</v>
      </c>
      <c r="C3" s="113" t="str">
        <f>$D$3</f>
        <v>Organización</v>
      </c>
      <c r="D3" s="138" t="s">
        <v>59</v>
      </c>
      <c r="E3" s="2">
        <v>1</v>
      </c>
      <c r="F3" s="6" t="str">
        <f>_xlfn.CONCAT("Los datos de la nueva ", $D$3, " deben cumplir con las reglas de tipo de dato, formato, longitud, obligatoriedad, rango y falta de lógica.")</f>
        <v>Los datos de la nueva Organización deben cumplir con las reglas de tipo de dato, formato, longitud, obligatoriedad, rango y falta de lógica.</v>
      </c>
      <c r="G3" s="111" t="str">
        <f>_xlfn.CONCAT($D$3, " Creada")</f>
        <v>Organización Creada</v>
      </c>
    </row>
    <row r="4" spans="1:7">
      <c r="A4" s="111"/>
      <c r="B4" s="115"/>
      <c r="C4" s="111"/>
      <c r="D4" s="139"/>
      <c r="E4" s="2">
        <v>2</v>
      </c>
      <c r="F4" s="6" t="str">
        <f>_xlfn.CONCAT("No puede existir previamente otra ", $D$3, " con el mismo identificador.")</f>
        <v>No puede existir previamente otra Organización con el mismo identificador.</v>
      </c>
      <c r="G4" s="111"/>
    </row>
    <row r="5" spans="1:7">
      <c r="A5" s="111"/>
      <c r="B5" s="115"/>
      <c r="C5" s="111"/>
      <c r="D5" s="139"/>
      <c r="E5" s="22">
        <v>3</v>
      </c>
      <c r="F5" s="23" t="str">
        <f>_xlfn.CONCAT("No puede existir previamente otra ", $D$3, " con el mismo Nombre.")</f>
        <v>No puede existir previamente otra Organización con el mismo Nombre.</v>
      </c>
      <c r="G5" s="111"/>
    </row>
    <row r="6" spans="1:7" ht="24.75" customHeight="1">
      <c r="A6" s="95" t="s">
        <v>29</v>
      </c>
      <c r="B6" s="95" t="str">
        <f>_xlfn.CONCAT("Modificar nombre ", $D$6)</f>
        <v>Modificar nombre Organización</v>
      </c>
      <c r="C6" s="102" t="str">
        <f>$D$9</f>
        <v>Organización</v>
      </c>
      <c r="D6" s="140" t="s">
        <v>59</v>
      </c>
      <c r="E6" s="4">
        <v>4</v>
      </c>
      <c r="F6" s="8" t="str">
        <f>_xlfn.CONCAT("Los datos de la ", $D$6, " que se desea modificar deben cumplir con las reglas de tipo de dato, formato, longitud, obligatoriedad, rango y falta de lógica.")</f>
        <v>Los datos de la Organización que se desea modificar deben cumplir con las reglas de tipo de dato, formato, longitud, obligatoriedad, rango y falta de lógica.</v>
      </c>
      <c r="G6" s="95" t="str">
        <f>_xlfn.CONCAT("Nombre ",$D$6, " Modificado")</f>
        <v>Nombre Organización Modificado</v>
      </c>
    </row>
    <row r="7" spans="1:7">
      <c r="A7" s="96"/>
      <c r="B7" s="96"/>
      <c r="C7" s="103"/>
      <c r="D7" s="141"/>
      <c r="E7" s="4">
        <v>5</v>
      </c>
      <c r="F7" s="8" t="str">
        <f>_xlfn.CONCAT("Tiene que existir previamente una ", $D$6, " con el mismo identificador.")</f>
        <v>Tiene que existir previamente una Organización con el mismo identificador.</v>
      </c>
      <c r="G7" s="96"/>
    </row>
    <row r="8" spans="1:7" ht="36">
      <c r="A8" s="97"/>
      <c r="B8" s="97"/>
      <c r="C8" s="100"/>
      <c r="D8" s="142"/>
      <c r="E8" s="37">
        <v>6</v>
      </c>
      <c r="F8" s="52" t="str">
        <f>_xlfn.CONCAT("No puede existir previamente otra ", $D$6, " con el mismo Nombre. A no ser de que el Nombre existente  pertenezca a la ", $D$6, " enviada para modificar.")</f>
        <v>No puede existir previamente otra Organización con el mismo Nombre. A no ser de que el Nombre existente  pertenezca a la Organización enviada para modificar.</v>
      </c>
      <c r="G8" s="97"/>
    </row>
    <row r="9" spans="1:7" ht="26.25" customHeight="1">
      <c r="A9" s="111" t="s">
        <v>50</v>
      </c>
      <c r="B9" s="113" t="str">
        <f>_xlfn.CONCAT("Eliminar ", $D$9)</f>
        <v>Eliminar Organización</v>
      </c>
      <c r="C9" s="113" t="s">
        <v>10</v>
      </c>
      <c r="D9" s="150" t="s">
        <v>59</v>
      </c>
      <c r="E9" s="2">
        <v>7</v>
      </c>
      <c r="F9" s="6" t="str">
        <f>_xlfn.CONCAT("Los datos de la ", $D$9, " que se desea eliminar deben cumplir con las reglas de tipo de dato, formato, longitud, obligatoriedad, rango y falta de lógica.")</f>
        <v>Los datos de la Organización que se desea eliminar deben cumplir con las reglas de tipo de dato, formato, longitud, obligatoriedad, rango y falta de lógica.</v>
      </c>
      <c r="G9" s="146" t="str">
        <f>_xlfn.CONCAT($D$3, " Eliminada")</f>
        <v>Organización Eliminada</v>
      </c>
    </row>
    <row r="10" spans="1:7" ht="26.25" customHeight="1">
      <c r="A10" s="111"/>
      <c r="B10" s="111"/>
      <c r="C10" s="111"/>
      <c r="D10" s="151"/>
      <c r="E10" s="2">
        <v>8</v>
      </c>
      <c r="F10" s="6" t="str">
        <f>_xlfn.CONCAT("Tiene que existir previamente una ", $D$9, " con el mismo identificador.")</f>
        <v>Tiene que existir previamente una Organización con el mismo identificador.</v>
      </c>
      <c r="G10" s="149"/>
    </row>
    <row r="11" spans="1:7" ht="26.25" customHeight="1">
      <c r="A11" s="111"/>
      <c r="B11" s="111"/>
      <c r="C11" s="111"/>
      <c r="D11" s="152"/>
      <c r="E11" s="2">
        <v>9</v>
      </c>
      <c r="F11" s="6" t="str">
        <f>_xlfn.CONCAT("La ", $D$9, " que se va a eliminar no puede tener Estructuras relacionadas.")</f>
        <v>La Organización que se va a eliminar no puede tener Estructuras relacionadas.</v>
      </c>
      <c r="G11" s="113"/>
    </row>
    <row r="12" spans="1:7">
      <c r="A12" s="99" t="s">
        <v>41</v>
      </c>
      <c r="B12" s="100" t="str">
        <f>_xlfn.CONCAT("Consultar ", $D$12)</f>
        <v>Consultar Organización</v>
      </c>
      <c r="C12" s="100" t="str">
        <f>$D$12</f>
        <v>Organización</v>
      </c>
      <c r="D12" s="140" t="s">
        <v>59</v>
      </c>
      <c r="E12" s="102"/>
      <c r="F12" s="95"/>
      <c r="G12" s="98" t="str">
        <f>_xlfn.CONCAT($D$3, " Consultada")</f>
        <v>Organización Consultada</v>
      </c>
    </row>
    <row r="13" spans="1:7">
      <c r="A13" s="99"/>
      <c r="B13" s="98"/>
      <c r="C13" s="98"/>
      <c r="D13" s="141"/>
      <c r="E13" s="103"/>
      <c r="F13" s="96"/>
      <c r="G13" s="98"/>
    </row>
    <row r="14" spans="1:7" ht="19.5" customHeight="1">
      <c r="A14" s="99"/>
      <c r="B14" s="98"/>
      <c r="C14" s="98"/>
      <c r="D14" s="142"/>
      <c r="E14" s="100"/>
      <c r="F14" s="97"/>
      <c r="G14" s="98"/>
    </row>
    <row r="15" spans="1:7" ht="24">
      <c r="A15" s="115" t="s">
        <v>60</v>
      </c>
      <c r="B15" s="118" t="str">
        <f>_xlfn.CONCAT("Cambiar Estado ", $D$15)</f>
        <v>Cambiar Estado Organización</v>
      </c>
      <c r="C15" s="113" t="str">
        <f>$D$15</f>
        <v>Organización</v>
      </c>
      <c r="D15" s="150" t="s">
        <v>59</v>
      </c>
      <c r="E15" s="2">
        <v>10</v>
      </c>
      <c r="F15" s="6" t="str">
        <f>_xlfn.CONCAT("El dato del ", $D$15," que se desea cambiar de estado debe cumplir con las reglas de tipo de dato, formato, longitud, obligatoriedad, rango y falta de lógica.")</f>
        <v>El dato del Organización que se desea cambiar de estado debe cumplir con las reglas de tipo de dato, formato, longitud, obligatoriedad, rango y falta de lógica.</v>
      </c>
      <c r="G15" s="115" t="str">
        <f>_xlfn.CONCAT("Estado ",$D$3, " Cambiado")</f>
        <v>Estado Organización Cambiado</v>
      </c>
    </row>
    <row r="16" spans="1:7">
      <c r="A16" s="111"/>
      <c r="B16" s="115"/>
      <c r="C16" s="111"/>
      <c r="D16" s="151"/>
      <c r="E16" s="2">
        <v>11</v>
      </c>
      <c r="F16" s="6" t="str">
        <f>_xlfn.CONCAT("Tiene que existir previamente un ", $D$15, " con el mismo identificador.")</f>
        <v>Tiene que existir previamente un Organización con el mismo identificador.</v>
      </c>
      <c r="G16" s="115"/>
    </row>
    <row r="17" spans="1:7" ht="24">
      <c r="A17" s="111"/>
      <c r="B17" s="115"/>
      <c r="C17" s="111"/>
      <c r="D17" s="152"/>
      <c r="E17" s="2">
        <v>12</v>
      </c>
      <c r="F17" s="6" t="str">
        <f>_xlfn.CONCAT("El nuevo estado de ", $D$15, " tiene que ser diferente al estado actual de ",  $D$15)</f>
        <v>El nuevo estado de Organización tiene que ser diferente al estado actual de Organización</v>
      </c>
      <c r="G17" s="115"/>
    </row>
    <row r="20" spans="1:7">
      <c r="F20" s="7"/>
    </row>
    <row r="23" spans="1:7">
      <c r="F23" s="7"/>
    </row>
  </sheetData>
  <mergeCells count="33"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A6:A8"/>
    <mergeCell ref="B6:B8"/>
    <mergeCell ref="C6:C8"/>
    <mergeCell ref="G6:G8"/>
    <mergeCell ref="A1:A2"/>
    <mergeCell ref="B1:B2"/>
    <mergeCell ref="C1:C2"/>
    <mergeCell ref="D1:D2"/>
    <mergeCell ref="E1:F1"/>
    <mergeCell ref="G1:G2"/>
    <mergeCell ref="A3:A5"/>
    <mergeCell ref="B3:B5"/>
    <mergeCell ref="C3:C5"/>
    <mergeCell ref="D3:D5"/>
    <mergeCell ref="G3:G5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FDE8-148F-457F-9DE8-634D5FBB6A9A}">
  <sheetPr>
    <tabColor rgb="FFE2EFDA"/>
  </sheetPr>
  <dimension ref="A1:G18"/>
  <sheetViews>
    <sheetView workbookViewId="0">
      <selection activeCell="H17" sqref="H17"/>
    </sheetView>
  </sheetViews>
  <sheetFormatPr defaultColWidth="11.42578125" defaultRowHeight="15"/>
  <cols>
    <col min="1" max="1" width="22.570312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122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/>
      <c r="G1" s="116" t="s">
        <v>5</v>
      </c>
    </row>
    <row r="2" spans="1:7">
      <c r="A2" s="123"/>
      <c r="B2" s="125"/>
      <c r="C2" s="125"/>
      <c r="D2" s="125"/>
      <c r="E2" s="14" t="s">
        <v>6</v>
      </c>
      <c r="F2" s="14" t="s">
        <v>7</v>
      </c>
      <c r="G2" s="117"/>
    </row>
    <row r="3" spans="1:7" ht="21" customHeight="1">
      <c r="A3" s="66" t="s">
        <v>50</v>
      </c>
      <c r="B3" s="153" t="str">
        <f xml:space="preserve"> _xlfn.CONCAT("Asignar ",D3)</f>
        <v>Asignar Organización Administrador Organización</v>
      </c>
      <c r="C3" s="154" t="str">
        <f>D3</f>
        <v>Organización Administrador Organización</v>
      </c>
      <c r="D3" s="73" t="s">
        <v>61</v>
      </c>
      <c r="E3" s="79">
        <v>4</v>
      </c>
      <c r="F3" s="129" t="s">
        <v>62</v>
      </c>
      <c r="G3" s="65" t="s">
        <v>63</v>
      </c>
    </row>
    <row r="4" spans="1:7" ht="20.25" customHeight="1">
      <c r="A4" s="65"/>
      <c r="B4" s="154"/>
      <c r="C4" s="155"/>
      <c r="D4" s="74"/>
      <c r="E4" s="66"/>
      <c r="F4" s="130"/>
      <c r="G4" s="65"/>
    </row>
    <row r="5" spans="1:7" ht="36">
      <c r="A5" s="115" t="s">
        <v>50</v>
      </c>
      <c r="B5" s="158" t="str">
        <f>_xlfn.CONCAT("Eliminar ", $D$5)</f>
        <v>Eliminar Organización Administrador Organización</v>
      </c>
      <c r="C5" s="158" t="s">
        <v>10</v>
      </c>
      <c r="D5" s="121" t="s">
        <v>61</v>
      </c>
      <c r="E5" s="12">
        <v>7</v>
      </c>
      <c r="F5" s="6" t="str">
        <f>_xlfn.CONCAT("Los datos de la ", $D$5, " que se desea eliminar deben cumplir con las reglas de tipo de dato, formato, longitud, obligatoriedad, rango y falta de lógica.")</f>
        <v>Los datos de la Organización Administrador Organización que se desea eliminar deben cumplir con las reglas de tipo de dato, formato, longitud, obligatoriedad, rango y falta de lógica.</v>
      </c>
      <c r="G5" s="115" t="str">
        <f>_xlfn.CONCAT(D5, " Eliminado")</f>
        <v>Organización Administrador Organización Eliminado</v>
      </c>
    </row>
    <row r="6" spans="1:7" ht="24">
      <c r="A6" s="115"/>
      <c r="B6" s="159"/>
      <c r="C6" s="159"/>
      <c r="D6" s="121"/>
      <c r="E6" s="12">
        <v>8</v>
      </c>
      <c r="F6" s="19" t="str">
        <f>_xlfn.CONCAT("Tiene que existir previamente una ", $D$5, " con el mismo identificador.")</f>
        <v>Tiene que existir previamente una Organización Administrador Organización con el mismo identificador.</v>
      </c>
      <c r="G6" s="115"/>
    </row>
    <row r="7" spans="1:7" ht="36">
      <c r="A7" s="115"/>
      <c r="B7" s="159"/>
      <c r="C7" s="159"/>
      <c r="D7" s="121"/>
      <c r="E7" s="12">
        <v>9</v>
      </c>
      <c r="F7" s="19" t="str">
        <f>_xlfn.CONCAT("La ", $D$5, " que se va a eliminar no puede estar siendo utilizado (relacionado) por un objeto de dominio diferente a ", $D$5, ".")</f>
        <v>La Organización Administrador Organización que se va a eliminar no puede estar siendo utilizado (relacionado) por un objeto de dominio diferente a Organización Administrador Organización.</v>
      </c>
      <c r="G7" s="115"/>
    </row>
    <row r="8" spans="1:7" ht="30" customHeight="1">
      <c r="A8" s="99" t="s">
        <v>41</v>
      </c>
      <c r="B8" s="156" t="str">
        <f>_xlfn.CONCAT("Consultar ", $D$8)</f>
        <v>Consultar Organización Administrador Organización</v>
      </c>
      <c r="C8" s="156" t="str">
        <f>$D$8</f>
        <v>Organización Administrador Organización</v>
      </c>
      <c r="D8" s="135" t="s">
        <v>61</v>
      </c>
      <c r="E8" s="95"/>
      <c r="F8" s="132"/>
      <c r="G8" s="99" t="str">
        <f>_xlfn.CONCAT(D8, " Consultado")</f>
        <v>Organización Administrador Organización Consultado</v>
      </c>
    </row>
    <row r="9" spans="1:7" ht="18.75" customHeight="1">
      <c r="A9" s="99"/>
      <c r="B9" s="157"/>
      <c r="C9" s="157"/>
      <c r="D9" s="135"/>
      <c r="E9" s="96"/>
      <c r="F9" s="133"/>
      <c r="G9" s="99"/>
    </row>
    <row r="10" spans="1:7" ht="23.25" customHeight="1">
      <c r="A10" s="99"/>
      <c r="B10" s="157"/>
      <c r="C10" s="157"/>
      <c r="D10" s="135"/>
      <c r="E10" s="97"/>
      <c r="F10" s="134"/>
      <c r="G10" s="99"/>
    </row>
    <row r="11" spans="1:7" ht="18.75" customHeight="1">
      <c r="A11" s="137" t="s">
        <v>8</v>
      </c>
      <c r="B11" s="63" t="str">
        <f>_xlfn.CONCAT("Obtener Estado Real ",C11)</f>
        <v>Obtener Estado Real Organización Administrador Organización</v>
      </c>
      <c r="C11" s="63" t="str">
        <f>D11</f>
        <v>Organización Administrador Organización</v>
      </c>
      <c r="D11" s="77" t="s">
        <v>61</v>
      </c>
      <c r="E11" s="136"/>
      <c r="F11" s="136"/>
      <c r="G11" s="63" t="str">
        <f>_xlfn.CONCAT("Estado Real ",D11," Obtenido")</f>
        <v>Estado Real Organización Administrador Organización Obtenido</v>
      </c>
    </row>
    <row r="12" spans="1:7" ht="20.25" customHeight="1">
      <c r="A12" s="137"/>
      <c r="B12" s="63"/>
      <c r="C12" s="63"/>
      <c r="D12" s="78"/>
      <c r="E12" s="136"/>
      <c r="F12" s="136"/>
      <c r="G12" s="63"/>
    </row>
    <row r="13" spans="1:7" ht="13.5" customHeight="1">
      <c r="A13" s="137"/>
      <c r="B13" s="63"/>
      <c r="C13" s="63"/>
      <c r="D13" s="78"/>
      <c r="E13" s="136"/>
      <c r="F13" s="136"/>
      <c r="G13" s="63"/>
    </row>
    <row r="14" spans="1:7">
      <c r="D14" s="16"/>
    </row>
    <row r="15" spans="1:7">
      <c r="D15" s="16"/>
    </row>
    <row r="16" spans="1:7">
      <c r="D16" s="16"/>
      <c r="F16" s="7"/>
    </row>
    <row r="17" spans="4:4">
      <c r="D17" s="16"/>
    </row>
    <row r="18" spans="4:4">
      <c r="D18" s="16"/>
    </row>
  </sheetData>
  <mergeCells count="32">
    <mergeCell ref="F11:F13"/>
    <mergeCell ref="G11:G13"/>
    <mergeCell ref="A11:A13"/>
    <mergeCell ref="B11:B13"/>
    <mergeCell ref="C11:C13"/>
    <mergeCell ref="D11:D13"/>
    <mergeCell ref="E11:E13"/>
    <mergeCell ref="G1:G2"/>
    <mergeCell ref="A1:A2"/>
    <mergeCell ref="B1:B2"/>
    <mergeCell ref="C1:C2"/>
    <mergeCell ref="D1:D2"/>
    <mergeCell ref="E1:F1"/>
    <mergeCell ref="A5:A7"/>
    <mergeCell ref="B5:B7"/>
    <mergeCell ref="C5:C7"/>
    <mergeCell ref="D5:D7"/>
    <mergeCell ref="G5:G7"/>
    <mergeCell ref="F8:F10"/>
    <mergeCell ref="G8:G10"/>
    <mergeCell ref="A8:A10"/>
    <mergeCell ref="B8:B10"/>
    <mergeCell ref="C8:C10"/>
    <mergeCell ref="D8:D10"/>
    <mergeCell ref="E8:E10"/>
    <mergeCell ref="A3:A4"/>
    <mergeCell ref="B3:B4"/>
    <mergeCell ref="C3:C4"/>
    <mergeCell ref="D3:D4"/>
    <mergeCell ref="G3:G4"/>
    <mergeCell ref="F3:F4"/>
    <mergeCell ref="E3:E4"/>
  </mergeCell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21FC-DEA0-4EB3-AFCD-AD5BADE33A55}">
  <sheetPr>
    <tabColor rgb="FFE2EFDA"/>
  </sheetPr>
  <dimension ref="A1:G5"/>
  <sheetViews>
    <sheetView workbookViewId="0">
      <selection activeCell="A5" sqref="A5"/>
    </sheetView>
  </sheetViews>
  <sheetFormatPr defaultRowHeight="15"/>
  <cols>
    <col min="1" max="1" width="18.85546875" customWidth="1"/>
    <col min="2" max="2" width="17.42578125" customWidth="1"/>
    <col min="3" max="3" width="16.5703125" customWidth="1"/>
    <col min="4" max="4" width="15.7109375" customWidth="1"/>
    <col min="5" max="5" width="8.140625" bestFit="1" customWidth="1"/>
    <col min="6" max="6" width="62.5703125" customWidth="1"/>
    <col min="7" max="7" width="17.7109375" customWidth="1"/>
  </cols>
  <sheetData>
    <row r="1" spans="1:7">
      <c r="A1" s="163" t="s">
        <v>0</v>
      </c>
      <c r="B1" s="163" t="s">
        <v>1</v>
      </c>
      <c r="C1" s="163" t="s">
        <v>2</v>
      </c>
      <c r="D1" s="163" t="s">
        <v>3</v>
      </c>
      <c r="E1" s="165" t="s">
        <v>4</v>
      </c>
      <c r="F1" s="166"/>
      <c r="G1" s="163" t="s">
        <v>5</v>
      </c>
    </row>
    <row r="2" spans="1:7">
      <c r="A2" s="164"/>
      <c r="B2" s="164"/>
      <c r="C2" s="164"/>
      <c r="D2" s="164"/>
      <c r="E2" s="29" t="s">
        <v>6</v>
      </c>
      <c r="F2" s="29" t="s">
        <v>7</v>
      </c>
      <c r="G2" s="164"/>
    </row>
    <row r="3" spans="1:7" ht="16.5" customHeight="1">
      <c r="A3" s="109" t="s">
        <v>44</v>
      </c>
      <c r="B3" s="109" t="s">
        <v>64</v>
      </c>
      <c r="C3" s="109" t="s">
        <v>65</v>
      </c>
      <c r="D3" s="161" t="s">
        <v>65</v>
      </c>
      <c r="E3" s="109" t="s">
        <v>66</v>
      </c>
      <c r="F3" s="109" t="s">
        <v>66</v>
      </c>
      <c r="G3" s="109" t="s">
        <v>67</v>
      </c>
    </row>
    <row r="4" spans="1:7" ht="16.5" customHeight="1">
      <c r="A4" s="109"/>
      <c r="B4" s="109"/>
      <c r="C4" s="109"/>
      <c r="D4" s="161"/>
      <c r="E4" s="109"/>
      <c r="F4" s="109"/>
      <c r="G4" s="109"/>
    </row>
    <row r="5" spans="1:7" ht="17.25" customHeight="1">
      <c r="A5" s="160"/>
      <c r="B5" s="110"/>
      <c r="C5" s="110"/>
      <c r="D5" s="162"/>
      <c r="E5" s="110"/>
      <c r="F5" s="110"/>
      <c r="G5" s="110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BC7-9608-4D1B-BBC3-C5094F5F4FA7}">
  <sheetPr>
    <tabColor rgb="FFE2EFDA"/>
  </sheetPr>
  <dimension ref="A1:H20"/>
  <sheetViews>
    <sheetView workbookViewId="0">
      <selection activeCell="B12" sqref="B12:B14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8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8" ht="15.75" thickBot="1">
      <c r="A2" s="68"/>
      <c r="B2" s="70"/>
      <c r="C2" s="70"/>
      <c r="D2" s="70"/>
      <c r="E2" s="5" t="s">
        <v>6</v>
      </c>
      <c r="F2" s="5" t="s">
        <v>7</v>
      </c>
      <c r="G2" s="72"/>
    </row>
    <row r="3" spans="1:8" ht="24.75" customHeight="1">
      <c r="A3" s="118" t="s">
        <v>44</v>
      </c>
      <c r="B3" s="113" t="str">
        <f>_xlfn.CONCAT("Registar ", $D$3)</f>
        <v>Registar Participante</v>
      </c>
      <c r="C3" s="113" t="str">
        <f>$D$3</f>
        <v>Participante</v>
      </c>
      <c r="D3" s="138" t="s">
        <v>68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Participante deben cumplir con las reglas de tipo de dato, formato, longitud, obligatoriedad, rango y falta de lógica.</v>
      </c>
      <c r="G3" s="111" t="str">
        <f>_xlfn.CONCAT($D$3, " Registrado")</f>
        <v>Participante Registrado</v>
      </c>
    </row>
    <row r="4" spans="1:8">
      <c r="A4" s="111"/>
      <c r="B4" s="111"/>
      <c r="C4" s="111"/>
      <c r="D4" s="139"/>
      <c r="E4" s="2">
        <v>2</v>
      </c>
      <c r="F4" s="6" t="str">
        <f>_xlfn.CONCAT("No puede existir previamente otro ", $D$3, " con el mismo identificador.")</f>
        <v>No puede existir previamente otro Participante con el mismo identificador.</v>
      </c>
      <c r="G4" s="111"/>
    </row>
    <row r="5" spans="1:8" ht="24.75" customHeight="1">
      <c r="A5" s="111"/>
      <c r="B5" s="111"/>
      <c r="C5" s="111"/>
      <c r="D5" s="139"/>
      <c r="E5" s="22">
        <v>3</v>
      </c>
      <c r="F5" s="23" t="str">
        <f>_xlfn.CONCAT("No puede existir previamente otro ", $D$3, " con la misma Información Personal")</f>
        <v>No puede existir previamente otro Participante con la misma Información Personal</v>
      </c>
      <c r="G5" s="111"/>
    </row>
    <row r="6" spans="1:8" ht="24">
      <c r="A6" s="115" t="s">
        <v>44</v>
      </c>
      <c r="B6" s="146" t="str">
        <f>_xlfn.CONCAT("Eliminar ", $D$6)</f>
        <v>Eliminar Participante</v>
      </c>
      <c r="C6" s="113" t="s">
        <v>10</v>
      </c>
      <c r="D6" s="139" t="s">
        <v>68</v>
      </c>
      <c r="E6" s="2">
        <v>7</v>
      </c>
      <c r="F6" s="6" t="str">
        <f>_xlfn.CONCAT("Los datos del ", $D$6, " que se desea eliminar deben cumplir con las reglas de tipo de dato, formato, longitud, obligatoriedad, rango y falta de lógica.")</f>
        <v>Los datos del Participante que se desea eliminar deben cumplir con las reglas de tipo de dato, formato, longitud, obligatoriedad, rango y falta de lógica.</v>
      </c>
      <c r="G6" s="111" t="str">
        <f>_xlfn.CONCAT($D$3, " Eliminado")</f>
        <v>Participante Eliminado</v>
      </c>
    </row>
    <row r="7" spans="1:8">
      <c r="A7" s="111"/>
      <c r="B7" s="149"/>
      <c r="C7" s="111"/>
      <c r="D7" s="139"/>
      <c r="E7" s="2">
        <v>8</v>
      </c>
      <c r="F7" s="6" t="str">
        <f>_xlfn.CONCAT("Tiene que existir previamente un ", $D$6, " con el mismo identificador.")</f>
        <v>Tiene que existir previamente un Participante con el mismo identificador.</v>
      </c>
      <c r="G7" s="111"/>
      <c r="H7" s="20"/>
    </row>
    <row r="8" spans="1:8" ht="37.5" customHeight="1">
      <c r="A8" s="111"/>
      <c r="B8" s="113"/>
      <c r="C8" s="111"/>
      <c r="D8" s="139"/>
      <c r="E8" s="2">
        <v>9</v>
      </c>
      <c r="F8" s="6" t="str">
        <f>_xlfn.CONCAT("El ", $D$6, " que se va a eliminar no puede estar en un Grupo, Chat, Mensje, Comentario, Autor Publicación, Reporte Comentario, Reporte Mensaje, Reporte Publicación.")</f>
        <v>El Participante que se va a eliminar no puede estar en un Grupo, Chat, Mensje, Comentario, Autor Publicación, Reporte Comentario, Reporte Mensaje, Reporte Publicación.</v>
      </c>
      <c r="G8" s="111"/>
    </row>
    <row r="9" spans="1:8" ht="24.75" customHeight="1">
      <c r="A9" s="99" t="s">
        <v>69</v>
      </c>
      <c r="B9" s="100" t="str">
        <f>_xlfn.CONCAT("Consultar ", $D$9)</f>
        <v>Consultar Participante</v>
      </c>
      <c r="C9" s="100" t="str">
        <f>$D$9</f>
        <v>Participante</v>
      </c>
      <c r="D9" s="101" t="s">
        <v>68</v>
      </c>
      <c r="E9" s="102"/>
      <c r="F9" s="95"/>
      <c r="G9" s="98" t="str">
        <f>_xlfn.CONCAT($D$3, " Consultado")</f>
        <v>Participante Consultado</v>
      </c>
    </row>
    <row r="10" spans="1:8" ht="24.75" customHeight="1">
      <c r="A10" s="98"/>
      <c r="B10" s="98"/>
      <c r="C10" s="98"/>
      <c r="D10" s="101"/>
      <c r="E10" s="103"/>
      <c r="F10" s="96"/>
      <c r="G10" s="98"/>
    </row>
    <row r="11" spans="1:8" ht="24.75" customHeight="1">
      <c r="A11" s="98"/>
      <c r="B11" s="98"/>
      <c r="C11" s="98"/>
      <c r="D11" s="101"/>
      <c r="E11" s="100"/>
      <c r="F11" s="97"/>
      <c r="G11" s="98"/>
    </row>
    <row r="12" spans="1:8" ht="26.25" customHeight="1">
      <c r="A12" s="115" t="s">
        <v>46</v>
      </c>
      <c r="B12" s="118" t="str">
        <f>_xlfn.CONCAT("Cambiar Estado ", $D$12)</f>
        <v>Cambiar Estado Participante</v>
      </c>
      <c r="C12" s="113" t="str">
        <f>$D$12</f>
        <v>Participante</v>
      </c>
      <c r="D12" s="139" t="s">
        <v>68</v>
      </c>
      <c r="E12" s="2">
        <v>10</v>
      </c>
      <c r="F12" s="6" t="str">
        <f>_xlfn.CONCAT("El dato del ", $D$12," que se desea cambiar de estado debe cumplir con las reglas de tipo de dato, formato, longitud, obligatoriedad, rango y falta de lógica.")</f>
        <v>El dato del Participante que se desea cambiar de estado debe cumplir con las reglas de tipo de dato, formato, longitud, obligatoriedad, rango y falta de lógica.</v>
      </c>
      <c r="G12" s="115" t="str">
        <f>_xlfn.CONCAT("Estado ",$D$3, " Cambiado")</f>
        <v>Estado Participante Cambiado</v>
      </c>
    </row>
    <row r="13" spans="1:8">
      <c r="A13" s="111"/>
      <c r="B13" s="115"/>
      <c r="C13" s="111"/>
      <c r="D13" s="139"/>
      <c r="E13" s="2">
        <v>11</v>
      </c>
      <c r="F13" s="6" t="str">
        <f>_xlfn.CONCAT("Tiene que existir previamente un ", $D$12, " con el mismo identificador.")</f>
        <v>Tiene que existir previamente un Participante con el mismo identificador.</v>
      </c>
      <c r="G13" s="115"/>
    </row>
    <row r="14" spans="1:8" ht="24">
      <c r="A14" s="111"/>
      <c r="B14" s="115"/>
      <c r="C14" s="111"/>
      <c r="D14" s="139"/>
      <c r="E14" s="2">
        <v>12</v>
      </c>
      <c r="F14" s="6" t="str">
        <f>_xlfn.CONCAT("El nuevo estado de ", $D$12, " tiene que ser diferente al estado actual de ",  $D$12)</f>
        <v>El nuevo estado de Participante tiene que ser diferente al estado actual de Participante</v>
      </c>
      <c r="G14" s="115"/>
    </row>
    <row r="15" spans="1:8">
      <c r="A15" s="63" t="s">
        <v>8</v>
      </c>
      <c r="B15" s="63" t="str">
        <f>_xlfn.CONCAT("Obtener Estado Real ",D3)</f>
        <v>Obtener Estado Real Participante</v>
      </c>
      <c r="C15" s="63" t="str">
        <f>D15</f>
        <v>Participante</v>
      </c>
      <c r="D15" s="64" t="s">
        <v>68</v>
      </c>
      <c r="E15" s="63"/>
      <c r="F15" s="63"/>
      <c r="G15" s="63" t="str">
        <f>_xlfn.CONCAT("Estado Real ",D15," Obtenido")</f>
        <v>Estado Real Participante Obtenido</v>
      </c>
    </row>
    <row r="16" spans="1:8">
      <c r="A16" s="63"/>
      <c r="B16" s="63"/>
      <c r="C16" s="63"/>
      <c r="D16" s="64"/>
      <c r="E16" s="63"/>
      <c r="F16" s="63"/>
      <c r="G16" s="63"/>
    </row>
    <row r="17" spans="1:7">
      <c r="A17" s="63"/>
      <c r="B17" s="63"/>
      <c r="C17" s="63"/>
      <c r="D17" s="64"/>
      <c r="E17" s="63"/>
      <c r="F17" s="63"/>
      <c r="G17" s="63"/>
    </row>
    <row r="20" spans="1:7">
      <c r="F20" s="7"/>
    </row>
  </sheetData>
  <mergeCells count="35">
    <mergeCell ref="F15:F17"/>
    <mergeCell ref="G15:G17"/>
    <mergeCell ref="A15:A17"/>
    <mergeCell ref="B15:B17"/>
    <mergeCell ref="C15:C17"/>
    <mergeCell ref="D15:D17"/>
    <mergeCell ref="E15:E17"/>
    <mergeCell ref="F9:F11"/>
    <mergeCell ref="G9:G11"/>
    <mergeCell ref="A12:A14"/>
    <mergeCell ref="B12:B14"/>
    <mergeCell ref="C12:C14"/>
    <mergeCell ref="D12:D14"/>
    <mergeCell ref="G12:G14"/>
    <mergeCell ref="A9:A11"/>
    <mergeCell ref="B9:B11"/>
    <mergeCell ref="C9:C11"/>
    <mergeCell ref="D9:D11"/>
    <mergeCell ref="E9:E11"/>
    <mergeCell ref="A6:A8"/>
    <mergeCell ref="B6:B8"/>
    <mergeCell ref="C6:C8"/>
    <mergeCell ref="D6:D8"/>
    <mergeCell ref="G6:G8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F74F-2D71-4236-A88B-323AD58020F7}">
  <sheetPr>
    <tabColor rgb="FFE2EFDA"/>
  </sheetPr>
  <dimension ref="A1:G16"/>
  <sheetViews>
    <sheetView workbookViewId="0">
      <selection activeCell="A11" sqref="A11:G13"/>
    </sheetView>
  </sheetViews>
  <sheetFormatPr defaultColWidth="11.42578125" defaultRowHeight="15"/>
  <cols>
    <col min="1" max="1" width="22.5703125" customWidth="1"/>
    <col min="2" max="2" width="22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65" t="s">
        <v>44</v>
      </c>
      <c r="B3" s="66" t="str">
        <f>_xlfn.CONCAT("Asignar Grupo ", $D$3)</f>
        <v>Asignar Grupo Participante Grupo</v>
      </c>
      <c r="C3" s="84" t="str">
        <f>$D$5</f>
        <v>Participante Grupo</v>
      </c>
      <c r="D3" s="167" t="s">
        <v>70</v>
      </c>
      <c r="E3" s="93">
        <v>4</v>
      </c>
      <c r="F3" s="129" t="str">
        <f>_xlfn.CONCAT("Los datos del ", $D$3, " que se desea asignar deben cumplir con las reglas de tipo de dato, formato, longitud, obligatoriedad, rango y falta de lógica.")</f>
        <v>Los datos del Participante Grupo que se desea asignar deben cumplir con las reglas de tipo de dato, formato, longitud, obligatoriedad, rango y falta de lógica.</v>
      </c>
      <c r="G3" s="65" t="str">
        <f>_xlfn.CONCAT($D$3, " Modificado")</f>
        <v>Participante Grupo Modificado</v>
      </c>
    </row>
    <row r="4" spans="1:7" ht="24" customHeight="1">
      <c r="A4" s="83"/>
      <c r="B4" s="65"/>
      <c r="C4" s="83"/>
      <c r="D4" s="92"/>
      <c r="E4" s="84"/>
      <c r="F4" s="130"/>
      <c r="G4" s="65"/>
    </row>
    <row r="5" spans="1:7" ht="24.75" customHeight="1">
      <c r="A5" s="118" t="s">
        <v>44</v>
      </c>
      <c r="B5" s="118" t="str">
        <f>_xlfn.CONCAT("Eliminar ", $D$5)</f>
        <v>Eliminar Participante Grupo</v>
      </c>
      <c r="C5" s="113" t="s">
        <v>10</v>
      </c>
      <c r="D5" s="138" t="s">
        <v>70</v>
      </c>
      <c r="E5" s="2">
        <v>7</v>
      </c>
      <c r="F5" s="6" t="str">
        <f>_xlfn.CONCAT("Los datos del ", $D$5, " que se desea eliminar deben cumplir con las reglas de tipo de dato, formato, longitud, obligatoriedad, rango y falta de lógica.")</f>
        <v>Los datos del Participante Grupo que se desea eliminar deben cumplir con las reglas de tipo de dato, formato, longitud, obligatoriedad, rango y falta de lógica.</v>
      </c>
      <c r="G5" s="115" t="str">
        <f>_xlfn.CONCAT(D3, " Eliminado")</f>
        <v>Participante Grupo Eliminado</v>
      </c>
    </row>
    <row r="6" spans="1:7">
      <c r="A6" s="111"/>
      <c r="B6" s="115"/>
      <c r="C6" s="111"/>
      <c r="D6" s="139"/>
      <c r="E6" s="2">
        <v>8</v>
      </c>
      <c r="F6" s="6" t="str">
        <f>_xlfn.CONCAT("Tiene que existir previamente un ", $D$5, " con el mismo identificador.")</f>
        <v>Tiene que existir previamente un Participante Grupo con el mismo identificador.</v>
      </c>
      <c r="G6" s="115"/>
    </row>
    <row r="7" spans="1:7" ht="24.75" customHeight="1">
      <c r="A7" s="111"/>
      <c r="B7" s="115"/>
      <c r="C7" s="111"/>
      <c r="D7" s="139"/>
      <c r="E7" s="2">
        <v>9</v>
      </c>
      <c r="F7" s="6" t="str">
        <f>_xlfn.CONCAT("El ", $D$5, " que se va a eliminar no puede estar siendo utilizado (relacionado) por un objeto de dominio diferente a ", $D$5, ".")</f>
        <v>El Participante Grupo que se va a eliminar no puede estar siendo utilizado (relacionado) por un objeto de dominio diferente a Participante Grupo.</v>
      </c>
      <c r="G7" s="115"/>
    </row>
    <row r="8" spans="1:7" ht="23.25" customHeight="1">
      <c r="A8" s="99" t="s">
        <v>46</v>
      </c>
      <c r="B8" s="97" t="str">
        <f>_xlfn.CONCAT("Consultar ", $D$8)</f>
        <v>Consultar Participante Grupo</v>
      </c>
      <c r="C8" s="100" t="str">
        <f>$D$8</f>
        <v>Participante Grupo</v>
      </c>
      <c r="D8" s="167" t="s">
        <v>70</v>
      </c>
      <c r="E8" s="102"/>
      <c r="F8" s="95"/>
      <c r="G8" s="99" t="str">
        <f>_xlfn.CONCAT(D3, " Consultado")</f>
        <v>Participante Grupo Consultado</v>
      </c>
    </row>
    <row r="9" spans="1:7" ht="23.25" customHeight="1">
      <c r="A9" s="99"/>
      <c r="B9" s="99"/>
      <c r="C9" s="98"/>
      <c r="D9" s="92"/>
      <c r="E9" s="103"/>
      <c r="F9" s="96"/>
      <c r="G9" s="99"/>
    </row>
    <row r="10" spans="1:7" ht="23.25" customHeight="1">
      <c r="A10" s="99"/>
      <c r="B10" s="99"/>
      <c r="C10" s="98"/>
      <c r="D10" s="92"/>
      <c r="E10" s="100"/>
      <c r="F10" s="97"/>
      <c r="G10" s="99"/>
    </row>
    <row r="11" spans="1:7">
      <c r="A11" s="63" t="s">
        <v>8</v>
      </c>
      <c r="B11" s="63" t="str">
        <f>_xlfn.CONCAT("Obtener Estado Real ",D3)</f>
        <v>Obtener Estado Real Participante Grupo</v>
      </c>
      <c r="C11" s="63" t="str">
        <f>D11</f>
        <v>Participante Grupo</v>
      </c>
      <c r="D11" s="64" t="s">
        <v>70</v>
      </c>
      <c r="E11" s="63"/>
      <c r="F11" s="63"/>
      <c r="G11" s="63" t="str">
        <f>_xlfn.CONCAT("Estado Real ",D11," Obtenido")</f>
        <v>Estado Real Participante Grupo Obtenido</v>
      </c>
    </row>
    <row r="12" spans="1:7">
      <c r="A12" s="63"/>
      <c r="B12" s="63"/>
      <c r="C12" s="63"/>
      <c r="D12" s="64"/>
      <c r="E12" s="63"/>
      <c r="F12" s="63"/>
      <c r="G12" s="63"/>
    </row>
    <row r="13" spans="1:7">
      <c r="A13" s="63"/>
      <c r="B13" s="63"/>
      <c r="C13" s="63"/>
      <c r="D13" s="64"/>
      <c r="E13" s="63"/>
      <c r="F13" s="63"/>
      <c r="G13" s="63"/>
    </row>
    <row r="16" spans="1:7">
      <c r="F16" s="7"/>
    </row>
  </sheetData>
  <mergeCells count="32">
    <mergeCell ref="F11:F13"/>
    <mergeCell ref="G11:G13"/>
    <mergeCell ref="A11:A13"/>
    <mergeCell ref="B11:B13"/>
    <mergeCell ref="C11:C13"/>
    <mergeCell ref="D11:D13"/>
    <mergeCell ref="E11:E13"/>
    <mergeCell ref="F8:F10"/>
    <mergeCell ref="G8:G10"/>
    <mergeCell ref="A8:A10"/>
    <mergeCell ref="B8:B10"/>
    <mergeCell ref="C8:C10"/>
    <mergeCell ref="D8:D10"/>
    <mergeCell ref="E8:E10"/>
    <mergeCell ref="A5:A7"/>
    <mergeCell ref="B5:B7"/>
    <mergeCell ref="C5:C7"/>
    <mergeCell ref="D5:D7"/>
    <mergeCell ref="G5:G7"/>
    <mergeCell ref="A3:A4"/>
    <mergeCell ref="B3:B4"/>
    <mergeCell ref="C3:C4"/>
    <mergeCell ref="D3:D4"/>
    <mergeCell ref="G3:G4"/>
    <mergeCell ref="F3:F4"/>
    <mergeCell ref="E3:E4"/>
    <mergeCell ref="G1:G2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820A-CFA1-4E12-94AA-05248902CEBD}">
  <sheetPr>
    <tabColor rgb="FFE2EFDA"/>
  </sheetPr>
  <dimension ref="A1:H20"/>
  <sheetViews>
    <sheetView workbookViewId="0">
      <selection activeCell="A15" sqref="A15:G17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8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8">
      <c r="A2" s="68"/>
      <c r="B2" s="70"/>
      <c r="C2" s="70"/>
      <c r="D2" s="70"/>
      <c r="E2" s="5" t="s">
        <v>6</v>
      </c>
      <c r="F2" s="5" t="s">
        <v>7</v>
      </c>
      <c r="G2" s="72"/>
    </row>
    <row r="3" spans="1:8" ht="36">
      <c r="A3" s="65" t="s">
        <v>12</v>
      </c>
      <c r="B3" s="66" t="str">
        <f>_xlfn.CONCAT("Conceder permisos  ", $D$3)</f>
        <v>Conceder permisos  Administrador Organización</v>
      </c>
      <c r="C3" s="66" t="str">
        <f>$D$6</f>
        <v>Administrador Organización</v>
      </c>
      <c r="D3" s="73" t="s">
        <v>13</v>
      </c>
      <c r="E3" s="51">
        <v>4</v>
      </c>
      <c r="F3" s="52" t="str">
        <f>_xlfn.CONCAT("Los datos del ", $D$3, " que se desea modificar deben cumplir con las reglas de tipo de dato, formato, longitud, obligatoriedad, rango y falta de lógica.")</f>
        <v>Los datos del Administrador Organización que se desea modificar deben cumplir con las reglas de tipo de dato, formato, longitud, obligatoriedad, rango y falta de lógica.</v>
      </c>
      <c r="G3" s="65" t="str">
        <f>_xlfn.CONCAT($D$3, " Modificado")</f>
        <v>Administrador Organización Modificado</v>
      </c>
    </row>
    <row r="4" spans="1:8" ht="24.75" customHeight="1">
      <c r="A4" s="65"/>
      <c r="B4" s="65"/>
      <c r="C4" s="65"/>
      <c r="D4" s="74"/>
      <c r="E4" s="51">
        <v>5</v>
      </c>
      <c r="F4" s="52" t="str">
        <f>_xlfn.CONCAT("Tiene que existir previamente un ", $D$3, " con el mismo identificador.")</f>
        <v>Tiene que existir previamente un Administrador Organización con el mismo identificador.</v>
      </c>
      <c r="G4" s="65"/>
    </row>
    <row r="5" spans="1:8" ht="39.75" customHeight="1">
      <c r="A5" s="65"/>
      <c r="B5" s="65"/>
      <c r="C5" s="65"/>
      <c r="D5" s="74"/>
      <c r="E5" s="51">
        <v>6</v>
      </c>
      <c r="F5" s="52" t="str">
        <f>_xlfn.CONCAT("No puede existir previamente otro ", $D$3, " con la mismo  Información Personal. A no ser de que la Información Personal existente  pertenezca al ", $D$3, " enviado para modificar.")</f>
        <v>No puede existir previamente otro Administrador Organización con la mismo  Información Personal. A no ser de que la Información Personal existente  pertenezca al Administrador Organización enviado para modificar.</v>
      </c>
      <c r="G5" s="65"/>
    </row>
    <row r="6" spans="1:8" ht="40.5" customHeight="1">
      <c r="A6" s="75" t="s">
        <v>12</v>
      </c>
      <c r="B6" s="76" t="str">
        <f>_xlfn.CONCAT("Eliminar ", $D$6)</f>
        <v>Eliminar Administrador Organización</v>
      </c>
      <c r="C6" s="76" t="s">
        <v>10</v>
      </c>
      <c r="D6" s="77" t="s">
        <v>13</v>
      </c>
      <c r="E6" s="26">
        <v>7</v>
      </c>
      <c r="F6" s="23" t="str">
        <f>_xlfn.CONCAT("Los datos del ", $D$6, " que se desea eliminar deben cumplir con las reglas de tipo de dato, formato, longitud, obligatoriedad, rango y falta de lógica.")</f>
        <v>Los datos del Administrador Organización que se desea eliminar deben cumplir con las reglas de tipo de dato, formato, longitud, obligatoriedad, rango y falta de lógica.</v>
      </c>
      <c r="G6" s="75" t="str">
        <f>_xlfn.CONCAT(D3, " Eliminado")</f>
        <v>Administrador Organización Eliminado</v>
      </c>
    </row>
    <row r="7" spans="1:8" ht="24.75" customHeight="1">
      <c r="A7" s="75"/>
      <c r="B7" s="75"/>
      <c r="C7" s="75"/>
      <c r="D7" s="78"/>
      <c r="E7" s="26">
        <v>8</v>
      </c>
      <c r="F7" s="23" t="str">
        <f>_xlfn.CONCAT("Tiene que existir previamente un ", $D$6, " con el mismo identificador.")</f>
        <v>Tiene que existir previamente un Administrador Organización con el mismo identificador.</v>
      </c>
      <c r="G7" s="75"/>
    </row>
    <row r="8" spans="1:8" ht="41.25" customHeight="1">
      <c r="A8" s="75"/>
      <c r="B8" s="75"/>
      <c r="C8" s="75"/>
      <c r="D8" s="78"/>
      <c r="E8" s="26">
        <v>9</v>
      </c>
      <c r="F8" s="23" t="str">
        <f>_xlfn.CONCAT("El ", $D$6, " que se va a eliminar no puede estar siendo utilizado por Organización Administrador Organización.")</f>
        <v>El Administrador Organización que se va a eliminar no puede estar siendo utilizado por Organización Administrador Organización.</v>
      </c>
      <c r="G8" s="75"/>
    </row>
    <row r="9" spans="1:8" ht="24.75" customHeight="1">
      <c r="A9" s="65" t="s">
        <v>12</v>
      </c>
      <c r="B9" s="66" t="str">
        <f>_xlfn.CONCAT("Consultar ", $D$9)</f>
        <v>Consultar Administrador Organización</v>
      </c>
      <c r="C9" s="66" t="str">
        <f>$D$9</f>
        <v>Administrador Organización</v>
      </c>
      <c r="D9" s="73" t="s">
        <v>13</v>
      </c>
      <c r="E9" s="79"/>
      <c r="F9" s="79"/>
      <c r="G9" s="65" t="str">
        <f>_xlfn.CONCAT(D3, " Consultado")</f>
        <v>Administrador Organización Consultado</v>
      </c>
    </row>
    <row r="10" spans="1:8">
      <c r="A10" s="65"/>
      <c r="B10" s="65"/>
      <c r="C10" s="65"/>
      <c r="D10" s="74"/>
      <c r="E10" s="80"/>
      <c r="F10" s="80"/>
      <c r="G10" s="65"/>
    </row>
    <row r="11" spans="1:8">
      <c r="A11" s="65"/>
      <c r="B11" s="65"/>
      <c r="C11" s="65"/>
      <c r="D11" s="74"/>
      <c r="E11" s="66"/>
      <c r="F11" s="66"/>
      <c r="G11" s="65"/>
    </row>
    <row r="12" spans="1:8" ht="38.25">
      <c r="A12" s="75" t="s">
        <v>14</v>
      </c>
      <c r="B12" s="76" t="str">
        <f>_xlfn.CONCAT("Cambiar Estado ", $D$12)</f>
        <v>Cambiar Estado Administrador Organización</v>
      </c>
      <c r="C12" s="76" t="str">
        <f>$D$12</f>
        <v>Administrador Organización</v>
      </c>
      <c r="D12" s="77" t="s">
        <v>13</v>
      </c>
      <c r="E12" s="26">
        <v>10</v>
      </c>
      <c r="F12" s="23" t="str">
        <f>_xlfn.CONCAT("El dato del ", $D$12," que se desea cambiar de estado debe cumplir con las reglas de tipo de dato, formato, longitud, obligatoriedad, rango y falta de lógica.")</f>
        <v>El dato del Administrador Organización que se desea cambiar de estado debe cumplir con las reglas de tipo de dato, formato, longitud, obligatoriedad, rango y falta de lógica.</v>
      </c>
      <c r="G12" s="75" t="str">
        <f>_xlfn.CONCAT("Estado ",D3, " Cambiado")</f>
        <v>Estado Administrador Organización Cambiado</v>
      </c>
    </row>
    <row r="13" spans="1:8" ht="25.5">
      <c r="A13" s="75"/>
      <c r="B13" s="75"/>
      <c r="C13" s="75"/>
      <c r="D13" s="78"/>
      <c r="E13" s="26">
        <v>11</v>
      </c>
      <c r="F13" s="23" t="str">
        <f>_xlfn.CONCAT("Tiene que existir previamente un ", $D$12, " con el mismo identificador.")</f>
        <v>Tiene que existir previamente un Administrador Organización con el mismo identificador.</v>
      </c>
      <c r="G13" s="75"/>
    </row>
    <row r="14" spans="1:8" ht="24">
      <c r="A14" s="75"/>
      <c r="B14" s="75"/>
      <c r="C14" s="75"/>
      <c r="D14" s="78"/>
      <c r="E14" s="26">
        <v>12</v>
      </c>
      <c r="F14" s="23" t="str">
        <f>_xlfn.CONCAT("El nuevo estado de ", $D$12, " tiene que ser diferente al estado actual de ",  $D$12)</f>
        <v>El nuevo estado de Administrador Organización tiene que ser diferente al estado actual de Administrador Organización</v>
      </c>
      <c r="G14" s="75"/>
    </row>
    <row r="15" spans="1:8" ht="15" customHeight="1">
      <c r="A15" s="82" t="s">
        <v>8</v>
      </c>
      <c r="B15" s="81" t="str">
        <f>_xlfn.CONCAT("Obtener Estado Real ",C15)</f>
        <v>Obtener Estado Real Administrador Organización</v>
      </c>
      <c r="C15" s="81" t="str">
        <f>D3</f>
        <v>Administrador Organización</v>
      </c>
      <c r="D15" s="73" t="s">
        <v>13</v>
      </c>
      <c r="E15" s="81"/>
      <c r="F15" s="81"/>
      <c r="G15" s="81" t="str">
        <f>_xlfn.CONCAT("Estado Real ",D3," Obtenido")</f>
        <v>Estado Real Administrador Organización Obtenido</v>
      </c>
      <c r="H15" s="13"/>
    </row>
    <row r="16" spans="1:8">
      <c r="A16" s="82"/>
      <c r="B16" s="81"/>
      <c r="C16" s="81"/>
      <c r="D16" s="74"/>
      <c r="E16" s="81"/>
      <c r="F16" s="81"/>
      <c r="G16" s="81"/>
      <c r="H16" s="13"/>
    </row>
    <row r="17" spans="1:8">
      <c r="A17" s="82"/>
      <c r="B17" s="81"/>
      <c r="C17" s="81"/>
      <c r="D17" s="74"/>
      <c r="E17" s="81"/>
      <c r="F17" s="81"/>
      <c r="G17" s="81"/>
      <c r="H17" s="13"/>
    </row>
    <row r="20" spans="1:8">
      <c r="F20" s="7"/>
    </row>
  </sheetData>
  <mergeCells count="35">
    <mergeCell ref="F15:F17"/>
    <mergeCell ref="G15:G17"/>
    <mergeCell ref="A15:A17"/>
    <mergeCell ref="B15:B17"/>
    <mergeCell ref="C15:C17"/>
    <mergeCell ref="D15:D17"/>
    <mergeCell ref="E15:E17"/>
    <mergeCell ref="F9:F11"/>
    <mergeCell ref="G9:G11"/>
    <mergeCell ref="A12:A14"/>
    <mergeCell ref="B12:B14"/>
    <mergeCell ref="C12:C14"/>
    <mergeCell ref="D12:D14"/>
    <mergeCell ref="G12:G14"/>
    <mergeCell ref="A9:A11"/>
    <mergeCell ref="B9:B11"/>
    <mergeCell ref="C9:C11"/>
    <mergeCell ref="D9:D11"/>
    <mergeCell ref="E9:E11"/>
    <mergeCell ref="A6:A8"/>
    <mergeCell ref="B6:B8"/>
    <mergeCell ref="C6:C8"/>
    <mergeCell ref="D6:D8"/>
    <mergeCell ref="G6:G8"/>
    <mergeCell ref="A3:A5"/>
    <mergeCell ref="B3:B5"/>
    <mergeCell ref="C3:C5"/>
    <mergeCell ref="G3:G5"/>
    <mergeCell ref="A1:A2"/>
    <mergeCell ref="B1:B2"/>
    <mergeCell ref="C1:C2"/>
    <mergeCell ref="D1:D2"/>
    <mergeCell ref="E1:F1"/>
    <mergeCell ref="G1:G2"/>
    <mergeCell ref="D3:D5"/>
  </mergeCells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10BD-8950-4383-A773-E8AC61E9193B}">
  <sheetPr>
    <tabColor rgb="FFE2EFDA"/>
  </sheetPr>
  <dimension ref="A1:G25"/>
  <sheetViews>
    <sheetView workbookViewId="0">
      <selection activeCell="F17" sqref="F17"/>
    </sheetView>
  </sheetViews>
  <sheetFormatPr defaultColWidth="11.42578125" defaultRowHeight="15"/>
  <cols>
    <col min="1" max="1" width="23.8554687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122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/>
      <c r="G1" s="116" t="s">
        <v>5</v>
      </c>
    </row>
    <row r="2" spans="1:7">
      <c r="A2" s="123"/>
      <c r="B2" s="125"/>
      <c r="C2" s="125"/>
      <c r="D2" s="125"/>
      <c r="E2" s="14" t="s">
        <v>6</v>
      </c>
      <c r="F2" s="14" t="s">
        <v>7</v>
      </c>
      <c r="G2" s="117"/>
    </row>
    <row r="3" spans="1:7" ht="24.75" customHeight="1">
      <c r="A3" s="169" t="s">
        <v>49</v>
      </c>
      <c r="B3" s="118" t="str">
        <f>_xlfn.CONCAT("Registar ", $D$3)</f>
        <v>Registar Persona</v>
      </c>
      <c r="C3" s="118" t="str">
        <f>$D$3</f>
        <v>Persona</v>
      </c>
      <c r="D3" s="120" t="s">
        <v>71</v>
      </c>
      <c r="E3" s="12">
        <v>1</v>
      </c>
      <c r="F3" s="6" t="str">
        <f>_xlfn.CONCAT("Los datos de la nueva ", $D$3, " deben cumplir con las reglas de tipo de dato, formato, longitud, obligatoriedad, rango y falta de lógica.")</f>
        <v>Los datos de la nueva Persona deben cumplir con las reglas de tipo de dato, formato, longitud, obligatoriedad, rango y falta de lógica.</v>
      </c>
      <c r="G3" s="115" t="str">
        <f>_xlfn.CONCAT($D$3, " Registrada")</f>
        <v>Persona Registrada</v>
      </c>
    </row>
    <row r="4" spans="1:7">
      <c r="A4" s="105"/>
      <c r="B4" s="115"/>
      <c r="C4" s="115"/>
      <c r="D4" s="121"/>
      <c r="E4" s="12">
        <v>2</v>
      </c>
      <c r="F4" s="6" t="str">
        <f>_xlfn.CONCAT("No puede existir previamente otra ", $D$3, " con el mismo identificador.")</f>
        <v>No puede existir previamente otra Persona con el mismo identificador.</v>
      </c>
      <c r="G4" s="115"/>
    </row>
    <row r="5" spans="1:7" ht="24.75" customHeight="1">
      <c r="A5" s="105"/>
      <c r="B5" s="115"/>
      <c r="C5" s="115"/>
      <c r="D5" s="121"/>
      <c r="E5" s="26">
        <v>3</v>
      </c>
      <c r="F5" s="23" t="str">
        <f>_xlfn.CONCAT("No puede existir previamente otra ", $D$3, " con el mismo Tipo Identificación y Número Identificación.")</f>
        <v>No puede existir previamente otra Persona con el mismo Tipo Identificación y Número Identificación.</v>
      </c>
      <c r="G5" s="115"/>
    </row>
    <row r="6" spans="1:7">
      <c r="A6" s="76"/>
      <c r="B6" s="115"/>
      <c r="C6" s="115"/>
      <c r="D6" s="121"/>
      <c r="E6" s="26">
        <v>4</v>
      </c>
      <c r="F6" s="23" t="str">
        <f>_xlfn.CONCAT("No puede existir previamente otra ", $D$3, " con el mismo Correo Electrónico.")</f>
        <v>No puede existir previamente otra Persona con el mismo Correo Electrónico.</v>
      </c>
      <c r="G6" s="115"/>
    </row>
    <row r="7" spans="1:7" ht="24">
      <c r="A7" s="168" t="s">
        <v>49</v>
      </c>
      <c r="B7" s="95" t="str">
        <f>_xlfn.CONCAT("Editar ", $D$7)</f>
        <v>Editar Persona</v>
      </c>
      <c r="C7" s="95" t="str">
        <f>$D$11</f>
        <v>Persona</v>
      </c>
      <c r="D7" s="170" t="s">
        <v>71</v>
      </c>
      <c r="E7" s="15">
        <v>5</v>
      </c>
      <c r="F7" s="8" t="str">
        <f>_xlfn.CONCAT("Los datos de la ", $D$7, " que se desea modificar deben cumplir con las reglas de tipo de dato, formato, longitud, obligatoriedad, rango y falta de lógica.")</f>
        <v>Los datos de la Persona que se desea modificar deben cumplir con las reglas de tipo de dato, formato, longitud, obligatoriedad, rango y falta de lógica.</v>
      </c>
      <c r="G7" s="95" t="str">
        <f>_xlfn.CONCAT($D$7, " Editada")</f>
        <v>Persona Editada</v>
      </c>
    </row>
    <row r="8" spans="1:7">
      <c r="A8" s="80"/>
      <c r="B8" s="96"/>
      <c r="C8" s="96"/>
      <c r="D8" s="171"/>
      <c r="E8" s="15">
        <v>6</v>
      </c>
      <c r="F8" s="8" t="str">
        <f>_xlfn.CONCAT("Tiene que existir previamente una ", $D$7, " con el mismo identificador.")</f>
        <v>Tiene que existir previamente una Persona con el mismo identificador.</v>
      </c>
      <c r="G8" s="96"/>
    </row>
    <row r="9" spans="1:7" ht="36">
      <c r="A9" s="80"/>
      <c r="B9" s="96"/>
      <c r="C9" s="96"/>
      <c r="D9" s="171"/>
      <c r="E9" s="51">
        <v>7</v>
      </c>
      <c r="F9" s="52" t="str">
        <f>_xlfn.CONCAT("No puede existir previamente otro ", $D$7, " con el mismo Tipo Identificación y Número Identificación. A no ser de que el Tipo Identificación y Número Identificación existente  pertenezca a la ", $D$7, " enviada para modificar.")</f>
        <v>No puede existir previamente otro Persona con el mismo Tipo Identificación y Número Identificación. A no ser de que el Tipo Identificación y Número Identificación existente  pertenezca a la Persona enviada para modificar.</v>
      </c>
      <c r="G9" s="96"/>
    </row>
    <row r="10" spans="1:7" ht="36">
      <c r="A10" s="66"/>
      <c r="B10" s="97"/>
      <c r="C10" s="97"/>
      <c r="D10" s="172"/>
      <c r="E10" s="51">
        <v>8</v>
      </c>
      <c r="F10" s="52" t="str">
        <f>_xlfn.CONCAT("No puede existir previamente otra ", $D$7, " con el mismo Correo Electrónico. A no ser de que el Correo Electrónico existente  pertenezca a la ", $D$7, " enviada para modificar.")</f>
        <v>No puede existir previamente otra Persona con el mismo Correo Electrónico. A no ser de que el Correo Electrónico existente  pertenezca a la Persona enviada para modificar.</v>
      </c>
      <c r="G10" s="97"/>
    </row>
    <row r="11" spans="1:7" ht="24.75" customHeight="1">
      <c r="A11" s="115" t="s">
        <v>49</v>
      </c>
      <c r="B11" s="118" t="str">
        <f>_xlfn.CONCAT("Eliminar ", $D$11)</f>
        <v>Eliminar Persona</v>
      </c>
      <c r="C11" s="118" t="s">
        <v>10</v>
      </c>
      <c r="D11" s="121" t="s">
        <v>71</v>
      </c>
      <c r="E11" s="12">
        <v>9</v>
      </c>
      <c r="F11" s="6" t="str">
        <f>_xlfn.CONCAT("Los datos de la ", $D$11, " que se desea eliminar deben cumplir con las reglas de tipo de dato, formato, longitud, obligatoriedad, rango y falta de lógica.")</f>
        <v>Los datos de la Persona que se desea eliminar deben cumplir con las reglas de tipo de dato, formato, longitud, obligatoriedad, rango y falta de lógica.</v>
      </c>
      <c r="G11" s="115" t="str">
        <f>_xlfn.CONCAT($D$3, " Eliminada")</f>
        <v>Persona Eliminada</v>
      </c>
    </row>
    <row r="12" spans="1:7">
      <c r="A12" s="115"/>
      <c r="B12" s="115"/>
      <c r="C12" s="115"/>
      <c r="D12" s="121"/>
      <c r="E12" s="12">
        <v>10</v>
      </c>
      <c r="F12" s="6" t="str">
        <f>_xlfn.CONCAT("Tiene que existir previamente una ", $D$11, " con el mismo identificador.")</f>
        <v>Tiene que existir previamente una Persona con el mismo identificador.</v>
      </c>
      <c r="G12" s="115"/>
    </row>
    <row r="13" spans="1:7" ht="24.75" customHeight="1">
      <c r="A13" s="115"/>
      <c r="B13" s="115"/>
      <c r="C13" s="115"/>
      <c r="D13" s="121"/>
      <c r="E13" s="12">
        <v>11</v>
      </c>
      <c r="F13" s="6" t="str">
        <f>_xlfn.CONCAT("La ", $D$11, " que se va a eliminar no puede estar siendo utilizado por Participante, Administrador Estructura, y Administrador Organización.")</f>
        <v>La Persona que se va a eliminar no puede estar siendo utilizado por Participante, Administrador Estructura, y Administrador Organización.</v>
      </c>
      <c r="G13" s="115"/>
    </row>
    <row r="14" spans="1:7" ht="24.75" customHeight="1">
      <c r="A14" s="65" t="s">
        <v>49</v>
      </c>
      <c r="B14" s="97" t="str">
        <f>_xlfn.CONCAT("Consultar ", $D$14)</f>
        <v>Consultar Persona</v>
      </c>
      <c r="C14" s="97" t="str">
        <f>$D$14</f>
        <v>Persona</v>
      </c>
      <c r="D14" s="135" t="s">
        <v>71</v>
      </c>
      <c r="E14" s="95"/>
      <c r="F14" s="95"/>
      <c r="G14" s="99" t="str">
        <f>_xlfn.CONCAT($D$3, " Consultada")</f>
        <v>Persona Consultada</v>
      </c>
    </row>
    <row r="15" spans="1:7">
      <c r="A15" s="65"/>
      <c r="B15" s="99"/>
      <c r="C15" s="99"/>
      <c r="D15" s="135"/>
      <c r="E15" s="96"/>
      <c r="F15" s="96"/>
      <c r="G15" s="99"/>
    </row>
    <row r="16" spans="1:7" ht="25.5" customHeight="1">
      <c r="A16" s="65"/>
      <c r="B16" s="99"/>
      <c r="C16" s="99"/>
      <c r="D16" s="135"/>
      <c r="E16" s="97"/>
      <c r="F16" s="97"/>
      <c r="G16" s="99"/>
    </row>
    <row r="17" spans="1:7" ht="25.5" customHeight="1">
      <c r="A17" s="115" t="s">
        <v>49</v>
      </c>
      <c r="B17" s="118" t="str">
        <f>_xlfn.CONCAT("Cambiar Estado ", $D$17)</f>
        <v>Cambiar Estado Persona</v>
      </c>
      <c r="C17" s="118" t="str">
        <f>$D$17</f>
        <v>Persona</v>
      </c>
      <c r="D17" s="121" t="s">
        <v>71</v>
      </c>
      <c r="E17" s="12">
        <v>12</v>
      </c>
      <c r="F17" s="6" t="str">
        <f>_xlfn.CONCAT("El dato de la ", $D$17," que se desea cambiar de estado debe cumplir con las reglas de tipo de dato, formato, longitud, obligatoriedad, rango y falta de lógica.")</f>
        <v>El dato de la Persona que se desea cambiar de estado debe cumplir con las reglas de tipo de dato, formato, longitud, obligatoriedad, rango y falta de lógica.</v>
      </c>
      <c r="G17" s="115" t="str">
        <f>_xlfn.CONCAT("Estado ",$D$3, " Cambiada")</f>
        <v>Estado Persona Cambiada</v>
      </c>
    </row>
    <row r="18" spans="1:7">
      <c r="A18" s="115"/>
      <c r="B18" s="115"/>
      <c r="C18" s="115"/>
      <c r="D18" s="121"/>
      <c r="E18" s="12">
        <v>13</v>
      </c>
      <c r="F18" s="6" t="str">
        <f>_xlfn.CONCAT("Tiene que existir previamente una ", $D$17, " con el mismo identificador.")</f>
        <v>Tiene que existir previamente una Persona con el mismo identificador.</v>
      </c>
      <c r="G18" s="115"/>
    </row>
    <row r="19" spans="1:7" ht="24">
      <c r="A19" s="115"/>
      <c r="B19" s="115"/>
      <c r="C19" s="115"/>
      <c r="D19" s="121"/>
      <c r="E19" s="12">
        <v>14</v>
      </c>
      <c r="F19" s="6" t="str">
        <f>_xlfn.CONCAT("El nuevo estado de la ", $D$17, " tiene que ser diferente al estado actual de ",  $D$17)</f>
        <v>El nuevo estado de la Persona tiene que ser diferente al estado actual de Persona</v>
      </c>
      <c r="G19" s="115"/>
    </row>
    <row r="22" spans="1:7">
      <c r="F22" s="7"/>
    </row>
    <row r="25" spans="1:7">
      <c r="F25" s="7"/>
    </row>
  </sheetData>
  <mergeCells count="33">
    <mergeCell ref="F14:F16"/>
    <mergeCell ref="G14:G16"/>
    <mergeCell ref="A17:A19"/>
    <mergeCell ref="B17:B19"/>
    <mergeCell ref="C17:C19"/>
    <mergeCell ref="D17:D19"/>
    <mergeCell ref="G17:G19"/>
    <mergeCell ref="A14:A16"/>
    <mergeCell ref="B14:B16"/>
    <mergeCell ref="C14:C16"/>
    <mergeCell ref="D14:D16"/>
    <mergeCell ref="E14:E16"/>
    <mergeCell ref="A11:A13"/>
    <mergeCell ref="B11:B13"/>
    <mergeCell ref="C11:C13"/>
    <mergeCell ref="D11:D13"/>
    <mergeCell ref="G11:G13"/>
    <mergeCell ref="A7:A10"/>
    <mergeCell ref="B7:B10"/>
    <mergeCell ref="C7:C10"/>
    <mergeCell ref="G7:G10"/>
    <mergeCell ref="A1:A2"/>
    <mergeCell ref="B1:B2"/>
    <mergeCell ref="C1:C2"/>
    <mergeCell ref="D1:D2"/>
    <mergeCell ref="E1:F1"/>
    <mergeCell ref="G1:G2"/>
    <mergeCell ref="A3:A6"/>
    <mergeCell ref="B3:B6"/>
    <mergeCell ref="C3:C6"/>
    <mergeCell ref="D3:D6"/>
    <mergeCell ref="G3:G6"/>
    <mergeCell ref="D7:D10"/>
  </mergeCell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34F1-6140-45D4-A86C-43ACCBB30B15}">
  <sheetPr>
    <tabColor rgb="FFE2EFDA"/>
  </sheetPr>
  <dimension ref="A1:G18"/>
  <sheetViews>
    <sheetView workbookViewId="0">
      <selection activeCell="A15" sqref="A15:G17"/>
    </sheetView>
  </sheetViews>
  <sheetFormatPr defaultColWidth="11.42578125" defaultRowHeight="15"/>
  <cols>
    <col min="1" max="1" width="25.7109375" customWidth="1"/>
    <col min="2" max="2" width="24.85546875" bestFit="1" customWidth="1"/>
    <col min="3" max="3" width="14.85546875" bestFit="1" customWidth="1"/>
    <col min="4" max="4" width="17.7109375" style="1" bestFit="1" customWidth="1"/>
    <col min="5" max="5" width="8.28515625" customWidth="1"/>
    <col min="6" max="6" width="65.5703125" customWidth="1"/>
    <col min="7" max="7" width="21" customWidth="1"/>
  </cols>
  <sheetData>
    <row r="1" spans="1:7">
      <c r="A1" s="186" t="s">
        <v>0</v>
      </c>
      <c r="B1" s="188" t="s">
        <v>1</v>
      </c>
      <c r="C1" s="188" t="s">
        <v>2</v>
      </c>
      <c r="D1" s="188" t="s">
        <v>3</v>
      </c>
      <c r="E1" s="190" t="s">
        <v>4</v>
      </c>
      <c r="F1" s="191"/>
      <c r="G1" s="173" t="s">
        <v>5</v>
      </c>
    </row>
    <row r="2" spans="1:7">
      <c r="A2" s="187"/>
      <c r="B2" s="189"/>
      <c r="C2" s="189"/>
      <c r="D2" s="189"/>
      <c r="E2" s="42" t="s">
        <v>6</v>
      </c>
      <c r="F2" s="42" t="s">
        <v>7</v>
      </c>
      <c r="G2" s="174"/>
    </row>
    <row r="3" spans="1:7" ht="24.75" customHeight="1">
      <c r="A3" s="109" t="s">
        <v>72</v>
      </c>
      <c r="B3" s="185" t="s">
        <v>73</v>
      </c>
      <c r="C3" s="185" t="s">
        <v>74</v>
      </c>
      <c r="D3" s="175" t="s">
        <v>74</v>
      </c>
      <c r="E3" s="43">
        <v>1</v>
      </c>
      <c r="F3" s="36" t="s">
        <v>75</v>
      </c>
      <c r="G3" s="177" t="s">
        <v>76</v>
      </c>
    </row>
    <row r="4" spans="1:7">
      <c r="A4" s="110"/>
      <c r="B4" s="178"/>
      <c r="C4" s="178"/>
      <c r="D4" s="176"/>
      <c r="E4" s="45">
        <v>2</v>
      </c>
      <c r="F4" s="32" t="s">
        <v>77</v>
      </c>
      <c r="G4" s="178"/>
    </row>
    <row r="5" spans="1:7" ht="39.75" customHeight="1">
      <c r="A5" s="30" t="s">
        <v>78</v>
      </c>
      <c r="B5" s="31" t="s">
        <v>79</v>
      </c>
      <c r="C5" s="46" t="s">
        <v>74</v>
      </c>
      <c r="D5" s="47" t="s">
        <v>74</v>
      </c>
      <c r="E5" s="44" t="s">
        <v>66</v>
      </c>
      <c r="F5" s="50" t="s">
        <v>66</v>
      </c>
      <c r="G5" s="31" t="s">
        <v>80</v>
      </c>
    </row>
    <row r="6" spans="1:7" ht="36">
      <c r="A6" s="179" t="s">
        <v>78</v>
      </c>
      <c r="B6" s="181" t="s">
        <v>81</v>
      </c>
      <c r="C6" s="181" t="s">
        <v>10</v>
      </c>
      <c r="D6" s="183" t="s">
        <v>74</v>
      </c>
      <c r="E6" s="48">
        <v>3</v>
      </c>
      <c r="F6" s="40" t="s">
        <v>82</v>
      </c>
      <c r="G6" s="181" t="s">
        <v>83</v>
      </c>
    </row>
    <row r="7" spans="1:7">
      <c r="A7" s="179"/>
      <c r="B7" s="181"/>
      <c r="C7" s="181"/>
      <c r="D7" s="183"/>
      <c r="E7" s="49">
        <v>4</v>
      </c>
      <c r="F7" s="41" t="s">
        <v>84</v>
      </c>
      <c r="G7" s="181"/>
    </row>
    <row r="8" spans="1:7" ht="24">
      <c r="A8" s="180"/>
      <c r="B8" s="182"/>
      <c r="C8" s="182"/>
      <c r="D8" s="184"/>
      <c r="E8" s="49">
        <v>5</v>
      </c>
      <c r="F8" s="41" t="s">
        <v>85</v>
      </c>
      <c r="G8" s="182"/>
    </row>
    <row r="9" spans="1:7" ht="24" customHeight="1">
      <c r="A9" s="109" t="s">
        <v>86</v>
      </c>
      <c r="B9" s="185" t="s">
        <v>87</v>
      </c>
      <c r="C9" s="185" t="s">
        <v>74</v>
      </c>
      <c r="D9" s="175" t="s">
        <v>74</v>
      </c>
      <c r="E9" s="185" t="s">
        <v>66</v>
      </c>
      <c r="F9" s="193" t="s">
        <v>66</v>
      </c>
      <c r="G9" s="185" t="s">
        <v>88</v>
      </c>
    </row>
    <row r="10" spans="1:7" ht="20.25" customHeight="1">
      <c r="A10" s="109"/>
      <c r="B10" s="185"/>
      <c r="C10" s="185"/>
      <c r="D10" s="175"/>
      <c r="E10" s="185"/>
      <c r="F10" s="193"/>
      <c r="G10" s="185"/>
    </row>
    <row r="11" spans="1:7" ht="22.5" customHeight="1">
      <c r="A11" s="110"/>
      <c r="B11" s="178"/>
      <c r="C11" s="178"/>
      <c r="D11" s="176"/>
      <c r="E11" s="192"/>
      <c r="F11" s="194"/>
      <c r="G11" s="178"/>
    </row>
    <row r="12" spans="1:7" ht="36">
      <c r="A12" s="179" t="s">
        <v>78</v>
      </c>
      <c r="B12" s="179" t="s">
        <v>89</v>
      </c>
      <c r="C12" s="181" t="s">
        <v>74</v>
      </c>
      <c r="D12" s="183" t="s">
        <v>74</v>
      </c>
      <c r="E12" s="49">
        <v>6</v>
      </c>
      <c r="F12" s="41" t="s">
        <v>90</v>
      </c>
      <c r="G12" s="179" t="s">
        <v>91</v>
      </c>
    </row>
    <row r="13" spans="1:7">
      <c r="A13" s="179"/>
      <c r="B13" s="179"/>
      <c r="C13" s="181"/>
      <c r="D13" s="183"/>
      <c r="E13" s="49">
        <v>7</v>
      </c>
      <c r="F13" s="41" t="s">
        <v>84</v>
      </c>
      <c r="G13" s="179"/>
    </row>
    <row r="14" spans="1:7" ht="24">
      <c r="A14" s="180"/>
      <c r="B14" s="180"/>
      <c r="C14" s="182"/>
      <c r="D14" s="184"/>
      <c r="E14" s="49">
        <v>8</v>
      </c>
      <c r="F14" s="41" t="s">
        <v>92</v>
      </c>
      <c r="G14" s="180"/>
    </row>
    <row r="15" spans="1:7">
      <c r="A15" s="63" t="s">
        <v>8</v>
      </c>
      <c r="B15" s="63" t="str">
        <f>_xlfn.CONCAT("Obtener Estado Real ",D3)</f>
        <v>Obtener Estado Real Publicación</v>
      </c>
      <c r="C15" s="63" t="str">
        <f>D15</f>
        <v>Publicación</v>
      </c>
      <c r="D15" s="64" t="s">
        <v>74</v>
      </c>
      <c r="E15" s="63"/>
      <c r="F15" s="63"/>
      <c r="G15" s="63" t="str">
        <f>_xlfn.CONCAT("Estado Real ",D15," Obtenido")</f>
        <v>Estado Real Publicación Obtenido</v>
      </c>
    </row>
    <row r="16" spans="1:7">
      <c r="A16" s="63"/>
      <c r="B16" s="63"/>
      <c r="C16" s="63"/>
      <c r="D16" s="64"/>
      <c r="E16" s="63"/>
      <c r="F16" s="63"/>
      <c r="G16" s="63"/>
    </row>
    <row r="17" spans="1:7">
      <c r="A17" s="63"/>
      <c r="B17" s="63"/>
      <c r="C17" s="63"/>
      <c r="D17" s="64"/>
      <c r="E17" s="63"/>
      <c r="F17" s="63"/>
      <c r="G17" s="63"/>
    </row>
    <row r="18" spans="1:7">
      <c r="E18" s="7"/>
    </row>
  </sheetData>
  <mergeCells count="35">
    <mergeCell ref="F15:F17"/>
    <mergeCell ref="G15:G17"/>
    <mergeCell ref="A15:A17"/>
    <mergeCell ref="B15:B17"/>
    <mergeCell ref="C15:C17"/>
    <mergeCell ref="D15:D17"/>
    <mergeCell ref="E15:E17"/>
    <mergeCell ref="E9:E11"/>
    <mergeCell ref="F9:F11"/>
    <mergeCell ref="G9:G11"/>
    <mergeCell ref="A12:A14"/>
    <mergeCell ref="B12:B14"/>
    <mergeCell ref="C12:C14"/>
    <mergeCell ref="D12:D14"/>
    <mergeCell ref="G12:G14"/>
    <mergeCell ref="A9:A11"/>
    <mergeCell ref="B9:B11"/>
    <mergeCell ref="C9:C11"/>
    <mergeCell ref="D9:D11"/>
    <mergeCell ref="G1:G2"/>
    <mergeCell ref="D3:D4"/>
    <mergeCell ref="G3:G4"/>
    <mergeCell ref="A6:A8"/>
    <mergeCell ref="B6:B8"/>
    <mergeCell ref="C6:C8"/>
    <mergeCell ref="D6:D8"/>
    <mergeCell ref="G6:G8"/>
    <mergeCell ref="A3:A4"/>
    <mergeCell ref="B3:B4"/>
    <mergeCell ref="C3:C4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3493-D257-41E0-BFB8-F162B6B0A522}">
  <sheetPr>
    <tabColor rgb="FFE2EFDA"/>
  </sheetPr>
  <dimension ref="A1:G15"/>
  <sheetViews>
    <sheetView workbookViewId="0">
      <selection activeCell="D14" sqref="D14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200" t="s">
        <v>0</v>
      </c>
      <c r="B1" s="202" t="s">
        <v>1</v>
      </c>
      <c r="C1" s="202" t="s">
        <v>2</v>
      </c>
      <c r="D1" s="202" t="s">
        <v>3</v>
      </c>
      <c r="E1" s="204" t="s">
        <v>4</v>
      </c>
      <c r="F1" s="205"/>
      <c r="G1" s="195" t="s">
        <v>5</v>
      </c>
    </row>
    <row r="2" spans="1:7">
      <c r="A2" s="201"/>
      <c r="B2" s="203"/>
      <c r="C2" s="203"/>
      <c r="D2" s="203"/>
      <c r="E2" s="38" t="s">
        <v>6</v>
      </c>
      <c r="F2" s="38" t="s">
        <v>7</v>
      </c>
      <c r="G2" s="196"/>
    </row>
    <row r="3" spans="1:7" ht="24.75" customHeight="1">
      <c r="A3" s="109" t="s">
        <v>93</v>
      </c>
      <c r="B3" s="109" t="s">
        <v>94</v>
      </c>
      <c r="C3" s="109" t="s">
        <v>95</v>
      </c>
      <c r="D3" s="197" t="s">
        <v>95</v>
      </c>
      <c r="E3" s="34">
        <v>1</v>
      </c>
      <c r="F3" s="36" t="s">
        <v>96</v>
      </c>
      <c r="G3" s="199" t="s">
        <v>97</v>
      </c>
    </row>
    <row r="4" spans="1:7">
      <c r="A4" s="109"/>
      <c r="B4" s="109"/>
      <c r="C4" s="109"/>
      <c r="D4" s="197"/>
      <c r="E4" s="30">
        <v>2</v>
      </c>
      <c r="F4" s="32" t="s">
        <v>98</v>
      </c>
      <c r="G4" s="109"/>
    </row>
    <row r="5" spans="1:7" ht="24.75" customHeight="1">
      <c r="A5" s="110"/>
      <c r="B5" s="110"/>
      <c r="C5" s="110"/>
      <c r="D5" s="198"/>
      <c r="E5" s="228">
        <v>3</v>
      </c>
      <c r="F5" s="229" t="s">
        <v>99</v>
      </c>
      <c r="G5" s="110"/>
    </row>
    <row r="6" spans="1:7" ht="24.75" customHeight="1">
      <c r="A6" s="179" t="s">
        <v>93</v>
      </c>
      <c r="B6" s="179" t="s">
        <v>100</v>
      </c>
      <c r="C6" s="179" t="s">
        <v>10</v>
      </c>
      <c r="D6" s="206" t="s">
        <v>95</v>
      </c>
      <c r="E6" s="39">
        <v>4</v>
      </c>
      <c r="F6" s="40" t="s">
        <v>101</v>
      </c>
      <c r="G6" s="179" t="s">
        <v>102</v>
      </c>
    </row>
    <row r="7" spans="1:7">
      <c r="A7" s="180"/>
      <c r="B7" s="180"/>
      <c r="C7" s="180"/>
      <c r="D7" s="207"/>
      <c r="E7" s="35">
        <v>5</v>
      </c>
      <c r="F7" s="41" t="s">
        <v>103</v>
      </c>
      <c r="G7" s="180"/>
    </row>
    <row r="8" spans="1:7">
      <c r="A8" s="109" t="s">
        <v>104</v>
      </c>
      <c r="B8" s="109" t="s">
        <v>105</v>
      </c>
      <c r="C8" s="109" t="s">
        <v>95</v>
      </c>
      <c r="D8" s="197" t="s">
        <v>95</v>
      </c>
      <c r="E8" s="109" t="s">
        <v>66</v>
      </c>
      <c r="F8" s="193" t="s">
        <v>66</v>
      </c>
      <c r="G8" s="109" t="s">
        <v>106</v>
      </c>
    </row>
    <row r="9" spans="1:7">
      <c r="A9" s="109"/>
      <c r="B9" s="109"/>
      <c r="C9" s="109"/>
      <c r="D9" s="197"/>
      <c r="E9" s="109"/>
      <c r="F9" s="193"/>
      <c r="G9" s="109"/>
    </row>
    <row r="10" spans="1:7">
      <c r="A10" s="110"/>
      <c r="B10" s="110"/>
      <c r="C10" s="110"/>
      <c r="D10" s="198"/>
      <c r="E10" s="160"/>
      <c r="F10" s="194"/>
      <c r="G10" s="110"/>
    </row>
    <row r="11" spans="1:7">
      <c r="A11" s="63" t="s">
        <v>8</v>
      </c>
      <c r="B11" s="63" t="str">
        <f>_xlfn.CONCAT("Obtener Estado Real ",D3)</f>
        <v>Obtener Estado Real Reacción</v>
      </c>
      <c r="C11" s="63" t="str">
        <f>D11</f>
        <v>Reacción</v>
      </c>
      <c r="D11" s="64" t="s">
        <v>95</v>
      </c>
      <c r="E11" s="63"/>
      <c r="F11" s="63"/>
      <c r="G11" s="63" t="str">
        <f>_xlfn.CONCAT("Estado Real ",D11," Obtenido")</f>
        <v>Estado Real Reacción Obtenido</v>
      </c>
    </row>
    <row r="12" spans="1:7">
      <c r="A12" s="63"/>
      <c r="B12" s="63"/>
      <c r="C12" s="63"/>
      <c r="D12" s="64"/>
      <c r="E12" s="63"/>
      <c r="F12" s="63"/>
      <c r="G12" s="63"/>
    </row>
    <row r="13" spans="1:7">
      <c r="A13" s="63"/>
      <c r="B13" s="63"/>
      <c r="C13" s="63"/>
      <c r="D13" s="64"/>
      <c r="E13" s="63"/>
      <c r="F13" s="63"/>
      <c r="G13" s="63"/>
    </row>
    <row r="15" spans="1:7">
      <c r="F15" s="7"/>
    </row>
  </sheetData>
  <mergeCells count="30">
    <mergeCell ref="F11:F13"/>
    <mergeCell ref="G11:G13"/>
    <mergeCell ref="A11:A13"/>
    <mergeCell ref="B11:B13"/>
    <mergeCell ref="C11:C13"/>
    <mergeCell ref="D11:D13"/>
    <mergeCell ref="E11:E13"/>
    <mergeCell ref="E8:E10"/>
    <mergeCell ref="F8:F10"/>
    <mergeCell ref="G8:G10"/>
    <mergeCell ref="A6:A7"/>
    <mergeCell ref="B6:B7"/>
    <mergeCell ref="C6:C7"/>
    <mergeCell ref="D6:D7"/>
    <mergeCell ref="G6:G7"/>
    <mergeCell ref="A8:A10"/>
    <mergeCell ref="B8:B10"/>
    <mergeCell ref="C8:C10"/>
    <mergeCell ref="D8:D10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86C7-14F2-4171-940B-5F08E24E4808}">
  <sheetPr>
    <tabColor rgb="FFE2EFDA"/>
  </sheetPr>
  <dimension ref="A1:X16"/>
  <sheetViews>
    <sheetView workbookViewId="0">
      <selection activeCell="G6" sqref="G6:G8"/>
    </sheetView>
  </sheetViews>
  <sheetFormatPr defaultColWidth="11.42578125" defaultRowHeight="15"/>
  <cols>
    <col min="1" max="1" width="21.85546875" customWidth="1"/>
    <col min="2" max="2" width="22.85546875" customWidth="1"/>
    <col min="3" max="3" width="18.140625" bestFit="1" customWidth="1"/>
    <col min="4" max="4" width="18.140625" style="1" bestFit="1" customWidth="1"/>
    <col min="5" max="5" width="8.140625" bestFit="1" customWidth="1"/>
    <col min="6" max="6" width="68" customWidth="1"/>
    <col min="7" max="7" width="21.140625" customWidth="1"/>
  </cols>
  <sheetData>
    <row r="1" spans="1:24">
      <c r="A1" s="200" t="s">
        <v>0</v>
      </c>
      <c r="B1" s="202" t="s">
        <v>1</v>
      </c>
      <c r="C1" s="202" t="s">
        <v>2</v>
      </c>
      <c r="D1" s="202" t="s">
        <v>3</v>
      </c>
      <c r="E1" s="204" t="s">
        <v>4</v>
      </c>
      <c r="F1" s="205"/>
      <c r="G1" s="195" t="s">
        <v>5</v>
      </c>
    </row>
    <row r="2" spans="1:24">
      <c r="A2" s="201"/>
      <c r="B2" s="203"/>
      <c r="C2" s="203"/>
      <c r="D2" s="203"/>
      <c r="E2" s="38" t="s">
        <v>6</v>
      </c>
      <c r="F2" s="38" t="s">
        <v>7</v>
      </c>
      <c r="G2" s="196"/>
    </row>
    <row r="3" spans="1:24" ht="24.75" customHeight="1">
      <c r="A3" s="109" t="s">
        <v>93</v>
      </c>
      <c r="B3" s="109" t="s">
        <v>107</v>
      </c>
      <c r="C3" s="109" t="s">
        <v>108</v>
      </c>
      <c r="D3" s="197" t="s">
        <v>108</v>
      </c>
      <c r="E3" s="34">
        <v>1</v>
      </c>
      <c r="F3" s="36" t="s">
        <v>109</v>
      </c>
      <c r="G3" s="199" t="s">
        <v>110</v>
      </c>
    </row>
    <row r="4" spans="1:24" ht="24.75" customHeight="1">
      <c r="A4" s="109"/>
      <c r="B4" s="109"/>
      <c r="C4" s="109"/>
      <c r="D4" s="197"/>
      <c r="E4" s="30">
        <v>2</v>
      </c>
      <c r="F4" s="32" t="s">
        <v>111</v>
      </c>
      <c r="G4" s="109"/>
    </row>
    <row r="5" spans="1:24" ht="24.75" customHeight="1">
      <c r="A5" s="110"/>
      <c r="B5" s="110"/>
      <c r="C5" s="110"/>
      <c r="D5" s="198"/>
      <c r="E5" s="228">
        <v>3</v>
      </c>
      <c r="F5" s="229" t="s">
        <v>112</v>
      </c>
      <c r="G5" s="110"/>
    </row>
    <row r="6" spans="1:24" s="21" customFormat="1" ht="15" customHeight="1">
      <c r="A6" s="179" t="s">
        <v>42</v>
      </c>
      <c r="B6" s="179" t="s">
        <v>113</v>
      </c>
      <c r="C6" s="179" t="s">
        <v>108</v>
      </c>
      <c r="D6" s="206" t="s">
        <v>108</v>
      </c>
      <c r="E6" s="208" t="s">
        <v>66</v>
      </c>
      <c r="F6" s="210" t="s">
        <v>66</v>
      </c>
      <c r="G6" s="179" t="s">
        <v>114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s="21" customFormat="1">
      <c r="A7" s="179"/>
      <c r="B7" s="179"/>
      <c r="C7" s="179"/>
      <c r="D7" s="206"/>
      <c r="E7" s="179"/>
      <c r="F7" s="211"/>
      <c r="G7" s="179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>
      <c r="A8" s="180"/>
      <c r="B8" s="180"/>
      <c r="C8" s="180"/>
      <c r="D8" s="207"/>
      <c r="E8" s="209"/>
      <c r="F8" s="212"/>
      <c r="G8" s="180"/>
    </row>
    <row r="9" spans="1:24" ht="36">
      <c r="A9" s="109" t="s">
        <v>42</v>
      </c>
      <c r="B9" s="109" t="s">
        <v>115</v>
      </c>
      <c r="C9" s="109" t="s">
        <v>108</v>
      </c>
      <c r="D9" s="197" t="s">
        <v>108</v>
      </c>
      <c r="E9" s="30">
        <v>10</v>
      </c>
      <c r="F9" s="32" t="s">
        <v>116</v>
      </c>
      <c r="G9" s="109" t="s">
        <v>117</v>
      </c>
    </row>
    <row r="10" spans="1:24" ht="27.75" customHeight="1">
      <c r="A10" s="109"/>
      <c r="B10" s="109"/>
      <c r="C10" s="109"/>
      <c r="D10" s="197"/>
      <c r="E10" s="30">
        <v>11</v>
      </c>
      <c r="F10" s="32" t="s">
        <v>118</v>
      </c>
      <c r="G10" s="109"/>
    </row>
    <row r="11" spans="1:24" ht="24">
      <c r="A11" s="110"/>
      <c r="B11" s="110"/>
      <c r="C11" s="110"/>
      <c r="D11" s="198"/>
      <c r="E11" s="30">
        <v>12</v>
      </c>
      <c r="F11" s="32" t="s">
        <v>119</v>
      </c>
      <c r="G11" s="110"/>
    </row>
    <row r="12" spans="1:24">
      <c r="A12" s="63" t="s">
        <v>8</v>
      </c>
      <c r="B12" s="63" t="str">
        <f>_xlfn.CONCAT("Obtener Estado Real ",D3)</f>
        <v>Obtener Estado Real Reporte Comentario</v>
      </c>
      <c r="C12" s="63" t="str">
        <f>D12</f>
        <v>Reporte Comentario</v>
      </c>
      <c r="D12" s="64" t="s">
        <v>108</v>
      </c>
      <c r="E12" s="63"/>
      <c r="F12" s="63"/>
      <c r="G12" s="63" t="str">
        <f>_xlfn.CONCAT("Estado Real ",D12," Obtenido")</f>
        <v>Estado Real Reporte Comentario Obtenido</v>
      </c>
    </row>
    <row r="13" spans="1:24">
      <c r="A13" s="63"/>
      <c r="B13" s="63"/>
      <c r="C13" s="63"/>
      <c r="D13" s="64"/>
      <c r="E13" s="63"/>
      <c r="F13" s="63"/>
      <c r="G13" s="63"/>
    </row>
    <row r="14" spans="1:24">
      <c r="A14" s="63"/>
      <c r="B14" s="63"/>
      <c r="C14" s="63"/>
      <c r="D14" s="64"/>
      <c r="E14" s="63"/>
      <c r="F14" s="63"/>
      <c r="G14" s="63"/>
    </row>
    <row r="16" spans="1:24">
      <c r="E16" s="7"/>
    </row>
  </sheetData>
  <mergeCells count="30">
    <mergeCell ref="F12:F14"/>
    <mergeCell ref="G12:G14"/>
    <mergeCell ref="A12:A14"/>
    <mergeCell ref="B12:B14"/>
    <mergeCell ref="C12:C14"/>
    <mergeCell ref="D12:D14"/>
    <mergeCell ref="E12:E14"/>
    <mergeCell ref="G9:G11"/>
    <mergeCell ref="G1:G2"/>
    <mergeCell ref="D3:D5"/>
    <mergeCell ref="G3:G5"/>
    <mergeCell ref="A6:A8"/>
    <mergeCell ref="B6:B8"/>
    <mergeCell ref="C6:C8"/>
    <mergeCell ref="D6:D8"/>
    <mergeCell ref="E6:E8"/>
    <mergeCell ref="F6:F8"/>
    <mergeCell ref="G6:G8"/>
    <mergeCell ref="A9:A11"/>
    <mergeCell ref="B9:B11"/>
    <mergeCell ref="C9:C11"/>
    <mergeCell ref="D9:D11"/>
    <mergeCell ref="A3:A5"/>
    <mergeCell ref="B3:B5"/>
    <mergeCell ref="C3:C5"/>
    <mergeCell ref="E1:F1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05D6-3BD0-452C-A4F7-2359A2C7857B}">
  <sheetPr>
    <tabColor rgb="FFE2EFDA"/>
  </sheetPr>
  <dimension ref="A1:Y16"/>
  <sheetViews>
    <sheetView workbookViewId="0">
      <selection activeCell="G6" sqref="G6:G8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3.140625" customWidth="1"/>
  </cols>
  <sheetData>
    <row r="1" spans="1:25">
      <c r="A1" s="200" t="s">
        <v>0</v>
      </c>
      <c r="B1" s="202" t="s">
        <v>1</v>
      </c>
      <c r="C1" s="202" t="s">
        <v>2</v>
      </c>
      <c r="D1" s="202" t="s">
        <v>3</v>
      </c>
      <c r="E1" s="204" t="s">
        <v>4</v>
      </c>
      <c r="F1" s="205"/>
      <c r="G1" s="195" t="s">
        <v>5</v>
      </c>
    </row>
    <row r="2" spans="1:25">
      <c r="A2" s="201"/>
      <c r="B2" s="203"/>
      <c r="C2" s="203"/>
      <c r="D2" s="203"/>
      <c r="E2" s="38" t="s">
        <v>6</v>
      </c>
      <c r="F2" s="38" t="s">
        <v>7</v>
      </c>
      <c r="G2" s="196"/>
    </row>
    <row r="3" spans="1:25" ht="24.75" customHeight="1">
      <c r="A3" s="109" t="s">
        <v>93</v>
      </c>
      <c r="B3" s="109" t="s">
        <v>120</v>
      </c>
      <c r="C3" s="109" t="s">
        <v>121</v>
      </c>
      <c r="D3" s="197" t="s">
        <v>121</v>
      </c>
      <c r="E3" s="34">
        <v>1</v>
      </c>
      <c r="F3" s="36" t="s">
        <v>122</v>
      </c>
      <c r="G3" s="199" t="s">
        <v>123</v>
      </c>
    </row>
    <row r="4" spans="1:25" ht="24.75" customHeight="1">
      <c r="A4" s="109"/>
      <c r="B4" s="109"/>
      <c r="C4" s="109"/>
      <c r="D4" s="197"/>
      <c r="E4" s="30">
        <v>2</v>
      </c>
      <c r="F4" s="32" t="s">
        <v>124</v>
      </c>
      <c r="G4" s="109"/>
    </row>
    <row r="5" spans="1:25" ht="24.75" customHeight="1">
      <c r="A5" s="110"/>
      <c r="B5" s="110"/>
      <c r="C5" s="110"/>
      <c r="D5" s="198"/>
      <c r="E5" s="228">
        <v>3</v>
      </c>
      <c r="F5" s="229" t="s">
        <v>125</v>
      </c>
      <c r="G5" s="110"/>
    </row>
    <row r="6" spans="1:25" s="21" customFormat="1">
      <c r="A6" s="179" t="s">
        <v>42</v>
      </c>
      <c r="B6" s="179" t="s">
        <v>126</v>
      </c>
      <c r="C6" s="179" t="s">
        <v>121</v>
      </c>
      <c r="D6" s="206" t="s">
        <v>121</v>
      </c>
      <c r="E6" s="208" t="s">
        <v>66</v>
      </c>
      <c r="F6" s="210" t="s">
        <v>66</v>
      </c>
      <c r="G6" s="179" t="s">
        <v>127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s="21" customFormat="1">
      <c r="A7" s="179"/>
      <c r="B7" s="179"/>
      <c r="C7" s="179"/>
      <c r="D7" s="206"/>
      <c r="E7" s="179"/>
      <c r="F7" s="211"/>
      <c r="G7" s="179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80"/>
      <c r="B8" s="180"/>
      <c r="C8" s="180"/>
      <c r="D8" s="207"/>
      <c r="E8" s="209"/>
      <c r="F8" s="212"/>
      <c r="G8" s="180"/>
    </row>
    <row r="9" spans="1:25" ht="36">
      <c r="A9" s="109" t="s">
        <v>42</v>
      </c>
      <c r="B9" s="109" t="s">
        <v>128</v>
      </c>
      <c r="C9" s="109" t="s">
        <v>121</v>
      </c>
      <c r="D9" s="197" t="s">
        <v>121</v>
      </c>
      <c r="E9" s="30">
        <v>4</v>
      </c>
      <c r="F9" s="32" t="s">
        <v>129</v>
      </c>
      <c r="G9" s="109" t="s">
        <v>130</v>
      </c>
    </row>
    <row r="10" spans="1:25">
      <c r="A10" s="109"/>
      <c r="B10" s="109"/>
      <c r="C10" s="109"/>
      <c r="D10" s="197"/>
      <c r="E10" s="30">
        <v>5</v>
      </c>
      <c r="F10" s="32" t="s">
        <v>131</v>
      </c>
      <c r="G10" s="109"/>
    </row>
    <row r="11" spans="1:25" ht="24">
      <c r="A11" s="110"/>
      <c r="B11" s="110"/>
      <c r="C11" s="110"/>
      <c r="D11" s="198"/>
      <c r="E11" s="30">
        <v>12</v>
      </c>
      <c r="F11" s="32" t="s">
        <v>132</v>
      </c>
      <c r="G11" s="110"/>
    </row>
    <row r="12" spans="1:25">
      <c r="A12" s="63" t="s">
        <v>8</v>
      </c>
      <c r="B12" s="63" t="str">
        <f>_xlfn.CONCAT("Obtener Estado Real ",D3)</f>
        <v>Obtener Estado Real Reporte Mensaje</v>
      </c>
      <c r="C12" s="63" t="str">
        <f>D12</f>
        <v>Reporte Mensaje</v>
      </c>
      <c r="D12" s="64" t="s">
        <v>121</v>
      </c>
      <c r="E12" s="63"/>
      <c r="F12" s="63"/>
      <c r="G12" s="63" t="str">
        <f>_xlfn.CONCAT("Estado Real ",D12," Obtenido")</f>
        <v>Estado Real Reporte Mensaje Obtenido</v>
      </c>
    </row>
    <row r="13" spans="1:25">
      <c r="A13" s="63"/>
      <c r="B13" s="63"/>
      <c r="C13" s="63"/>
      <c r="D13" s="64"/>
      <c r="E13" s="63"/>
      <c r="F13" s="63"/>
      <c r="G13" s="63"/>
    </row>
    <row r="14" spans="1:25">
      <c r="A14" s="63"/>
      <c r="B14" s="63"/>
      <c r="C14" s="63"/>
      <c r="D14" s="64"/>
      <c r="E14" s="63"/>
      <c r="F14" s="63"/>
      <c r="G14" s="63"/>
    </row>
    <row r="16" spans="1:25">
      <c r="F16" s="7"/>
    </row>
  </sheetData>
  <mergeCells count="30">
    <mergeCell ref="F12:F14"/>
    <mergeCell ref="G12:G14"/>
    <mergeCell ref="A12:A14"/>
    <mergeCell ref="B12:B14"/>
    <mergeCell ref="C12:C14"/>
    <mergeCell ref="D12:D14"/>
    <mergeCell ref="E12:E14"/>
    <mergeCell ref="E6:E8"/>
    <mergeCell ref="F6:F8"/>
    <mergeCell ref="G6:G8"/>
    <mergeCell ref="A9:A11"/>
    <mergeCell ref="B9:B11"/>
    <mergeCell ref="C9:C11"/>
    <mergeCell ref="D9:D11"/>
    <mergeCell ref="G9:G11"/>
    <mergeCell ref="A6:A8"/>
    <mergeCell ref="B6:B8"/>
    <mergeCell ref="C6:C8"/>
    <mergeCell ref="D6:D8"/>
    <mergeCell ref="G1:G2"/>
    <mergeCell ref="A1:A2"/>
    <mergeCell ref="B1:B2"/>
    <mergeCell ref="C1:C2"/>
    <mergeCell ref="D1:D2"/>
    <mergeCell ref="E1:F1"/>
    <mergeCell ref="A3:A5"/>
    <mergeCell ref="B3:B5"/>
    <mergeCell ref="C3:C5"/>
    <mergeCell ref="D3:D5"/>
    <mergeCell ref="G3:G5"/>
  </mergeCell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5BAB-F0AB-4CC4-B0F0-25F6A97AEF34}">
  <sheetPr>
    <tabColor rgb="FFE2EFDA"/>
  </sheetPr>
  <dimension ref="A1:BD16"/>
  <sheetViews>
    <sheetView workbookViewId="0">
      <selection activeCell="A12" sqref="A12:G14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56">
      <c r="A1" s="215" t="s">
        <v>0</v>
      </c>
      <c r="B1" s="217" t="s">
        <v>1</v>
      </c>
      <c r="C1" s="217" t="s">
        <v>2</v>
      </c>
      <c r="D1" s="217" t="s">
        <v>3</v>
      </c>
      <c r="E1" s="219" t="s">
        <v>4</v>
      </c>
      <c r="F1" s="220"/>
      <c r="G1" s="213" t="s">
        <v>5</v>
      </c>
    </row>
    <row r="2" spans="1:56">
      <c r="A2" s="216"/>
      <c r="B2" s="218"/>
      <c r="C2" s="218"/>
      <c r="D2" s="218"/>
      <c r="E2" s="33" t="s">
        <v>6</v>
      </c>
      <c r="F2" s="33" t="s">
        <v>7</v>
      </c>
      <c r="G2" s="214"/>
    </row>
    <row r="3" spans="1:56" ht="24.75" customHeight="1">
      <c r="A3" s="109" t="s">
        <v>93</v>
      </c>
      <c r="B3" s="109" t="s">
        <v>133</v>
      </c>
      <c r="C3" s="109" t="s">
        <v>134</v>
      </c>
      <c r="D3" s="197" t="s">
        <v>134</v>
      </c>
      <c r="E3" s="34">
        <v>1</v>
      </c>
      <c r="F3" s="36" t="s">
        <v>135</v>
      </c>
      <c r="G3" s="199" t="s">
        <v>136</v>
      </c>
    </row>
    <row r="4" spans="1:56" ht="24.75" customHeight="1">
      <c r="A4" s="109"/>
      <c r="B4" s="109"/>
      <c r="C4" s="109"/>
      <c r="D4" s="197"/>
      <c r="E4" s="30">
        <v>2</v>
      </c>
      <c r="F4" s="32" t="s">
        <v>137</v>
      </c>
      <c r="G4" s="109"/>
    </row>
    <row r="5" spans="1:56" ht="24.75" customHeight="1">
      <c r="A5" s="110"/>
      <c r="B5" s="110"/>
      <c r="C5" s="110"/>
      <c r="D5" s="198"/>
      <c r="E5" s="228">
        <v>3</v>
      </c>
      <c r="F5" s="229" t="s">
        <v>138</v>
      </c>
      <c r="G5" s="110"/>
    </row>
    <row r="6" spans="1:56" s="21" customFormat="1">
      <c r="A6" s="179" t="s">
        <v>42</v>
      </c>
      <c r="B6" s="179" t="s">
        <v>139</v>
      </c>
      <c r="C6" s="179" t="s">
        <v>134</v>
      </c>
      <c r="D6" s="206" t="s">
        <v>134</v>
      </c>
      <c r="E6" s="208" t="s">
        <v>66</v>
      </c>
      <c r="F6" s="210" t="s">
        <v>66</v>
      </c>
      <c r="G6" s="179" t="s">
        <v>140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s="21" customFormat="1">
      <c r="A7" s="179"/>
      <c r="B7" s="179"/>
      <c r="C7" s="179"/>
      <c r="D7" s="206"/>
      <c r="E7" s="179"/>
      <c r="F7" s="211"/>
      <c r="G7" s="179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>
      <c r="A8" s="180"/>
      <c r="B8" s="180"/>
      <c r="C8" s="180"/>
      <c r="D8" s="207"/>
      <c r="E8" s="209"/>
      <c r="F8" s="212"/>
      <c r="G8" s="180"/>
    </row>
    <row r="9" spans="1:56" ht="36">
      <c r="A9" s="109" t="s">
        <v>141</v>
      </c>
      <c r="B9" s="109" t="s">
        <v>142</v>
      </c>
      <c r="C9" s="109" t="s">
        <v>134</v>
      </c>
      <c r="D9" s="197" t="s">
        <v>134</v>
      </c>
      <c r="E9" s="30">
        <v>4</v>
      </c>
      <c r="F9" s="32" t="s">
        <v>143</v>
      </c>
      <c r="G9" s="109" t="s">
        <v>144</v>
      </c>
    </row>
    <row r="10" spans="1:56" ht="24" customHeight="1">
      <c r="A10" s="109"/>
      <c r="B10" s="109"/>
      <c r="C10" s="109"/>
      <c r="D10" s="197"/>
      <c r="E10" s="30">
        <v>5</v>
      </c>
      <c r="F10" s="32" t="s">
        <v>145</v>
      </c>
      <c r="G10" s="109"/>
    </row>
    <row r="11" spans="1:56" ht="24">
      <c r="A11" s="110"/>
      <c r="B11" s="110"/>
      <c r="C11" s="110"/>
      <c r="D11" s="198"/>
      <c r="E11" s="30">
        <v>6</v>
      </c>
      <c r="F11" s="32" t="s">
        <v>146</v>
      </c>
      <c r="G11" s="110"/>
    </row>
    <row r="12" spans="1:56">
      <c r="A12" s="63" t="s">
        <v>8</v>
      </c>
      <c r="B12" s="63" t="str">
        <f>_xlfn.CONCAT("Obtener Estado Real ",D3)</f>
        <v>Obtener Estado Real Reporte Publicación</v>
      </c>
      <c r="C12" s="63" t="str">
        <f>D12</f>
        <v>Reporte Publicación</v>
      </c>
      <c r="D12" s="64" t="s">
        <v>134</v>
      </c>
      <c r="E12" s="63"/>
      <c r="F12" s="63"/>
      <c r="G12" s="63" t="str">
        <f>_xlfn.CONCAT("Estado Real ",D12," Obtenido")</f>
        <v>Estado Real Reporte Publicación Obtenido</v>
      </c>
    </row>
    <row r="13" spans="1:56">
      <c r="A13" s="63"/>
      <c r="B13" s="63"/>
      <c r="C13" s="63"/>
      <c r="D13" s="64"/>
      <c r="E13" s="63"/>
      <c r="F13" s="63"/>
      <c r="G13" s="63"/>
    </row>
    <row r="14" spans="1:56">
      <c r="A14" s="63"/>
      <c r="B14" s="63"/>
      <c r="C14" s="63"/>
      <c r="D14" s="64"/>
      <c r="E14" s="63"/>
      <c r="F14" s="63"/>
      <c r="G14" s="63"/>
    </row>
    <row r="16" spans="1:56">
      <c r="F16" s="7"/>
    </row>
  </sheetData>
  <mergeCells count="30">
    <mergeCell ref="F12:F14"/>
    <mergeCell ref="G12:G14"/>
    <mergeCell ref="A12:A14"/>
    <mergeCell ref="B12:B14"/>
    <mergeCell ref="C12:C14"/>
    <mergeCell ref="D12:D14"/>
    <mergeCell ref="E12:E14"/>
    <mergeCell ref="G1:G2"/>
    <mergeCell ref="A1:A2"/>
    <mergeCell ref="B1:B2"/>
    <mergeCell ref="C1:C2"/>
    <mergeCell ref="D1:D2"/>
    <mergeCell ref="E1:F1"/>
    <mergeCell ref="A3:A5"/>
    <mergeCell ref="B3:B5"/>
    <mergeCell ref="C3:C5"/>
    <mergeCell ref="D3:D5"/>
    <mergeCell ref="G3:G5"/>
    <mergeCell ref="E6:E8"/>
    <mergeCell ref="F6:F8"/>
    <mergeCell ref="G6:G8"/>
    <mergeCell ref="A9:A11"/>
    <mergeCell ref="B9:B11"/>
    <mergeCell ref="C9:C11"/>
    <mergeCell ref="D9:D11"/>
    <mergeCell ref="G9:G11"/>
    <mergeCell ref="A6:A8"/>
    <mergeCell ref="B6:B8"/>
    <mergeCell ref="C6:C8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B024-CC84-4B0B-8C5A-9C46DEF42444}">
  <sheetPr>
    <tabColor rgb="FFE2EFDA"/>
  </sheetPr>
  <dimension ref="A1:G9"/>
  <sheetViews>
    <sheetView workbookViewId="0">
      <selection activeCell="A5" sqref="A5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163" t="s">
        <v>0</v>
      </c>
      <c r="B1" s="163" t="s">
        <v>1</v>
      </c>
      <c r="C1" s="163" t="s">
        <v>2</v>
      </c>
      <c r="D1" s="163" t="s">
        <v>3</v>
      </c>
      <c r="E1" s="165" t="s">
        <v>4</v>
      </c>
      <c r="F1" s="166"/>
      <c r="G1" s="163" t="s">
        <v>5</v>
      </c>
    </row>
    <row r="2" spans="1:7">
      <c r="A2" s="164"/>
      <c r="B2" s="164"/>
      <c r="C2" s="164"/>
      <c r="D2" s="164"/>
      <c r="E2" s="29" t="s">
        <v>6</v>
      </c>
      <c r="F2" s="29" t="s">
        <v>7</v>
      </c>
      <c r="G2" s="164"/>
    </row>
    <row r="3" spans="1:7" ht="17.25" customHeight="1">
      <c r="A3" s="109" t="s">
        <v>44</v>
      </c>
      <c r="B3" s="109" t="s">
        <v>147</v>
      </c>
      <c r="C3" s="109" t="s">
        <v>148</v>
      </c>
      <c r="D3" s="161" t="s">
        <v>148</v>
      </c>
      <c r="E3" s="109" t="s">
        <v>66</v>
      </c>
      <c r="F3" s="109" t="s">
        <v>66</v>
      </c>
      <c r="G3" s="109" t="s">
        <v>149</v>
      </c>
    </row>
    <row r="4" spans="1:7" ht="17.25" customHeight="1">
      <c r="A4" s="109"/>
      <c r="B4" s="109"/>
      <c r="C4" s="109"/>
      <c r="D4" s="161"/>
      <c r="E4" s="109"/>
      <c r="F4" s="109"/>
      <c r="G4" s="109"/>
    </row>
    <row r="5" spans="1:7" ht="17.25" customHeight="1">
      <c r="A5" s="160"/>
      <c r="B5" s="110"/>
      <c r="C5" s="110"/>
      <c r="D5" s="162"/>
      <c r="E5" s="110"/>
      <c r="F5" s="110"/>
      <c r="G5" s="110"/>
    </row>
    <row r="6" spans="1:7" ht="24.75" customHeight="1"/>
    <row r="7" spans="1:7" ht="24.75" customHeight="1"/>
    <row r="8" spans="1:7" ht="24.75" customHeight="1"/>
    <row r="9" spans="1:7" ht="24.75" customHeight="1"/>
  </sheetData>
  <mergeCells count="13">
    <mergeCell ref="G1:G2"/>
    <mergeCell ref="F3:F5"/>
    <mergeCell ref="G3:G5"/>
    <mergeCell ref="A3:A5"/>
    <mergeCell ref="B3:B5"/>
    <mergeCell ref="C3:C5"/>
    <mergeCell ref="D3:D5"/>
    <mergeCell ref="E3:E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0B1F-E674-44EE-9F15-67434A860385}">
  <sheetPr>
    <tabColor rgb="FFE2EFDA"/>
  </sheetPr>
  <dimension ref="A1:G5"/>
  <sheetViews>
    <sheetView workbookViewId="0">
      <selection activeCell="F21" sqref="F21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163" t="s">
        <v>0</v>
      </c>
      <c r="B1" s="163" t="s">
        <v>1</v>
      </c>
      <c r="C1" s="163" t="s">
        <v>2</v>
      </c>
      <c r="D1" s="163" t="s">
        <v>3</v>
      </c>
      <c r="E1" s="165" t="s">
        <v>4</v>
      </c>
      <c r="F1" s="166"/>
      <c r="G1" s="163" t="s">
        <v>5</v>
      </c>
    </row>
    <row r="2" spans="1:7">
      <c r="A2" s="164"/>
      <c r="B2" s="164"/>
      <c r="C2" s="164"/>
      <c r="D2" s="164"/>
      <c r="E2" s="29" t="s">
        <v>6</v>
      </c>
      <c r="F2" s="29" t="s">
        <v>7</v>
      </c>
      <c r="G2" s="164"/>
    </row>
    <row r="3" spans="1:7" ht="21.75" customHeight="1">
      <c r="A3" s="221" t="s">
        <v>150</v>
      </c>
      <c r="B3" s="221" t="s">
        <v>151</v>
      </c>
      <c r="C3" s="221" t="s">
        <v>66</v>
      </c>
      <c r="D3" s="224" t="s">
        <v>152</v>
      </c>
      <c r="E3" s="221" t="s">
        <v>66</v>
      </c>
      <c r="F3" s="221" t="s">
        <v>66</v>
      </c>
      <c r="G3" s="221" t="s">
        <v>153</v>
      </c>
    </row>
    <row r="4" spans="1:7" ht="18" customHeight="1">
      <c r="A4" s="221"/>
      <c r="B4" s="221"/>
      <c r="C4" s="221"/>
      <c r="D4" s="224"/>
      <c r="E4" s="221"/>
      <c r="F4" s="221"/>
      <c r="G4" s="221"/>
    </row>
    <row r="5" spans="1:7" ht="21" customHeight="1">
      <c r="A5" s="223"/>
      <c r="B5" s="222"/>
      <c r="C5" s="222"/>
      <c r="D5" s="225"/>
      <c r="E5" s="222"/>
      <c r="F5" s="222"/>
      <c r="G5" s="222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E03A-727E-48C7-82BC-BF759CF77753}">
  <sheetPr>
    <tabColor rgb="FFE2EFDA"/>
  </sheetPr>
  <dimension ref="A1:G5"/>
  <sheetViews>
    <sheetView workbookViewId="0">
      <selection activeCell="A3" sqref="A3:A5"/>
    </sheetView>
  </sheetViews>
  <sheetFormatPr defaultRowHeight="15"/>
  <cols>
    <col min="1" max="1" width="22.140625" customWidth="1"/>
    <col min="2" max="2" width="24.7109375" customWidth="1"/>
    <col min="3" max="3" width="21.140625" customWidth="1"/>
    <col min="4" max="4" width="18.140625" customWidth="1"/>
    <col min="6" max="6" width="65.7109375" customWidth="1"/>
    <col min="7" max="7" width="22.28515625" customWidth="1"/>
  </cols>
  <sheetData>
    <row r="1" spans="1:7">
      <c r="A1" s="163" t="s">
        <v>0</v>
      </c>
      <c r="B1" s="163" t="s">
        <v>1</v>
      </c>
      <c r="C1" s="163" t="s">
        <v>2</v>
      </c>
      <c r="D1" s="163" t="s">
        <v>3</v>
      </c>
      <c r="E1" s="165" t="s">
        <v>4</v>
      </c>
      <c r="F1" s="166"/>
      <c r="G1" s="163" t="s">
        <v>5</v>
      </c>
    </row>
    <row r="2" spans="1:7">
      <c r="A2" s="164"/>
      <c r="B2" s="164"/>
      <c r="C2" s="164"/>
      <c r="D2" s="164"/>
      <c r="E2" s="29" t="s">
        <v>6</v>
      </c>
      <c r="F2" s="29" t="s">
        <v>7</v>
      </c>
      <c r="G2" s="164"/>
    </row>
    <row r="3" spans="1:7" ht="21" customHeight="1">
      <c r="A3" s="109" t="s">
        <v>150</v>
      </c>
      <c r="B3" s="109" t="s">
        <v>154</v>
      </c>
      <c r="C3" s="109" t="s">
        <v>66</v>
      </c>
      <c r="D3" s="197" t="s">
        <v>155</v>
      </c>
      <c r="E3" s="109" t="s">
        <v>66</v>
      </c>
      <c r="F3" s="109" t="s">
        <v>66</v>
      </c>
      <c r="G3" s="109" t="s">
        <v>156</v>
      </c>
    </row>
    <row r="4" spans="1:7" ht="21" customHeight="1">
      <c r="A4" s="109"/>
      <c r="B4" s="109"/>
      <c r="C4" s="109"/>
      <c r="D4" s="197"/>
      <c r="E4" s="109"/>
      <c r="F4" s="109"/>
      <c r="G4" s="109"/>
    </row>
    <row r="5" spans="1:7" ht="21" customHeight="1">
      <c r="A5" s="160"/>
      <c r="B5" s="110"/>
      <c r="C5" s="110"/>
      <c r="D5" s="198"/>
      <c r="E5" s="110"/>
      <c r="F5" s="110"/>
      <c r="G5" s="110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487F-4B4B-4A6E-8B44-79866F758071}">
  <sheetPr>
    <tabColor rgb="FFE2EFDA"/>
  </sheetPr>
  <dimension ref="A1:G5"/>
  <sheetViews>
    <sheetView workbookViewId="0">
      <selection activeCell="G3" sqref="G3:G5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163" t="s">
        <v>0</v>
      </c>
      <c r="B1" s="163" t="s">
        <v>1</v>
      </c>
      <c r="C1" s="163" t="s">
        <v>2</v>
      </c>
      <c r="D1" s="163" t="s">
        <v>3</v>
      </c>
      <c r="E1" s="165" t="s">
        <v>4</v>
      </c>
      <c r="F1" s="166"/>
      <c r="G1" s="163" t="s">
        <v>5</v>
      </c>
    </row>
    <row r="2" spans="1:7">
      <c r="A2" s="164"/>
      <c r="B2" s="164"/>
      <c r="C2" s="164"/>
      <c r="D2" s="164"/>
      <c r="E2" s="29" t="s">
        <v>6</v>
      </c>
      <c r="F2" s="29" t="s">
        <v>7</v>
      </c>
      <c r="G2" s="164"/>
    </row>
    <row r="3" spans="1:7">
      <c r="A3" s="109" t="s">
        <v>29</v>
      </c>
      <c r="B3" s="109" t="s">
        <v>157</v>
      </c>
      <c r="C3" s="109" t="s">
        <v>66</v>
      </c>
      <c r="D3" s="226" t="s">
        <v>158</v>
      </c>
      <c r="E3" s="109" t="s">
        <v>66</v>
      </c>
      <c r="F3" s="109" t="s">
        <v>66</v>
      </c>
      <c r="G3" s="109" t="s">
        <v>159</v>
      </c>
    </row>
    <row r="4" spans="1:7">
      <c r="A4" s="109"/>
      <c r="B4" s="109"/>
      <c r="C4" s="109"/>
      <c r="D4" s="226"/>
      <c r="E4" s="109"/>
      <c r="F4" s="109"/>
      <c r="G4" s="109"/>
    </row>
    <row r="5" spans="1:7">
      <c r="A5" s="110"/>
      <c r="B5" s="110"/>
      <c r="C5" s="110"/>
      <c r="D5" s="227"/>
      <c r="E5" s="110"/>
      <c r="F5" s="110"/>
      <c r="G5" s="110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69BF-4E20-4E95-BD83-B0A9ECD81A85}">
  <sheetPr>
    <tabColor rgb="FFE2EFDA"/>
  </sheetPr>
  <dimension ref="A1:G23"/>
  <sheetViews>
    <sheetView tabSelected="1" topLeftCell="A2" workbookViewId="0">
      <selection activeCell="D24" sqref="D24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 ht="15.75" thickBot="1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76" t="s">
        <v>15</v>
      </c>
      <c r="B3" s="86" t="str">
        <f>_xlfn.CONCAT("Crear ", $D$3)</f>
        <v>Crear Agenda</v>
      </c>
      <c r="C3" s="86" t="str">
        <f>$D$3</f>
        <v>Agenda</v>
      </c>
      <c r="D3" s="87" t="s">
        <v>16</v>
      </c>
      <c r="E3" s="22">
        <v>1</v>
      </c>
      <c r="F3" s="23" t="str">
        <f>_xlfn.CONCAT("Los datos de la nueva ", $D$3, " deben cumplir con las reglas de tipo de dato, formato, longitud, obligatoriedad, rango y falta de lógica.")</f>
        <v>Los datos de la nueva Agenda deben cumplir con las reglas de tipo de dato, formato, longitud, obligatoriedad, rango y falta de lógica.</v>
      </c>
      <c r="G3" s="85" t="str">
        <f>_xlfn.CONCAT($D$3, " Creada")</f>
        <v>Agenda Creada</v>
      </c>
    </row>
    <row r="4" spans="1:7" ht="24.75" customHeight="1">
      <c r="A4" s="85"/>
      <c r="B4" s="85"/>
      <c r="C4" s="85"/>
      <c r="D4" s="88"/>
      <c r="E4" s="22">
        <v>2</v>
      </c>
      <c r="F4" s="23" t="str">
        <f>_xlfn.CONCAT("No puede existir previamente otra ", $D$3, " con el mismo identificador.")</f>
        <v>No puede existir previamente otra Agenda con el mismo identificador.</v>
      </c>
      <c r="G4" s="85"/>
    </row>
    <row r="5" spans="1:7" ht="24.75" customHeight="1">
      <c r="A5" s="85"/>
      <c r="B5" s="85"/>
      <c r="C5" s="85"/>
      <c r="D5" s="88"/>
      <c r="E5" s="22">
        <v>3</v>
      </c>
      <c r="F5" s="23" t="str">
        <f>_xlfn.CONCAT("No puede existir previamente otra ", $D$3, " con el mismo grupo.")</f>
        <v>No puede existir previamente otra Agenda con el mismo grupo.</v>
      </c>
      <c r="G5" s="85"/>
    </row>
    <row r="6" spans="1:7" ht="24.75" customHeight="1">
      <c r="A6" s="65" t="s">
        <v>15</v>
      </c>
      <c r="B6" s="84" t="str">
        <f>_xlfn.CONCAT("Modificar ", $D$6)</f>
        <v>Modificar Agenda</v>
      </c>
      <c r="C6" s="84" t="str">
        <f>$D$9</f>
        <v>Agenda</v>
      </c>
      <c r="D6" s="89" t="s">
        <v>16</v>
      </c>
      <c r="E6" s="37">
        <v>4</v>
      </c>
      <c r="F6" s="52" t="str">
        <f>_xlfn.CONCAT("Los datos de la ", $D$6, " que se desea modificar deben cumplir con las reglas de tipo de dato, formato, longitud, obligatoriedad, rango y falta de lógica.")</f>
        <v>Los datos de la Agenda que se desea modificar deben cumplir con las reglas de tipo de dato, formato, longitud, obligatoriedad, rango y falta de lógica.</v>
      </c>
      <c r="G6" s="83" t="str">
        <f>_xlfn.CONCAT($D$6, " Modificada")</f>
        <v>Agenda Modificada</v>
      </c>
    </row>
    <row r="7" spans="1:7">
      <c r="A7" s="83"/>
      <c r="B7" s="83"/>
      <c r="C7" s="83"/>
      <c r="D7" s="90"/>
      <c r="E7" s="37">
        <v>5</v>
      </c>
      <c r="F7" s="52" t="str">
        <f>_xlfn.CONCAT("Tiene que existir previamente una ", $D$6, " con el mismo identificador.")</f>
        <v>Tiene que existir previamente una Agenda con el mismo identificador.</v>
      </c>
      <c r="G7" s="83"/>
    </row>
    <row r="8" spans="1:7" ht="24">
      <c r="A8" s="83"/>
      <c r="B8" s="83"/>
      <c r="C8" s="83"/>
      <c r="D8" s="91"/>
      <c r="E8" s="37">
        <v>6</v>
      </c>
      <c r="F8" s="52" t="str">
        <f>_xlfn.CONCAT("No puede existir previamente otra ", $D$6, " con el mismo Grupo. A no ser de que el Grupo existente  pertenezca a la ", $D$6, " enviada para modificar.")</f>
        <v>No puede existir previamente otra Agenda con el mismo Grupo. A no ser de que el Grupo existente  pertenezca a la Agenda enviada para modificar.</v>
      </c>
      <c r="G8" s="83"/>
    </row>
    <row r="9" spans="1:7" ht="24.75" customHeight="1">
      <c r="A9" s="75" t="s">
        <v>15</v>
      </c>
      <c r="B9" s="86" t="str">
        <f>_xlfn.CONCAT("Eliminar ", $D$9)</f>
        <v>Eliminar Agenda</v>
      </c>
      <c r="C9" s="86" t="s">
        <v>10</v>
      </c>
      <c r="D9" s="88" t="s">
        <v>16</v>
      </c>
      <c r="E9" s="22">
        <v>7</v>
      </c>
      <c r="F9" s="23" t="str">
        <f>_xlfn.CONCAT("Los datos de la ", $D$9, " que se desea eliminar deben cumplir con las reglas de tipo de dato, formato, longitud, obligatoriedad, rango y falta de lógica.")</f>
        <v>Los datos de la Agenda que se desea eliminar deben cumplir con las reglas de tipo de dato, formato, longitud, obligatoriedad, rango y falta de lógica.</v>
      </c>
      <c r="G9" s="85" t="str">
        <f>_xlfn.CONCAT($D$3, " Eliminada")</f>
        <v>Agenda Eliminada</v>
      </c>
    </row>
    <row r="10" spans="1:7">
      <c r="A10" s="85"/>
      <c r="B10" s="85"/>
      <c r="C10" s="85"/>
      <c r="D10" s="88"/>
      <c r="E10" s="22">
        <v>8</v>
      </c>
      <c r="F10" s="23" t="str">
        <f>_xlfn.CONCAT("Tiene que existir previamente un ", $D$9, " con el mismo identificador.")</f>
        <v>Tiene que existir previamente un Agenda con el mismo identificador.</v>
      </c>
      <c r="G10" s="85"/>
    </row>
    <row r="11" spans="1:7" ht="24.75" customHeight="1">
      <c r="A11" s="85"/>
      <c r="B11" s="85"/>
      <c r="C11" s="85"/>
      <c r="D11" s="88"/>
      <c r="E11" s="22">
        <v>9</v>
      </c>
      <c r="F11" s="23" t="str">
        <f>_xlfn.CONCAT("La ", $D$9, " que se va a eliminar no puede estar siendo utilizado (relacionado) por un objeto de dominio diferente a ", $D$9, ".")</f>
        <v>La Agenda que se va a eliminar no puede estar siendo utilizado (relacionado) por un objeto de dominio diferente a Agenda.</v>
      </c>
      <c r="G11" s="85"/>
    </row>
    <row r="12" spans="1:7">
      <c r="A12" s="65" t="s">
        <v>17</v>
      </c>
      <c r="B12" s="84" t="str">
        <f>_xlfn.CONCAT("Consultar ", $D$12)</f>
        <v>Consultar Agenda</v>
      </c>
      <c r="C12" s="84" t="str">
        <f>$D$12</f>
        <v>Agenda</v>
      </c>
      <c r="D12" s="92" t="s">
        <v>16</v>
      </c>
      <c r="E12" s="93"/>
      <c r="F12" s="79"/>
      <c r="G12" s="83" t="str">
        <f>_xlfn.CONCAT($D$3, " Consultada")</f>
        <v>Agenda Consultada</v>
      </c>
    </row>
    <row r="13" spans="1:7" ht="21.75" customHeight="1">
      <c r="A13" s="83"/>
      <c r="B13" s="83"/>
      <c r="C13" s="83"/>
      <c r="D13" s="92"/>
      <c r="E13" s="94"/>
      <c r="F13" s="80"/>
      <c r="G13" s="83"/>
    </row>
    <row r="14" spans="1:7" ht="21.75" customHeight="1">
      <c r="A14" s="83"/>
      <c r="B14" s="83"/>
      <c r="C14" s="83"/>
      <c r="D14" s="92"/>
      <c r="E14" s="84"/>
      <c r="F14" s="66"/>
      <c r="G14" s="83"/>
    </row>
    <row r="15" spans="1:7" ht="25.5">
      <c r="A15" s="75" t="s">
        <v>15</v>
      </c>
      <c r="B15" s="76" t="str">
        <f>_xlfn.CONCAT("Cambiar Estado ", $D$15)</f>
        <v>Cambiar Estado Agenda</v>
      </c>
      <c r="C15" s="86" t="str">
        <f>$D$15</f>
        <v>Agenda</v>
      </c>
      <c r="D15" s="88" t="s">
        <v>16</v>
      </c>
      <c r="E15" s="22">
        <v>10</v>
      </c>
      <c r="F15" s="23" t="str">
        <f>_xlfn.CONCAT("El dato del ", $D$15," que se desea cambiar de estado debe cumplir con las reglas de tipo de dato, formato, longitud, obligatoriedad, rango y falta de lógica.")</f>
        <v>El dato del Agenda que se desea cambiar de estado debe cumplir con las reglas de tipo de dato, formato, longitud, obligatoriedad, rango y falta de lógica.</v>
      </c>
      <c r="G15" s="75" t="str">
        <f>_xlfn.CONCAT("Estado ",$D$3, " Cambiado")</f>
        <v>Estado Agenda Cambiado</v>
      </c>
    </row>
    <row r="16" spans="1:7">
      <c r="A16" s="85"/>
      <c r="B16" s="75"/>
      <c r="C16" s="85"/>
      <c r="D16" s="88"/>
      <c r="E16" s="22">
        <v>11</v>
      </c>
      <c r="F16" s="23" t="str">
        <f>_xlfn.CONCAT("Tiene que existir previamente un ", $D$15, " con el mismo identificador.")</f>
        <v>Tiene que existir previamente un Agenda con el mismo identificador.</v>
      </c>
      <c r="G16" s="75"/>
    </row>
    <row r="17" spans="1:7">
      <c r="A17" s="85"/>
      <c r="B17" s="75"/>
      <c r="C17" s="85"/>
      <c r="D17" s="88"/>
      <c r="E17" s="22">
        <v>12</v>
      </c>
      <c r="F17" s="24" t="str">
        <f>_xlfn.CONCAT("La nuevo estado de ", $D$15, " tiene que ser diferente al estado actual de ",  $D$15)</f>
        <v>La nuevo estado de Agenda tiene que ser diferente al estado actual de Agenda</v>
      </c>
      <c r="G17" s="75"/>
    </row>
    <row r="18" spans="1:7" ht="24">
      <c r="A18" s="65" t="s">
        <v>15</v>
      </c>
      <c r="B18" s="66" t="str">
        <f>_xlfn.CONCAT("Abrir ", $D$15)</f>
        <v>Abrir Agenda</v>
      </c>
      <c r="C18" s="84" t="str">
        <f>$D$15</f>
        <v>Agenda</v>
      </c>
      <c r="D18" s="92" t="s">
        <v>16</v>
      </c>
      <c r="E18" s="37">
        <v>13</v>
      </c>
      <c r="F18" s="52" t="str">
        <f>_xlfn.CONCAT("El dato del ", $D$15," que se desea cambiar de estado debe cumplir con las reglas de tipo de dato, formato, longitud, obligatoriedad, rango y falta de lógica.")</f>
        <v>El dato del Agenda que se desea cambiar de estado debe cumplir con las reglas de tipo de dato, formato, longitud, obligatoriedad, rango y falta de lógica.</v>
      </c>
      <c r="G18" s="65" t="str">
        <f>_xlfn.CONCAT("Estado ",$D$3, " Cambiado")</f>
        <v>Estado Agenda Cambiado</v>
      </c>
    </row>
    <row r="19" spans="1:7">
      <c r="A19" s="83"/>
      <c r="B19" s="65"/>
      <c r="C19" s="83"/>
      <c r="D19" s="92"/>
      <c r="E19" s="37">
        <v>14</v>
      </c>
      <c r="F19" s="52" t="str">
        <f>_xlfn.CONCAT("Tiene que existir previamente un ", $D$15, " con el mismo identificador.")</f>
        <v>Tiene que existir previamente un Agenda con el mismo identificador.</v>
      </c>
      <c r="G19" s="65"/>
    </row>
    <row r="20" spans="1:7">
      <c r="A20" s="83"/>
      <c r="B20" s="65"/>
      <c r="C20" s="83"/>
      <c r="D20" s="92"/>
      <c r="E20" s="37">
        <v>15</v>
      </c>
      <c r="F20" s="53" t="str">
        <f>_xlfn.CONCAT("La nuevo estado de ", $D$15, " tiene que ser diferente al estado actual de ",  $D$15)</f>
        <v>La nuevo estado de Agenda tiene que ser diferente al estado actual de Agenda</v>
      </c>
      <c r="G20" s="65"/>
    </row>
    <row r="21" spans="1:7">
      <c r="A21" s="82" t="s">
        <v>8</v>
      </c>
      <c r="B21" s="81" t="str">
        <f>_xlfn.CONCAT("Obtener Estado Real ",C21)</f>
        <v>Obtener Estado Real Agenda</v>
      </c>
      <c r="C21" s="81" t="str">
        <f>D9</f>
        <v>Agenda</v>
      </c>
      <c r="D21" s="73" t="s">
        <v>16</v>
      </c>
      <c r="E21" s="81"/>
      <c r="F21" s="81"/>
      <c r="G21" s="81" t="str">
        <f>_xlfn.CONCAT("Estado Real ",D9," Obtenido")</f>
        <v>Estado Real Agenda Obtenido</v>
      </c>
    </row>
    <row r="22" spans="1:7">
      <c r="A22" s="82"/>
      <c r="B22" s="81"/>
      <c r="C22" s="81"/>
      <c r="D22" s="74"/>
      <c r="E22" s="81"/>
      <c r="F22" s="81"/>
      <c r="G22" s="81"/>
    </row>
    <row r="23" spans="1:7">
      <c r="A23" s="82"/>
      <c r="B23" s="81"/>
      <c r="C23" s="81"/>
      <c r="D23" s="74"/>
      <c r="E23" s="81"/>
      <c r="F23" s="81"/>
      <c r="G23" s="81"/>
    </row>
  </sheetData>
  <mergeCells count="45">
    <mergeCell ref="F21:F23"/>
    <mergeCell ref="G21:G23"/>
    <mergeCell ref="A21:A23"/>
    <mergeCell ref="B21:B23"/>
    <mergeCell ref="C21:C23"/>
    <mergeCell ref="D21:D23"/>
    <mergeCell ref="E21:E23"/>
    <mergeCell ref="A18:A20"/>
    <mergeCell ref="B18:B20"/>
    <mergeCell ref="C18:C20"/>
    <mergeCell ref="D18:D20"/>
    <mergeCell ref="G18:G20"/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A6:A8"/>
    <mergeCell ref="B6:B8"/>
    <mergeCell ref="C6:C8"/>
    <mergeCell ref="G6:G8"/>
    <mergeCell ref="A1:A2"/>
    <mergeCell ref="B1:B2"/>
    <mergeCell ref="C1:C2"/>
    <mergeCell ref="D1:D2"/>
    <mergeCell ref="E1:F1"/>
    <mergeCell ref="G1:G2"/>
    <mergeCell ref="A3:A5"/>
    <mergeCell ref="B3:B5"/>
    <mergeCell ref="C3:C5"/>
    <mergeCell ref="D3:D5"/>
    <mergeCell ref="G3:G5"/>
    <mergeCell ref="D6:D8"/>
  </mergeCells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4F08-0999-4F5F-A2B1-791EA9BECC36}">
  <sheetPr>
    <tabColor rgb="FFE2EFDA"/>
  </sheetPr>
  <dimension ref="A1:G7"/>
  <sheetViews>
    <sheetView workbookViewId="0">
      <selection activeCell="A3" sqref="A3:A5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163" t="s">
        <v>0</v>
      </c>
      <c r="B1" s="163" t="s">
        <v>1</v>
      </c>
      <c r="C1" s="163" t="s">
        <v>2</v>
      </c>
      <c r="D1" s="163" t="s">
        <v>3</v>
      </c>
      <c r="E1" s="165" t="s">
        <v>4</v>
      </c>
      <c r="F1" s="166"/>
      <c r="G1" s="163" t="s">
        <v>5</v>
      </c>
    </row>
    <row r="2" spans="1:7">
      <c r="A2" s="164"/>
      <c r="B2" s="164"/>
      <c r="C2" s="164"/>
      <c r="D2" s="164"/>
      <c r="E2" s="29" t="s">
        <v>6</v>
      </c>
      <c r="F2" s="29" t="s">
        <v>7</v>
      </c>
      <c r="G2" s="164"/>
    </row>
    <row r="3" spans="1:7">
      <c r="A3" s="109" t="s">
        <v>93</v>
      </c>
      <c r="B3" s="109" t="s">
        <v>160</v>
      </c>
      <c r="C3" s="109" t="s">
        <v>66</v>
      </c>
      <c r="D3" s="226" t="s">
        <v>161</v>
      </c>
      <c r="E3" s="109" t="s">
        <v>66</v>
      </c>
      <c r="F3" s="109" t="s">
        <v>66</v>
      </c>
      <c r="G3" s="109" t="s">
        <v>162</v>
      </c>
    </row>
    <row r="4" spans="1:7">
      <c r="A4" s="109"/>
      <c r="B4" s="109"/>
      <c r="C4" s="109"/>
      <c r="D4" s="226"/>
      <c r="E4" s="109"/>
      <c r="F4" s="109"/>
      <c r="G4" s="109"/>
    </row>
    <row r="5" spans="1:7">
      <c r="A5" s="160"/>
      <c r="B5" s="110"/>
      <c r="C5" s="110"/>
      <c r="D5" s="227"/>
      <c r="E5" s="110"/>
      <c r="F5" s="110"/>
      <c r="G5" s="110"/>
    </row>
    <row r="6" spans="1:7">
      <c r="A6" s="28"/>
      <c r="B6" s="28"/>
      <c r="C6" s="28"/>
      <c r="D6" s="28"/>
      <c r="E6" s="28"/>
      <c r="F6" s="27"/>
      <c r="G6" s="28"/>
    </row>
    <row r="7" spans="1:7">
      <c r="A7" s="28"/>
      <c r="B7" s="28"/>
      <c r="C7" s="28"/>
      <c r="D7" s="28"/>
      <c r="E7" s="28"/>
      <c r="F7" s="28"/>
      <c r="G7" s="28"/>
    </row>
  </sheetData>
  <mergeCells count="13">
    <mergeCell ref="G1:G2"/>
    <mergeCell ref="A1:A2"/>
    <mergeCell ref="B1:B2"/>
    <mergeCell ref="C1:C2"/>
    <mergeCell ref="D1:D2"/>
    <mergeCell ref="E1:F1"/>
    <mergeCell ref="F3:F5"/>
    <mergeCell ref="G3:G5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3FE3-28C8-4875-A5E7-ABA4034A8D79}">
  <dimension ref="A1:G23"/>
  <sheetViews>
    <sheetView workbookViewId="0">
      <selection activeCell="F20" sqref="F20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 ht="15.75" thickBot="1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113"/>
      <c r="B3" s="113" t="str">
        <f>_xlfn.CONCAT("Registar ", $D$3)</f>
        <v>Registar OBJETO</v>
      </c>
      <c r="C3" s="113" t="str">
        <f>$D$3</f>
        <v>OBJETO</v>
      </c>
      <c r="D3" s="138" t="s">
        <v>163</v>
      </c>
      <c r="E3" s="2">
        <v>1</v>
      </c>
      <c r="F3" s="6" t="str">
        <f>_xlfn.CONCAT("Los datos del nuevo ", $D$3, " deben cumplir con las reglas de tipo de dato, formato, longitud, obligatoriedad, rango y falta de lógica.")</f>
        <v>Los datos del nuevo OBJETO deben cumplir con las reglas de tipo de dato, formato, longitud, obligatoriedad, rango y falta de lógica.</v>
      </c>
      <c r="G3" s="111" t="str">
        <f>_xlfn.CONCAT($D$3, " Registrado")</f>
        <v>OBJETO Registrado</v>
      </c>
    </row>
    <row r="4" spans="1:7" ht="24.75" customHeight="1">
      <c r="A4" s="111"/>
      <c r="B4" s="111"/>
      <c r="C4" s="111"/>
      <c r="D4" s="139"/>
      <c r="E4" s="2">
        <v>2</v>
      </c>
      <c r="F4" s="6" t="str">
        <f>_xlfn.CONCAT("No puede existir previamente otro ", $D$3, " con el mismo identificador.")</f>
        <v>No puede existir previamente otro OBJETO con el mismo identificador.</v>
      </c>
      <c r="G4" s="111"/>
    </row>
    <row r="5" spans="1:7" ht="24.75" customHeight="1">
      <c r="A5" s="111"/>
      <c r="B5" s="111"/>
      <c r="C5" s="111"/>
      <c r="D5" s="139"/>
      <c r="E5" s="9">
        <v>3</v>
      </c>
      <c r="F5" s="10" t="str">
        <f>_xlfn.CONCAT("No puede existir previamente otro ", $D$3, " con el mismo [COMBINACIÓN ÚNICA].")</f>
        <v>No puede existir previamente otro OBJETO con el mismo [COMBINACIÓN ÚNICA].</v>
      </c>
      <c r="G5" s="111"/>
    </row>
    <row r="6" spans="1:7" ht="24.75" customHeight="1">
      <c r="A6" s="98"/>
      <c r="B6" s="100" t="str">
        <f>_xlfn.CONCAT("Modificar ", $D$6)</f>
        <v>Modificar OBJETO</v>
      </c>
      <c r="C6" s="100" t="str">
        <f>$D$9</f>
        <v>OBJETO</v>
      </c>
      <c r="D6" s="11" t="s">
        <v>163</v>
      </c>
      <c r="E6" s="4">
        <v>4</v>
      </c>
      <c r="F6" s="8" t="str">
        <f>_xlfn.CONCAT("Los datos del ", $D$6, " que se desea modificar deben cumplir con las reglas de tipo de dato, formato, longitud, obligatoriedad, rango y falta de lógica.")</f>
        <v>Los datos del OBJETO que se desea modificar deben cumplir con las reglas de tipo de dato, formato, longitud, obligatoriedad, rango y falta de lógica.</v>
      </c>
      <c r="G6" s="98" t="str">
        <f>_xlfn.CONCAT($D$6, " Modificado")</f>
        <v>OBJETO Modificado</v>
      </c>
    </row>
    <row r="7" spans="1:7" ht="24.75" customHeight="1">
      <c r="A7" s="98"/>
      <c r="B7" s="98"/>
      <c r="C7" s="98"/>
      <c r="D7" s="11"/>
      <c r="E7" s="4">
        <v>5</v>
      </c>
      <c r="F7" s="8" t="str">
        <f>_xlfn.CONCAT("Tiene que existir previamente un ", $D$6, " con el mismo identificador.")</f>
        <v>Tiene que existir previamente un OBJETO con el mismo identificador.</v>
      </c>
      <c r="G7" s="98"/>
    </row>
    <row r="8" spans="1:7" ht="39.75" customHeight="1">
      <c r="A8" s="98"/>
      <c r="B8" s="98"/>
      <c r="C8" s="98"/>
      <c r="D8" s="11"/>
      <c r="E8" s="9">
        <v>6</v>
      </c>
      <c r="F8" s="10" t="str">
        <f>_xlfn.CONCAT("No puede existir previamente otro ", $D$6, " con el mismo [COMBINACIÓN ÚNICA]. A no ser de que el [COMBINACIÓN ÚNICA] existente  pertenezca al ", $D$6, "enviado para modificar.")</f>
        <v>No puede existir previamente otro OBJETO con el mismo [COMBINACIÓN ÚNICA]. A no ser de que el [COMBINACIÓN ÚNICA] existente  pertenezca al OBJETOenviado para modificar.</v>
      </c>
      <c r="G8" s="98"/>
    </row>
    <row r="9" spans="1:7" ht="24.75" customHeight="1">
      <c r="A9" s="111"/>
      <c r="B9" s="113" t="str">
        <f>_xlfn.CONCAT("Eliminar ", $D$9)</f>
        <v>Eliminar OBJETO</v>
      </c>
      <c r="C9" s="113" t="s">
        <v>10</v>
      </c>
      <c r="D9" s="139" t="s">
        <v>163</v>
      </c>
      <c r="E9" s="2">
        <v>7</v>
      </c>
      <c r="F9" s="6" t="str">
        <f>_xlfn.CONCAT("Los datos del ", $D$9, " que se desea eliminar deben cumplir con las reglas de tipo de dato, formato, longitud, obligatoriedad, rango y falta de lógica.")</f>
        <v>Los datos del OBJETO que se desea eliminar deben cumplir con las reglas de tipo de dato, formato, longitud, obligatoriedad, rango y falta de lógica.</v>
      </c>
      <c r="G9" s="111" t="str">
        <f>_xlfn.CONCAT($D$3, " Eliminado")</f>
        <v>OBJETO Eliminado</v>
      </c>
    </row>
    <row r="10" spans="1:7" ht="24.75" customHeight="1">
      <c r="A10" s="111"/>
      <c r="B10" s="111"/>
      <c r="C10" s="111"/>
      <c r="D10" s="139"/>
      <c r="E10" s="2">
        <v>8</v>
      </c>
      <c r="F10" s="6" t="str">
        <f>_xlfn.CONCAT("Tiene que existir previamente un ", $D$9, " con el mismo identificador.")</f>
        <v>Tiene que existir previamente un OBJETO con el mismo identificador.</v>
      </c>
      <c r="G10" s="111"/>
    </row>
    <row r="11" spans="1:7" ht="24.75" customHeight="1">
      <c r="A11" s="111"/>
      <c r="B11" s="111"/>
      <c r="C11" s="111"/>
      <c r="D11" s="139"/>
      <c r="E11" s="2">
        <v>9</v>
      </c>
      <c r="F11" s="6" t="str">
        <f>_xlfn.CONCAT("El ", $D$9, " que se va a eliminar no puede estar siendo utilizado (relacionado) por un objeto de dominio diferente a ", $D$9, ".")</f>
        <v>El OBJETO que se va a eliminar no puede estar siendo utilizado (relacionado) por un objeto de dominio diferente a OBJETO.</v>
      </c>
      <c r="G11" s="111"/>
    </row>
    <row r="12" spans="1:7" ht="24.75" customHeight="1">
      <c r="A12" s="98"/>
      <c r="B12" s="100" t="str">
        <f>_xlfn.CONCAT("Consultar ", $D$12)</f>
        <v>Consultar OBJETO</v>
      </c>
      <c r="C12" s="100" t="str">
        <f>$D$12</f>
        <v>OBJETO</v>
      </c>
      <c r="D12" s="101" t="s">
        <v>163</v>
      </c>
      <c r="E12" s="102"/>
      <c r="F12" s="95"/>
      <c r="G12" s="98" t="str">
        <f>_xlfn.CONCAT($D$3, " Consultado")</f>
        <v>OBJETO Consultado</v>
      </c>
    </row>
    <row r="13" spans="1:7">
      <c r="A13" s="98"/>
      <c r="B13" s="98"/>
      <c r="C13" s="98"/>
      <c r="D13" s="101"/>
      <c r="E13" s="103"/>
      <c r="F13" s="96"/>
      <c r="G13" s="98"/>
    </row>
    <row r="14" spans="1:7">
      <c r="A14" s="98"/>
      <c r="B14" s="98"/>
      <c r="C14" s="98"/>
      <c r="D14" s="101"/>
      <c r="E14" s="100"/>
      <c r="F14" s="97"/>
      <c r="G14" s="98"/>
    </row>
    <row r="15" spans="1:7" ht="25.5">
      <c r="A15" s="111"/>
      <c r="B15" s="118" t="str">
        <f>_xlfn.CONCAT("Cambiar Estado ", $D$15)</f>
        <v>Cambiar Estado OBJETO</v>
      </c>
      <c r="C15" s="113" t="str">
        <f>$D$15</f>
        <v>OBJETO</v>
      </c>
      <c r="D15" s="139" t="s">
        <v>163</v>
      </c>
      <c r="E15" s="2">
        <v>10</v>
      </c>
      <c r="F15" s="6" t="str">
        <f>_xlfn.CONCAT("El dato del ", $D$15," que se desea cambiar de estado debe cumplir con las reglas de tipo de dato, formato, longitud, obligatoriedad, rango y falta de lógica.")</f>
        <v>El dato del OBJETO que se desea cambiar de estado debe cumplir con las reglas de tipo de dato, formato, longitud, obligatoriedad, rango y falta de lógica.</v>
      </c>
      <c r="G15" s="115" t="str">
        <f>_xlfn.CONCAT("Estado ",$D$3, " Cambiado")</f>
        <v>Estado OBJETO Cambiado</v>
      </c>
    </row>
    <row r="16" spans="1:7">
      <c r="A16" s="111"/>
      <c r="B16" s="115"/>
      <c r="C16" s="111"/>
      <c r="D16" s="139"/>
      <c r="E16" s="2">
        <v>11</v>
      </c>
      <c r="F16" s="6" t="str">
        <f>_xlfn.CONCAT("Tiene que existir previamente un ", $D$15, " con el mismo identificador.")</f>
        <v>Tiene que existir previamente un OBJETO con el mismo identificador.</v>
      </c>
      <c r="G16" s="115"/>
    </row>
    <row r="17" spans="1:7">
      <c r="A17" s="111"/>
      <c r="B17" s="115"/>
      <c r="C17" s="111"/>
      <c r="D17" s="139"/>
      <c r="E17" s="2">
        <v>12</v>
      </c>
      <c r="F17" s="3" t="str">
        <f>_xlfn.CONCAT("El nuevo estado de ", $D$15, " tiene que ser diferente al estado actual de ",  $D$15)</f>
        <v>El nuevo estado de OBJETO tiene que ser diferente al estado actual de OBJETO</v>
      </c>
      <c r="G17" s="115"/>
    </row>
    <row r="20" spans="1:7">
      <c r="F20" s="7"/>
    </row>
    <row r="23" spans="1:7">
      <c r="F23" s="7"/>
    </row>
  </sheetData>
  <mergeCells count="32">
    <mergeCell ref="G1:G2"/>
    <mergeCell ref="A1:A2"/>
    <mergeCell ref="B1:B2"/>
    <mergeCell ref="C1:C2"/>
    <mergeCell ref="D1:D2"/>
    <mergeCell ref="E1:F1"/>
    <mergeCell ref="G3:G5"/>
    <mergeCell ref="A6:A8"/>
    <mergeCell ref="B6:B8"/>
    <mergeCell ref="C6:C8"/>
    <mergeCell ref="A3:A5"/>
    <mergeCell ref="B3:B5"/>
    <mergeCell ref="C3:C5"/>
    <mergeCell ref="D3:D5"/>
    <mergeCell ref="G6:G8"/>
    <mergeCell ref="A9:A11"/>
    <mergeCell ref="B9:B11"/>
    <mergeCell ref="C9:C11"/>
    <mergeCell ref="D9:D11"/>
    <mergeCell ref="G9:G11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FDD6-3E43-4071-AB3F-D0CB90E8CB2D}">
  <sheetPr>
    <tabColor rgb="FFE2EFDA"/>
  </sheetPr>
  <dimension ref="A1:G11"/>
  <sheetViews>
    <sheetView workbookViewId="0">
      <selection activeCell="A3" sqref="A3"/>
    </sheetView>
  </sheetViews>
  <sheetFormatPr defaultColWidth="11.42578125" defaultRowHeight="15"/>
  <cols>
    <col min="1" max="1" width="22.5703125" customWidth="1"/>
    <col min="2" max="2" width="22.5703125" bestFit="1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4.285156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1" customHeight="1">
      <c r="A3" s="99" t="s">
        <v>18</v>
      </c>
      <c r="B3" s="100" t="str">
        <f>_xlfn.CONCAT("Consultar ", $D$3)</f>
        <v>Consultar Causa Reporte</v>
      </c>
      <c r="C3" s="100" t="str">
        <f>$D$3</f>
        <v>Causa Reporte</v>
      </c>
      <c r="D3" s="101" t="s">
        <v>19</v>
      </c>
      <c r="E3" s="102"/>
      <c r="F3" s="95"/>
      <c r="G3" s="98" t="str">
        <f>_xlfn.CONCAT($D$3, " Consultado")</f>
        <v>Causa Reporte Consultado</v>
      </c>
    </row>
    <row r="4" spans="1:7" ht="21" customHeight="1">
      <c r="A4" s="98"/>
      <c r="B4" s="98"/>
      <c r="C4" s="98"/>
      <c r="D4" s="101"/>
      <c r="E4" s="103"/>
      <c r="F4" s="96"/>
      <c r="G4" s="98"/>
    </row>
    <row r="5" spans="1:7" ht="21.75" customHeight="1">
      <c r="A5" s="98"/>
      <c r="B5" s="98"/>
      <c r="C5" s="98"/>
      <c r="D5" s="101"/>
      <c r="E5" s="100"/>
      <c r="F5" s="97"/>
      <c r="G5" s="98"/>
    </row>
    <row r="8" spans="1:7">
      <c r="F8" s="7"/>
    </row>
    <row r="11" spans="1:7">
      <c r="F11" s="7"/>
    </row>
  </sheetData>
  <mergeCells count="13">
    <mergeCell ref="F3:F5"/>
    <mergeCell ref="G3:G5"/>
    <mergeCell ref="A3:A5"/>
    <mergeCell ref="B3:B5"/>
    <mergeCell ref="C3:C5"/>
    <mergeCell ref="D3:D5"/>
    <mergeCell ref="E3:E5"/>
    <mergeCell ref="G1:G2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C151-6B33-4A73-A808-1050DDEC3583}">
  <sheetPr>
    <tabColor rgb="FFE2EFDA"/>
  </sheetPr>
  <dimension ref="A1:G17"/>
  <sheetViews>
    <sheetView workbookViewId="0">
      <selection activeCell="G6" sqref="G6:G8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66" t="s">
        <v>15</v>
      </c>
      <c r="B3" s="84" t="str">
        <f>_xlfn.CONCAT("Eliminar ", $D$3)</f>
        <v>Eliminar Chat</v>
      </c>
      <c r="C3" s="84" t="s">
        <v>10</v>
      </c>
      <c r="D3" s="92" t="s">
        <v>20</v>
      </c>
      <c r="E3" s="37">
        <v>7</v>
      </c>
      <c r="F3" s="52" t="str">
        <f>_xlfn.CONCAT("Los datos del ", $D$3, " que se desea eliminar deben cumplir con las reglas de tipo de dato, formato, longitud, obligatoriedad, rango y falta de lógica.")</f>
        <v>Los datos del Chat que se desea eliminar deben cumplir con las reglas de tipo de dato, formato, longitud, obligatoriedad, rango y falta de lógica.</v>
      </c>
      <c r="G3" s="83" t="str">
        <f>_xlfn.CONCAT(D3, " Eliminado")</f>
        <v>Chat Eliminado</v>
      </c>
    </row>
    <row r="4" spans="1:7" ht="24.75" customHeight="1">
      <c r="A4" s="83"/>
      <c r="B4" s="83"/>
      <c r="C4" s="83"/>
      <c r="D4" s="92"/>
      <c r="E4" s="37">
        <v>8</v>
      </c>
      <c r="F4" s="52" t="str">
        <f>_xlfn.CONCAT("Tiene que existir previamente un ", $D$3, " con el mismo identificador.")</f>
        <v>Tiene que existir previamente un Chat con el mismo identificador.</v>
      </c>
      <c r="G4" s="83"/>
    </row>
    <row r="5" spans="1:7" ht="24.75" customHeight="1">
      <c r="A5" s="83"/>
      <c r="B5" s="83"/>
      <c r="C5" s="83"/>
      <c r="D5" s="92"/>
      <c r="E5" s="37">
        <v>9</v>
      </c>
      <c r="F5" s="52" t="str">
        <f>_xlfn.CONCAT("El ", $D$3, " que se va a eliminar no puede tener Mensajes.")</f>
        <v>El Chat que se va a eliminar no puede tener Mensajes.</v>
      </c>
      <c r="G5" s="83"/>
    </row>
    <row r="6" spans="1:7" ht="24.75" customHeight="1">
      <c r="A6" s="75" t="s">
        <v>21</v>
      </c>
      <c r="B6" s="86" t="str">
        <f>_xlfn.CONCAT("Consultar ", $D$6)</f>
        <v>Consultar Chat</v>
      </c>
      <c r="C6" s="86" t="str">
        <f>$D$6</f>
        <v>Chat</v>
      </c>
      <c r="D6" s="88" t="s">
        <v>20</v>
      </c>
      <c r="E6" s="106"/>
      <c r="F6" s="104"/>
      <c r="G6" s="85" t="str">
        <f>_xlfn.CONCAT(D3, " Consultado")</f>
        <v>Chat Consultado</v>
      </c>
    </row>
    <row r="7" spans="1:7" ht="25.5" customHeight="1">
      <c r="A7" s="85"/>
      <c r="B7" s="85"/>
      <c r="C7" s="85"/>
      <c r="D7" s="88"/>
      <c r="E7" s="107"/>
      <c r="F7" s="105"/>
      <c r="G7" s="85"/>
    </row>
    <row r="8" spans="1:7" ht="24.75" customHeight="1">
      <c r="A8" s="85"/>
      <c r="B8" s="85"/>
      <c r="C8" s="85"/>
      <c r="D8" s="88"/>
      <c r="E8" s="86"/>
      <c r="F8" s="76"/>
      <c r="G8" s="85"/>
    </row>
    <row r="9" spans="1:7" ht="24">
      <c r="A9" s="65" t="s">
        <v>15</v>
      </c>
      <c r="B9" s="66" t="str">
        <f>_xlfn.CONCAT("Cambiar Estado ", $D$9)</f>
        <v>Cambiar Estado Chat</v>
      </c>
      <c r="C9" s="84" t="str">
        <f>$D$9</f>
        <v>Chat</v>
      </c>
      <c r="D9" s="92" t="s">
        <v>20</v>
      </c>
      <c r="E9" s="37">
        <v>10</v>
      </c>
      <c r="F9" s="52" t="str">
        <f>_xlfn.CONCAT("El dato del ", $D$9," que se desea cambiar de estado debe cumplir con las reglas de tipo de dato, formato, longitud, obligatoriedad, rango y falta de lógica.")</f>
        <v>El dato del Chat que se desea cambiar de estado debe cumplir con las reglas de tipo de dato, formato, longitud, obligatoriedad, rango y falta de lógica.</v>
      </c>
      <c r="G9" s="65" t="str">
        <f>_xlfn.CONCAT("Estado ",D3, " Cambiado")</f>
        <v>Estado Chat Cambiado</v>
      </c>
    </row>
    <row r="10" spans="1:7">
      <c r="A10" s="83"/>
      <c r="B10" s="65"/>
      <c r="C10" s="83"/>
      <c r="D10" s="92"/>
      <c r="E10" s="37">
        <v>11</v>
      </c>
      <c r="F10" s="52" t="str">
        <f>_xlfn.CONCAT("Tiene que existir previamente un ", $D$9, " con el mismo identificador.")</f>
        <v>Tiene que existir previamente un Chat con el mismo identificador.</v>
      </c>
      <c r="G10" s="65"/>
    </row>
    <row r="11" spans="1:7">
      <c r="A11" s="83"/>
      <c r="B11" s="65"/>
      <c r="C11" s="83"/>
      <c r="D11" s="92"/>
      <c r="E11" s="37">
        <v>12</v>
      </c>
      <c r="F11" s="53" t="str">
        <f>_xlfn.CONCAT("El nuevo estado de ", $D$9, " tiene que ser diferente al estado actual de ",  $D$9)</f>
        <v>El nuevo estado de Chat tiene que ser diferente al estado actual de Chat</v>
      </c>
      <c r="G11" s="65"/>
    </row>
    <row r="12" spans="1:7">
      <c r="A12" s="63" t="s">
        <v>8</v>
      </c>
      <c r="B12" s="63" t="str">
        <f>_xlfn.CONCAT("Obtener Estado Real ",D3)</f>
        <v>Obtener Estado Real Chat</v>
      </c>
      <c r="C12" s="63" t="str">
        <f>D12</f>
        <v>Chat</v>
      </c>
      <c r="D12" s="64" t="s">
        <v>20</v>
      </c>
      <c r="E12" s="63"/>
      <c r="F12" s="63"/>
      <c r="G12" s="63" t="str">
        <f>_xlfn.CONCAT("Estado Real ",D12," Obtenido")</f>
        <v>Estado Real Chat Obtenido</v>
      </c>
    </row>
    <row r="13" spans="1:7">
      <c r="A13" s="63"/>
      <c r="B13" s="63"/>
      <c r="C13" s="63"/>
      <c r="D13" s="64"/>
      <c r="E13" s="63"/>
      <c r="F13" s="63"/>
      <c r="G13" s="63"/>
    </row>
    <row r="14" spans="1:7">
      <c r="A14" s="63"/>
      <c r="B14" s="63"/>
      <c r="C14" s="63"/>
      <c r="D14" s="64"/>
      <c r="E14" s="63"/>
      <c r="F14" s="63"/>
      <c r="G14" s="63"/>
    </row>
    <row r="17" spans="6:6">
      <c r="F17" s="7"/>
    </row>
  </sheetData>
  <mergeCells count="30">
    <mergeCell ref="F6:F8"/>
    <mergeCell ref="G6:G8"/>
    <mergeCell ref="A9:A11"/>
    <mergeCell ref="B9:B11"/>
    <mergeCell ref="C9:C11"/>
    <mergeCell ref="D9:D11"/>
    <mergeCell ref="G9:G11"/>
    <mergeCell ref="A6:A8"/>
    <mergeCell ref="B6:B8"/>
    <mergeCell ref="C6:C8"/>
    <mergeCell ref="D6:D8"/>
    <mergeCell ref="E6:E8"/>
    <mergeCell ref="A3:A5"/>
    <mergeCell ref="B3:B5"/>
    <mergeCell ref="C3:C5"/>
    <mergeCell ref="D3:D5"/>
    <mergeCell ref="G3:G5"/>
    <mergeCell ref="G1:G2"/>
    <mergeCell ref="A1:A2"/>
    <mergeCell ref="B1:B2"/>
    <mergeCell ref="C1:C2"/>
    <mergeCell ref="D1:D2"/>
    <mergeCell ref="E1:F1"/>
    <mergeCell ref="F12:F14"/>
    <mergeCell ref="G12:G14"/>
    <mergeCell ref="A12:A14"/>
    <mergeCell ref="B12:B14"/>
    <mergeCell ref="C12:C14"/>
    <mergeCell ref="D12:D14"/>
    <mergeCell ref="E12:E14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4D4F-13F2-4E5E-8C46-D63A1BE95D86}">
  <sheetPr>
    <tabColor rgb="FFE2EFDA"/>
  </sheetPr>
  <dimension ref="A1:G21"/>
  <sheetViews>
    <sheetView workbookViewId="0">
      <selection activeCell="F14" sqref="F14"/>
    </sheetView>
  </sheetViews>
  <sheetFormatPr defaultColWidth="11.42578125" defaultRowHeight="15"/>
  <cols>
    <col min="1" max="1" width="22.5703125" customWidth="1"/>
    <col min="2" max="2" width="21.85546875" customWidth="1"/>
    <col min="3" max="3" width="22.85546875" customWidth="1"/>
    <col min="4" max="4" width="22.5703125" customWidth="1"/>
    <col min="5" max="5" width="8.5703125" style="1" customWidth="1"/>
    <col min="6" max="6" width="68.28515625" customWidth="1"/>
    <col min="7" max="7" width="22.5703125" customWidth="1"/>
  </cols>
  <sheetData>
    <row r="1" spans="1:7">
      <c r="A1" s="67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/>
      <c r="G1" s="71" t="s">
        <v>5</v>
      </c>
    </row>
    <row r="2" spans="1:7" ht="15.75" thickBot="1">
      <c r="A2" s="68"/>
      <c r="B2" s="70"/>
      <c r="C2" s="70"/>
      <c r="D2" s="70"/>
      <c r="E2" s="5" t="s">
        <v>6</v>
      </c>
      <c r="F2" s="5" t="s">
        <v>7</v>
      </c>
      <c r="G2" s="72"/>
    </row>
    <row r="3" spans="1:7" ht="24.75" customHeight="1">
      <c r="A3" s="86" t="s">
        <v>22</v>
      </c>
      <c r="B3" s="86" t="s">
        <v>23</v>
      </c>
      <c r="C3" s="86" t="str">
        <f>$D$3</f>
        <v>Comentario</v>
      </c>
      <c r="D3" s="87" t="s">
        <v>24</v>
      </c>
      <c r="E3" s="22">
        <v>1</v>
      </c>
      <c r="F3" s="23" t="str">
        <f>_xlfn.CONCAT("Los datos del nuevo ", $D$3, " deben cumplir con las reglas de tipo de dato, formato, longitud, obligatoriedad, rango y falta de lógica.")</f>
        <v>Los datos del nuevo Comentario deben cumplir con las reglas de tipo de dato, formato, longitud, obligatoriedad, rango y falta de lógica.</v>
      </c>
      <c r="G3" s="85" t="str">
        <f>_xlfn.CONCAT($D$3, " Realizado")</f>
        <v>Comentario Realizado</v>
      </c>
    </row>
    <row r="4" spans="1:7">
      <c r="A4" s="85"/>
      <c r="B4" s="85"/>
      <c r="C4" s="85"/>
      <c r="D4" s="88"/>
      <c r="E4" s="22">
        <v>2</v>
      </c>
      <c r="F4" s="23" t="str">
        <f>_xlfn.CONCAT("No puede existir previamente otro ", $D$3, " con el mismo identificador.")</f>
        <v>No puede existir previamente otro Comentario con el mismo identificador.</v>
      </c>
      <c r="G4" s="85"/>
    </row>
    <row r="5" spans="1:7" ht="24">
      <c r="A5" s="85"/>
      <c r="B5" s="85"/>
      <c r="C5" s="85"/>
      <c r="D5" s="88"/>
      <c r="E5" s="22">
        <v>3</v>
      </c>
      <c r="F5" s="23" t="str">
        <f>_xlfn.CONCAT("No puede existir previamente otro ", $D$3, " con el mismo Autor y con la misma Fecha.")</f>
        <v>No puede existir previamente otro Comentario con el mismo Autor y con la misma Fecha.</v>
      </c>
      <c r="G5" s="85"/>
    </row>
    <row r="6" spans="1:7" ht="24.75" customHeight="1">
      <c r="A6" s="75" t="s">
        <v>25</v>
      </c>
      <c r="B6" s="86" t="str">
        <f>_xlfn.CONCAT("Eliminar ", $D$6)</f>
        <v>Eliminar Comentario</v>
      </c>
      <c r="C6" s="86" t="s">
        <v>10</v>
      </c>
      <c r="D6" s="88" t="s">
        <v>24</v>
      </c>
      <c r="E6" s="22">
        <v>4</v>
      </c>
      <c r="F6" s="23" t="str">
        <f>_xlfn.CONCAT("Los datos del ", $D$6, " que se desea eliminar deben cumplir con las reglas de tipo de dato, formato, longitud, obligatoriedad, rango y falta de lógica.")</f>
        <v>Los datos del Comentario que se desea eliminar deben cumplir con las reglas de tipo de dato, formato, longitud, obligatoriedad, rango y falta de lógica.</v>
      </c>
      <c r="G6" s="85" t="str">
        <f>_xlfn.CONCAT($D$3, " Eliminado")</f>
        <v>Comentario Eliminado</v>
      </c>
    </row>
    <row r="7" spans="1:7">
      <c r="A7" s="85"/>
      <c r="B7" s="85"/>
      <c r="C7" s="85"/>
      <c r="D7" s="88"/>
      <c r="E7" s="22">
        <v>5</v>
      </c>
      <c r="F7" s="23" t="str">
        <f>_xlfn.CONCAT("Tiene que existir previamente un ", $D$6, " con el mismo identificador.")</f>
        <v>Tiene que existir previamente un Comentario con el mismo identificador.</v>
      </c>
      <c r="G7" s="85"/>
    </row>
    <row r="8" spans="1:7" ht="24.75" customHeight="1">
      <c r="A8" s="85"/>
      <c r="B8" s="85"/>
      <c r="C8" s="85"/>
      <c r="D8" s="88"/>
      <c r="E8" s="22">
        <v>6</v>
      </c>
      <c r="F8" s="23" t="str">
        <f>_xlfn.CONCAT("El ",$D$6," que se va a eliminar no puede tener un Comentario Hijo, o un Reporte Comentario")</f>
        <v>El Comentario que se va a eliminar no puede tener un Comentario Hijo, o un Reporte Comentario</v>
      </c>
      <c r="G8" s="85"/>
    </row>
    <row r="9" spans="1:7" ht="24.75" customHeight="1">
      <c r="A9" s="85"/>
      <c r="B9" s="85"/>
      <c r="C9" s="85"/>
      <c r="D9" s="88"/>
      <c r="E9" s="22">
        <v>7</v>
      </c>
      <c r="F9" s="23" t="s">
        <v>26</v>
      </c>
      <c r="G9" s="85"/>
    </row>
    <row r="10" spans="1:7" ht="24" customHeight="1">
      <c r="A10" s="65" t="s">
        <v>27</v>
      </c>
      <c r="B10" s="84" t="str">
        <f>_xlfn.CONCAT("Abrir ", $D$10)</f>
        <v>Abrir Comentario</v>
      </c>
      <c r="C10" s="84" t="str">
        <f>$D$10</f>
        <v>Comentario</v>
      </c>
      <c r="D10" s="92" t="s">
        <v>24</v>
      </c>
      <c r="E10" s="93"/>
      <c r="F10" s="79"/>
      <c r="G10" s="83" t="str">
        <f>_xlfn.CONCAT($D$3, " Consultado")</f>
        <v>Comentario Consultado</v>
      </c>
    </row>
    <row r="11" spans="1:7" ht="20.25" customHeight="1">
      <c r="A11" s="83"/>
      <c r="B11" s="83"/>
      <c r="C11" s="83"/>
      <c r="D11" s="92"/>
      <c r="E11" s="94"/>
      <c r="F11" s="80"/>
      <c r="G11" s="83"/>
    </row>
    <row r="12" spans="1:7" ht="20.25" customHeight="1">
      <c r="A12" s="83"/>
      <c r="B12" s="83"/>
      <c r="C12" s="83"/>
      <c r="D12" s="92"/>
      <c r="E12" s="84"/>
      <c r="F12" s="66"/>
      <c r="G12" s="83"/>
    </row>
    <row r="13" spans="1:7" ht="27" customHeight="1">
      <c r="A13" s="75" t="s">
        <v>28</v>
      </c>
      <c r="B13" s="76" t="str">
        <f>_xlfn.CONCAT("Cambiar Estado ", $D$13)</f>
        <v>Cambiar Estado Comentario</v>
      </c>
      <c r="C13" s="86" t="str">
        <f>$D$13</f>
        <v>Comentario</v>
      </c>
      <c r="D13" s="88" t="s">
        <v>24</v>
      </c>
      <c r="E13" s="22">
        <v>8</v>
      </c>
      <c r="F13" s="23" t="str">
        <f>_xlfn.CONCAT("El dato del ", $D$13," que se desea cambiar de estado debe cumplir con las reglas de tipo de dato, formato, longitud, obligatoriedad, rango y falta de lógica.")</f>
        <v>El dato del Comentario que se desea cambiar de estado debe cumplir con las reglas de tipo de dato, formato, longitud, obligatoriedad, rango y falta de lógica.</v>
      </c>
      <c r="G13" s="75" t="str">
        <f>_xlfn.CONCAT("Estado ",$D$3, " Cambiado")</f>
        <v>Estado Comentario Cambiado</v>
      </c>
    </row>
    <row r="14" spans="1:7" ht="27" customHeight="1">
      <c r="A14" s="85"/>
      <c r="B14" s="75"/>
      <c r="C14" s="85"/>
      <c r="D14" s="88"/>
      <c r="E14" s="22">
        <v>9</v>
      </c>
      <c r="F14" s="23" t="str">
        <f>_xlfn.CONCAT("Tiene que existir previamente un ", $D$13, " con el mismo identificador.")</f>
        <v>Tiene que existir previamente un Comentario con el mismo identificador.</v>
      </c>
      <c r="G14" s="75"/>
    </row>
    <row r="15" spans="1:7" ht="27" customHeight="1">
      <c r="A15" s="85"/>
      <c r="B15" s="75"/>
      <c r="C15" s="85"/>
      <c r="D15" s="88"/>
      <c r="E15" s="22">
        <v>10</v>
      </c>
      <c r="F15" s="24" t="str">
        <f>_xlfn.CONCAT("El nuevo estado de ", $D$13, " tiene que ser diferente al estado actual de ",  $D$13)</f>
        <v>El nuevo estado de Comentario tiene que ser diferente al estado actual de Comentario</v>
      </c>
      <c r="G15" s="75"/>
    </row>
    <row r="16" spans="1:7">
      <c r="A16" s="63" t="s">
        <v>8</v>
      </c>
      <c r="B16" s="63" t="str">
        <f>_xlfn.CONCAT("Obtener Estado Real ",D3)</f>
        <v>Obtener Estado Real Comentario</v>
      </c>
      <c r="C16" s="63" t="str">
        <f>D16</f>
        <v>Comentario</v>
      </c>
      <c r="D16" s="64" t="s">
        <v>24</v>
      </c>
      <c r="E16" s="63"/>
      <c r="F16" s="63"/>
      <c r="G16" s="63" t="str">
        <f>_xlfn.CONCAT("Estado Real ",D16," Obtenido")</f>
        <v>Estado Real Comentario Obtenido</v>
      </c>
    </row>
    <row r="17" spans="1:7">
      <c r="A17" s="63"/>
      <c r="B17" s="63"/>
      <c r="C17" s="63"/>
      <c r="D17" s="64"/>
      <c r="E17" s="63"/>
      <c r="F17" s="63"/>
      <c r="G17" s="63"/>
    </row>
    <row r="18" spans="1:7">
      <c r="A18" s="63"/>
      <c r="B18" s="63"/>
      <c r="C18" s="63"/>
      <c r="D18" s="64"/>
      <c r="E18" s="63"/>
      <c r="F18" s="63"/>
      <c r="G18" s="63"/>
    </row>
    <row r="21" spans="1:7">
      <c r="F21" s="7"/>
    </row>
  </sheetData>
  <mergeCells count="35">
    <mergeCell ref="F16:F18"/>
    <mergeCell ref="G16:G18"/>
    <mergeCell ref="A16:A18"/>
    <mergeCell ref="B16:B18"/>
    <mergeCell ref="C16:C18"/>
    <mergeCell ref="D16:D18"/>
    <mergeCell ref="E16:E18"/>
    <mergeCell ref="F10:F12"/>
    <mergeCell ref="G10:G12"/>
    <mergeCell ref="A13:A15"/>
    <mergeCell ref="B13:B15"/>
    <mergeCell ref="C13:C15"/>
    <mergeCell ref="D13:D15"/>
    <mergeCell ref="G13:G15"/>
    <mergeCell ref="A10:A12"/>
    <mergeCell ref="B10:B12"/>
    <mergeCell ref="C10:C12"/>
    <mergeCell ref="D10:D12"/>
    <mergeCell ref="E10:E12"/>
    <mergeCell ref="A6:A9"/>
    <mergeCell ref="B6:B9"/>
    <mergeCell ref="C6:C9"/>
    <mergeCell ref="D6:D9"/>
    <mergeCell ref="G6:G9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2EFDA"/>
  </sheetPr>
  <dimension ref="A1:G5"/>
  <sheetViews>
    <sheetView workbookViewId="0">
      <selection activeCell="D23" sqref="D23"/>
    </sheetView>
  </sheetViews>
  <sheetFormatPr defaultColWidth="9.140625" defaultRowHeight="15"/>
  <cols>
    <col min="1" max="1" width="24.28515625" customWidth="1"/>
    <col min="2" max="2" width="26.5703125" customWidth="1"/>
    <col min="3" max="3" width="17.85546875" customWidth="1"/>
    <col min="4" max="4" width="20.42578125" customWidth="1"/>
    <col min="5" max="5" width="13.140625" customWidth="1"/>
    <col min="6" max="6" width="65" customWidth="1"/>
    <col min="7" max="7" width="27.42578125" customWidth="1"/>
  </cols>
  <sheetData>
    <row r="1" spans="1:7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/>
      <c r="G1" s="112" t="s">
        <v>5</v>
      </c>
    </row>
    <row r="2" spans="1:7">
      <c r="A2" s="112"/>
      <c r="B2" s="112"/>
      <c r="C2" s="112"/>
      <c r="D2" s="112"/>
      <c r="E2" s="17" t="s">
        <v>6</v>
      </c>
      <c r="F2" s="17" t="s">
        <v>7</v>
      </c>
      <c r="G2" s="112"/>
    </row>
    <row r="3" spans="1:7">
      <c r="A3" s="108" t="s">
        <v>29</v>
      </c>
      <c r="B3" s="113" t="s">
        <v>30</v>
      </c>
      <c r="C3" s="111" t="s">
        <v>31</v>
      </c>
      <c r="D3" s="114" t="s">
        <v>31</v>
      </c>
      <c r="E3" s="111"/>
      <c r="F3" s="115"/>
      <c r="G3" s="111" t="s">
        <v>32</v>
      </c>
    </row>
    <row r="4" spans="1:7">
      <c r="A4" s="109"/>
      <c r="B4" s="111"/>
      <c r="C4" s="111"/>
      <c r="D4" s="114"/>
      <c r="E4" s="111"/>
      <c r="F4" s="115"/>
      <c r="G4" s="111"/>
    </row>
    <row r="5" spans="1:7">
      <c r="A5" s="110"/>
      <c r="B5" s="111"/>
      <c r="C5" s="111"/>
      <c r="D5" s="114"/>
      <c r="E5" s="111"/>
      <c r="F5" s="115"/>
      <c r="G5" s="111"/>
    </row>
  </sheetData>
  <mergeCells count="13">
    <mergeCell ref="A3:A5"/>
    <mergeCell ref="G3:G5"/>
    <mergeCell ref="G1:G2"/>
    <mergeCell ref="A1:A2"/>
    <mergeCell ref="B1:B2"/>
    <mergeCell ref="C1:C2"/>
    <mergeCell ref="D1:D2"/>
    <mergeCell ref="E1:F1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9B99-A444-441A-A1A2-3383F14F9079}">
  <sheetPr>
    <tabColor rgb="FFE2EFDA"/>
  </sheetPr>
  <dimension ref="A1:G23"/>
  <sheetViews>
    <sheetView workbookViewId="0">
      <selection activeCell="A18" sqref="A18:G20"/>
    </sheetView>
  </sheetViews>
  <sheetFormatPr defaultColWidth="11.42578125" defaultRowHeight="15"/>
  <cols>
    <col min="1" max="1" width="22.570312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122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/>
      <c r="G1" s="116" t="s">
        <v>5</v>
      </c>
    </row>
    <row r="2" spans="1:7" ht="15.75" thickBot="1">
      <c r="A2" s="123"/>
      <c r="B2" s="125"/>
      <c r="C2" s="125"/>
      <c r="D2" s="125"/>
      <c r="E2" s="14" t="s">
        <v>6</v>
      </c>
      <c r="F2" s="14" t="s">
        <v>7</v>
      </c>
      <c r="G2" s="117"/>
    </row>
    <row r="3" spans="1:7" ht="24.75" customHeight="1">
      <c r="A3" s="118" t="s">
        <v>33</v>
      </c>
      <c r="B3" s="118" t="str">
        <f>_xlfn.CONCAT("Crear Nueva ", $D$3)</f>
        <v>Crear Nueva Estructura</v>
      </c>
      <c r="C3" s="119" t="str">
        <f>$D$3</f>
        <v>Estructura</v>
      </c>
      <c r="D3" s="120" t="s">
        <v>34</v>
      </c>
      <c r="E3" s="12">
        <v>1</v>
      </c>
      <c r="F3" s="19" t="str">
        <f>_xlfn.CONCAT("Los datos de la nueva ", $D$3, " deben cumplir con las reglas de tipo de dato, formato, longitud, obligatoriedad, rango y falta de lógica.")</f>
        <v>Los datos de la nueva Estructura deben cumplir con las reglas de tipo de dato, formato, longitud, obligatoriedad, rango y falta de lógica.</v>
      </c>
      <c r="G3" s="115" t="str">
        <f>_xlfn.CONCAT($D$3, " Creada")</f>
        <v>Estructura Creada</v>
      </c>
    </row>
    <row r="4" spans="1:7" ht="24.75" customHeight="1">
      <c r="A4" s="115"/>
      <c r="B4" s="115"/>
      <c r="C4" s="115"/>
      <c r="D4" s="121"/>
      <c r="E4" s="12">
        <v>2</v>
      </c>
      <c r="F4" s="19" t="str">
        <f>_xlfn.CONCAT("No puede existir previamente otra ", $D$3, " con el mismo identificador.")</f>
        <v>No puede existir previamente otra Estructura con el mismo identificador.</v>
      </c>
      <c r="G4" s="115"/>
    </row>
    <row r="5" spans="1:7" ht="24.75" customHeight="1">
      <c r="A5" s="115"/>
      <c r="B5" s="115"/>
      <c r="C5" s="115"/>
      <c r="D5" s="121"/>
      <c r="E5" s="26">
        <v>3</v>
      </c>
      <c r="F5" s="25" t="str">
        <f>_xlfn.CONCAT("No puede existir previamente otro ", $D$3, " con el mismo Nombre y la misma Estructura padre.")</f>
        <v>No puede existir previamente otro Estructura con el mismo Nombre y la misma Estructura padre.</v>
      </c>
      <c r="G5" s="115"/>
    </row>
    <row r="6" spans="1:7" ht="24.75" customHeight="1">
      <c r="A6" s="65" t="s">
        <v>33</v>
      </c>
      <c r="B6" s="66" t="str">
        <f>_xlfn.CONCAT("Cambiar nombre ", $D$15)</f>
        <v>Cambiar nombre Estructura</v>
      </c>
      <c r="C6" s="66" t="str">
        <f>$D$15</f>
        <v>Estructura</v>
      </c>
      <c r="D6" s="74" t="s">
        <v>34</v>
      </c>
      <c r="E6" s="51">
        <v>4</v>
      </c>
      <c r="F6" s="54" t="str">
        <f>_xlfn.CONCAT("El dato de la ", $D$15," que se desea cambiarel nombre debe cumplir con las reglas de tipo de dato, formato, longitud, obligatoriedad, rango y falta de lógica.")</f>
        <v>El dato de la Estructura que se desea cambiarel nombre debe cumplir con las reglas de tipo de dato, formato, longitud, obligatoriedad, rango y falta de lógica.</v>
      </c>
      <c r="G6" s="65" t="str">
        <f>_xlfn.CONCAT("Nombre ",$D$3, " Cambiado")</f>
        <v>Nombre Estructura Cambiado</v>
      </c>
    </row>
    <row r="7" spans="1:7">
      <c r="A7" s="65"/>
      <c r="B7" s="65"/>
      <c r="C7" s="65"/>
      <c r="D7" s="74"/>
      <c r="E7" s="51">
        <v>5</v>
      </c>
      <c r="F7" s="54" t="str">
        <f>_xlfn.CONCAT("Tiene que existir previamente una ", $D$15, " con el mismo identificador.")</f>
        <v>Tiene que existir previamente una Estructura con el mismo identificador.</v>
      </c>
      <c r="G7" s="65"/>
    </row>
    <row r="8" spans="1:7" ht="24">
      <c r="A8" s="65"/>
      <c r="B8" s="65"/>
      <c r="C8" s="65"/>
      <c r="D8" s="74"/>
      <c r="E8" s="51">
        <v>6</v>
      </c>
      <c r="F8" s="54" t="str">
        <f>_xlfn.CONCAT("La nuevo nombre de la ", $D$15, " tiene que ser diferente al nombre actual de ",  $D$15)</f>
        <v>La nuevo nombre de la Estructura tiene que ser diferente al nombre actual de Estructura</v>
      </c>
      <c r="G8" s="65"/>
    </row>
    <row r="9" spans="1:7" ht="25.5" customHeight="1">
      <c r="A9" s="65" t="s">
        <v>33</v>
      </c>
      <c r="B9" s="66" t="str">
        <f>_xlfn.CONCAT("Eliminar ", $D$9)</f>
        <v>Eliminar Estructura</v>
      </c>
      <c r="C9" s="66" t="s">
        <v>10</v>
      </c>
      <c r="D9" s="74" t="s">
        <v>34</v>
      </c>
      <c r="E9" s="51">
        <v>7</v>
      </c>
      <c r="F9" s="54" t="str">
        <f>_xlfn.CONCAT("Los datos de la ", $D$9, " que se desea eliminar deben cumplir con las reglas de tipo de dato, formato, longitud, obligatoriedad, rango y falta de lógica.")</f>
        <v>Los datos de la Estructura que se desea eliminar deben cumplir con las reglas de tipo de dato, formato, longitud, obligatoriedad, rango y falta de lógica.</v>
      </c>
      <c r="G9" s="65" t="str">
        <f>_xlfn.CONCAT($D$3, " Eliminado")</f>
        <v>Estructura Eliminado</v>
      </c>
    </row>
    <row r="10" spans="1:7">
      <c r="A10" s="65"/>
      <c r="B10" s="65"/>
      <c r="C10" s="65"/>
      <c r="D10" s="74"/>
      <c r="E10" s="51">
        <v>8</v>
      </c>
      <c r="F10" s="54" t="str">
        <f>_xlfn.CONCAT("Tiene que existir previamente una ", $D$9, " con el mismo identificador.")</f>
        <v>Tiene que existir previamente una Estructura con el mismo identificador.</v>
      </c>
      <c r="G10" s="65"/>
    </row>
    <row r="11" spans="1:7">
      <c r="A11" s="65"/>
      <c r="B11" s="65"/>
      <c r="C11" s="65"/>
      <c r="D11" s="74"/>
      <c r="E11" s="51">
        <v>9</v>
      </c>
      <c r="F11" s="54" t="str">
        <f>_xlfn.CONCAT("La ", $D$9, " que se va a eliminar no puede tener Estructura Hija, o Grupo.")</f>
        <v>La Estructura que se va a eliminar no puede tener Estructura Hija, o Grupo.</v>
      </c>
      <c r="G11" s="65"/>
    </row>
    <row r="12" spans="1:7" ht="24" customHeight="1">
      <c r="A12" s="75" t="s">
        <v>35</v>
      </c>
      <c r="B12" s="76" t="str">
        <f>_xlfn.CONCAT("Consultar ", $D$12)</f>
        <v>Consultar Estructura</v>
      </c>
      <c r="C12" s="76" t="str">
        <f>$D$12</f>
        <v>Estructura</v>
      </c>
      <c r="D12" s="78" t="s">
        <v>34</v>
      </c>
      <c r="E12" s="104"/>
      <c r="F12" s="126"/>
      <c r="G12" s="75" t="str">
        <f>_xlfn.CONCAT($D$3, " Consultado")</f>
        <v>Estructura Consultado</v>
      </c>
    </row>
    <row r="13" spans="1:7" ht="27" customHeight="1">
      <c r="A13" s="75"/>
      <c r="B13" s="75"/>
      <c r="C13" s="75"/>
      <c r="D13" s="78"/>
      <c r="E13" s="105"/>
      <c r="F13" s="127"/>
      <c r="G13" s="75"/>
    </row>
    <row r="14" spans="1:7" ht="24" customHeight="1">
      <c r="A14" s="75"/>
      <c r="B14" s="75"/>
      <c r="C14" s="75"/>
      <c r="D14" s="78"/>
      <c r="E14" s="76"/>
      <c r="F14" s="128"/>
      <c r="G14" s="75"/>
    </row>
    <row r="15" spans="1:7" ht="24">
      <c r="A15" s="65" t="s">
        <v>33</v>
      </c>
      <c r="B15" s="66" t="str">
        <f>_xlfn.CONCAT("Cambiar Estado ", $D$15)</f>
        <v>Cambiar Estado Estructura</v>
      </c>
      <c r="C15" s="66" t="str">
        <f>$D$15</f>
        <v>Estructura</v>
      </c>
      <c r="D15" s="74" t="s">
        <v>34</v>
      </c>
      <c r="E15" s="51">
        <v>10</v>
      </c>
      <c r="F15" s="54" t="str">
        <f>_xlfn.CONCAT("El dato de la ", $D$15," que se desea cambiar de estado debe cumplir con las reglas de tipo de dato, formato, longitud, obligatoriedad, rango y falta de lógica.")</f>
        <v>El dato de la Estructura que se desea cambiar de estado debe cumplir con las reglas de tipo de dato, formato, longitud, obligatoriedad, rango y falta de lógica.</v>
      </c>
      <c r="G15" s="65" t="str">
        <f>_xlfn.CONCAT("Estado ",$D$3, " Cambiado")</f>
        <v>Estado Estructura Cambiado</v>
      </c>
    </row>
    <row r="16" spans="1:7">
      <c r="A16" s="65"/>
      <c r="B16" s="65"/>
      <c r="C16" s="65"/>
      <c r="D16" s="74"/>
      <c r="E16" s="51">
        <v>11</v>
      </c>
      <c r="F16" s="54" t="str">
        <f>_xlfn.CONCAT("Tiene que existir previamente una ", $D$15, " con el mismo identificador.")</f>
        <v>Tiene que existir previamente una Estructura con el mismo identificador.</v>
      </c>
      <c r="G16" s="65"/>
    </row>
    <row r="17" spans="1:7" ht="24">
      <c r="A17" s="65"/>
      <c r="B17" s="65"/>
      <c r="C17" s="65"/>
      <c r="D17" s="74"/>
      <c r="E17" s="51">
        <v>12</v>
      </c>
      <c r="F17" s="54" t="str">
        <f>_xlfn.CONCAT("La nuevo estado de la ", $D$15, " tiene que ser diferente al estado actual de ",  $D$15)</f>
        <v>La nuevo estado de la Estructura tiene que ser diferente al estado actual de Estructura</v>
      </c>
      <c r="G17" s="65"/>
    </row>
    <row r="18" spans="1:7">
      <c r="A18" s="63" t="s">
        <v>8</v>
      </c>
      <c r="B18" s="63" t="str">
        <f>_xlfn.CONCAT("Obtener Estado Real ",D6)</f>
        <v>Obtener Estado Real Estructura</v>
      </c>
      <c r="C18" s="63" t="str">
        <f>D18</f>
        <v>Estructura</v>
      </c>
      <c r="D18" s="64" t="s">
        <v>34</v>
      </c>
      <c r="E18" s="63"/>
      <c r="F18" s="63"/>
      <c r="G18" s="63" t="str">
        <f>_xlfn.CONCAT("Estado Real ",D18," Obtenido")</f>
        <v>Estado Real Estructura Obtenido</v>
      </c>
    </row>
    <row r="19" spans="1:7">
      <c r="A19" s="63"/>
      <c r="B19" s="63"/>
      <c r="C19" s="63"/>
      <c r="D19" s="64"/>
      <c r="E19" s="63"/>
      <c r="F19" s="63"/>
      <c r="G19" s="63"/>
    </row>
    <row r="20" spans="1:7">
      <c r="A20" s="63"/>
      <c r="B20" s="63"/>
      <c r="C20" s="63"/>
      <c r="D20" s="64"/>
      <c r="E20" s="63"/>
      <c r="F20" s="63"/>
      <c r="G20" s="63"/>
    </row>
    <row r="23" spans="1:7">
      <c r="F23" s="7"/>
    </row>
  </sheetData>
  <mergeCells count="40">
    <mergeCell ref="F12:F14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E12:E14"/>
    <mergeCell ref="A9:A11"/>
    <mergeCell ref="B9:B11"/>
    <mergeCell ref="C9:C11"/>
    <mergeCell ref="D9:D11"/>
    <mergeCell ref="G9:G11"/>
    <mergeCell ref="G1:G2"/>
    <mergeCell ref="A3:A5"/>
    <mergeCell ref="B3:B5"/>
    <mergeCell ref="C3:C5"/>
    <mergeCell ref="D3:D5"/>
    <mergeCell ref="G3:G5"/>
    <mergeCell ref="A1:A2"/>
    <mergeCell ref="B1:B2"/>
    <mergeCell ref="C1:C2"/>
    <mergeCell ref="D1:D2"/>
    <mergeCell ref="E1:F1"/>
    <mergeCell ref="G6:G8"/>
    <mergeCell ref="A6:A8"/>
    <mergeCell ref="B6:B8"/>
    <mergeCell ref="C6:C8"/>
    <mergeCell ref="D6:D8"/>
    <mergeCell ref="F18:F20"/>
    <mergeCell ref="G18:G20"/>
    <mergeCell ref="A18:A20"/>
    <mergeCell ref="B18:B20"/>
    <mergeCell ref="C18:C20"/>
    <mergeCell ref="D18:D20"/>
    <mergeCell ref="E18:E20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91B7-2B68-4584-984F-7EEF37D35DFD}">
  <sheetPr>
    <tabColor rgb="FFE2EFDA"/>
  </sheetPr>
  <dimension ref="A1:G16"/>
  <sheetViews>
    <sheetView workbookViewId="0">
      <selection activeCell="B11" sqref="B11:B13"/>
    </sheetView>
  </sheetViews>
  <sheetFormatPr defaultColWidth="11.42578125" defaultRowHeight="15"/>
  <cols>
    <col min="1" max="1" width="22.5703125" style="13" customWidth="1"/>
    <col min="2" max="2" width="21.85546875" style="13" customWidth="1"/>
    <col min="3" max="3" width="22.85546875" style="13" customWidth="1"/>
    <col min="4" max="4" width="22.5703125" style="13" customWidth="1"/>
    <col min="5" max="5" width="8.5703125" style="16" customWidth="1"/>
    <col min="6" max="6" width="68.28515625" style="13" customWidth="1"/>
    <col min="7" max="7" width="22.5703125" style="13" customWidth="1"/>
    <col min="8" max="16384" width="11.42578125" style="13"/>
  </cols>
  <sheetData>
    <row r="1" spans="1:7">
      <c r="A1" s="122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/>
      <c r="G1" s="116" t="s">
        <v>5</v>
      </c>
    </row>
    <row r="2" spans="1:7">
      <c r="A2" s="123"/>
      <c r="B2" s="125"/>
      <c r="C2" s="125"/>
      <c r="D2" s="125"/>
      <c r="E2" s="14" t="s">
        <v>6</v>
      </c>
      <c r="F2" s="14" t="s">
        <v>7</v>
      </c>
      <c r="G2" s="117"/>
    </row>
    <row r="3" spans="1:7" ht="15" customHeight="1">
      <c r="A3" s="79" t="s">
        <v>33</v>
      </c>
      <c r="B3" s="79" t="s">
        <v>36</v>
      </c>
      <c r="C3" s="79" t="s">
        <v>37</v>
      </c>
      <c r="D3" s="131" t="s">
        <v>38</v>
      </c>
      <c r="E3" s="79">
        <v>1</v>
      </c>
      <c r="F3" s="129" t="s">
        <v>39</v>
      </c>
      <c r="G3" s="79" t="s">
        <v>40</v>
      </c>
    </row>
    <row r="4" spans="1:7">
      <c r="A4" s="66"/>
      <c r="B4" s="66"/>
      <c r="C4" s="66"/>
      <c r="D4" s="73"/>
      <c r="E4" s="66"/>
      <c r="F4" s="130"/>
      <c r="G4" s="66"/>
    </row>
    <row r="5" spans="1:7" ht="36">
      <c r="A5" s="115" t="s">
        <v>33</v>
      </c>
      <c r="B5" s="118" t="str">
        <f>_xlfn.CONCAT("Eliminar ", $D$5)</f>
        <v>Eliminar Estructura Administrador Estructura</v>
      </c>
      <c r="C5" s="118" t="s">
        <v>10</v>
      </c>
      <c r="D5" s="121" t="s">
        <v>38</v>
      </c>
      <c r="E5" s="12">
        <v>2</v>
      </c>
      <c r="F5" s="6" t="str">
        <f>_xlfn.CONCAT("Los datos de la ", $D$5, " que se desea eliminar deben cumplir con las reglas de tipo de dato, formato, longitud, obligatoriedad, rango y falta de lógica.")</f>
        <v>Los datos de la Estructura Administrador Estructura que se desea eliminar deben cumplir con las reglas de tipo de dato, formato, longitud, obligatoriedad, rango y falta de lógica.</v>
      </c>
      <c r="G5" s="115" t="str">
        <f>_xlfn.CONCAT(D3, " Eliminado")</f>
        <v>Estructura Administrador Estructura Eliminado</v>
      </c>
    </row>
    <row r="6" spans="1:7" ht="24">
      <c r="A6" s="115"/>
      <c r="B6" s="115"/>
      <c r="C6" s="115"/>
      <c r="D6" s="121"/>
      <c r="E6" s="12">
        <v>3</v>
      </c>
      <c r="F6" s="19" t="str">
        <f>_xlfn.CONCAT("Tiene que existir previamente una ", $D$5, " con el mismo identificador.")</f>
        <v>Tiene que existir previamente una Estructura Administrador Estructura con el mismo identificador.</v>
      </c>
      <c r="G6" s="115"/>
    </row>
    <row r="7" spans="1:7" ht="36">
      <c r="A7" s="115"/>
      <c r="B7" s="115"/>
      <c r="C7" s="115"/>
      <c r="D7" s="121"/>
      <c r="E7" s="12">
        <v>4</v>
      </c>
      <c r="F7" s="19" t="str">
        <f>_xlfn.CONCAT("La ", $D$5, " que se va a eliminar no puede estar siendo utilizado (relacionado) por un objeto de dominio diferente a ", $D$5, ".")</f>
        <v>La Estructura Administrador Estructura que se va a eliminar no puede estar siendo utilizado (relacionado) por un objeto de dominio diferente a Estructura Administrador Estructura.</v>
      </c>
      <c r="G7" s="115"/>
    </row>
    <row r="8" spans="1:7" ht="33.75" customHeight="1">
      <c r="A8" s="95" t="s">
        <v>41</v>
      </c>
      <c r="B8" s="97" t="str">
        <f>_xlfn.CONCAT("Consultar ", $D$8)</f>
        <v>Consultar Estructura Administrador Estructura</v>
      </c>
      <c r="C8" s="97" t="str">
        <f>$D$8</f>
        <v>Estructura Administrador Estructura</v>
      </c>
      <c r="D8" s="135" t="s">
        <v>38</v>
      </c>
      <c r="E8" s="95"/>
      <c r="F8" s="132"/>
      <c r="G8" s="99" t="str">
        <f>_xlfn.CONCAT(D3, " Consultado")</f>
        <v>Estructura Administrador Estructura Consultado</v>
      </c>
    </row>
    <row r="9" spans="1:7" ht="21.75" customHeight="1">
      <c r="A9" s="96"/>
      <c r="B9" s="99"/>
      <c r="C9" s="99"/>
      <c r="D9" s="135"/>
      <c r="E9" s="96"/>
      <c r="F9" s="133"/>
      <c r="G9" s="99"/>
    </row>
    <row r="10" spans="1:7" ht="16.5" customHeight="1">
      <c r="A10" s="97"/>
      <c r="B10" s="99"/>
      <c r="C10" s="99"/>
      <c r="D10" s="135"/>
      <c r="E10" s="97"/>
      <c r="F10" s="134"/>
      <c r="G10" s="99"/>
    </row>
    <row r="11" spans="1:7" ht="19.5" customHeight="1">
      <c r="A11" s="137" t="s">
        <v>8</v>
      </c>
      <c r="B11" s="136" t="str">
        <f>_xlfn.CONCAT("Obtener Estado Real ",D3)</f>
        <v>Obtener Estado Real Estructura Administrador Estructura</v>
      </c>
      <c r="C11" s="136" t="str">
        <f>D11</f>
        <v>Estructura Administrador Estructura</v>
      </c>
      <c r="D11" s="77" t="s">
        <v>38</v>
      </c>
      <c r="E11" s="136"/>
      <c r="F11" s="136"/>
      <c r="G11" s="136" t="str">
        <f>_xlfn.CONCAT("Estado Real ",D11," Obtenido")</f>
        <v>Estado Real Estructura Administrador Estructura Obtenido</v>
      </c>
    </row>
    <row r="12" spans="1:7" ht="19.5" customHeight="1">
      <c r="A12" s="137"/>
      <c r="B12" s="136"/>
      <c r="C12" s="136"/>
      <c r="D12" s="78"/>
      <c r="E12" s="136"/>
      <c r="F12" s="136"/>
      <c r="G12" s="136"/>
    </row>
    <row r="13" spans="1:7" ht="19.5" customHeight="1">
      <c r="A13" s="137"/>
      <c r="B13" s="136"/>
      <c r="C13" s="136"/>
      <c r="D13" s="78"/>
      <c r="E13" s="136"/>
      <c r="F13" s="136"/>
      <c r="G13" s="136"/>
    </row>
    <row r="14" spans="1:7">
      <c r="B14" s="7"/>
      <c r="E14" s="13"/>
    </row>
    <row r="15" spans="1:7">
      <c r="C15" s="7"/>
      <c r="E15" s="13"/>
    </row>
    <row r="16" spans="1:7">
      <c r="F16" s="7"/>
    </row>
  </sheetData>
  <mergeCells count="32">
    <mergeCell ref="E11:E13"/>
    <mergeCell ref="F11:F13"/>
    <mergeCell ref="G11:G13"/>
    <mergeCell ref="A11:A13"/>
    <mergeCell ref="B11:B13"/>
    <mergeCell ref="C11:C13"/>
    <mergeCell ref="D11:D13"/>
    <mergeCell ref="F8:F10"/>
    <mergeCell ref="G8:G10"/>
    <mergeCell ref="A8:A10"/>
    <mergeCell ref="B8:B10"/>
    <mergeCell ref="C8:C10"/>
    <mergeCell ref="D8:D10"/>
    <mergeCell ref="E8:E10"/>
    <mergeCell ref="A5:A7"/>
    <mergeCell ref="B5:B7"/>
    <mergeCell ref="C5:C7"/>
    <mergeCell ref="D5:D7"/>
    <mergeCell ref="G5:G7"/>
    <mergeCell ref="G1:G2"/>
    <mergeCell ref="A1:A2"/>
    <mergeCell ref="B1:B2"/>
    <mergeCell ref="C1:C2"/>
    <mergeCell ref="D1:D2"/>
    <mergeCell ref="E1:F1"/>
    <mergeCell ref="F3:F4"/>
    <mergeCell ref="G3:G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65644A8A14F44E8E5AC28830C9C855" ma:contentTypeVersion="11" ma:contentTypeDescription="Crear nuevo documento." ma:contentTypeScope="" ma:versionID="598fe800a9e6017ad2a2efc0799e9104">
  <xsd:schema xmlns:xsd="http://www.w3.org/2001/XMLSchema" xmlns:xs="http://www.w3.org/2001/XMLSchema" xmlns:p="http://schemas.microsoft.com/office/2006/metadata/properties" xmlns:ns2="ec5baba8-73f8-45be-bc31-f3a0c8c65007" xmlns:ns3="d26b91ed-dea6-4b3d-bb85-62e49b8b67b4" targetNamespace="http://schemas.microsoft.com/office/2006/metadata/properties" ma:root="true" ma:fieldsID="7bdb7418fd071f182492056cff570d6a" ns2:_="" ns3:_="">
    <xsd:import namespace="ec5baba8-73f8-45be-bc31-f3a0c8c65007"/>
    <xsd:import namespace="d26b91ed-dea6-4b3d-bb85-62e49b8b67b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baba8-73f8-45be-bc31-f3a0c8c650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b91ed-dea6-4b3d-bb85-62e49b8b67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c850c5f2-6130-4f77-91cc-24c70f9d5b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6b91ed-dea6-4b3d-bb85-62e49b8b67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E60F924-6BAC-465F-8EF8-10823E9CD0EA}"/>
</file>

<file path=customXml/itemProps2.xml><?xml version="1.0" encoding="utf-8"?>
<ds:datastoreItem xmlns:ds="http://schemas.openxmlformats.org/officeDocument/2006/customXml" ds:itemID="{594F583E-0344-4591-9C42-D0B8918A3E77}"/>
</file>

<file path=customXml/itemProps3.xml><?xml version="1.0" encoding="utf-8"?>
<ds:datastoreItem xmlns:ds="http://schemas.openxmlformats.org/officeDocument/2006/customXml" ds:itemID="{D544F428-55D3-439C-8E17-CC06F1B7D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Edy Alexander Quintero Carmona</cp:lastModifiedBy>
  <cp:revision/>
  <dcterms:created xsi:type="dcterms:W3CDTF">2023-03-10T22:36:19Z</dcterms:created>
  <dcterms:modified xsi:type="dcterms:W3CDTF">2023-05-02T21:14:31Z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0x0101002365644A8A14F44E8E5AC28830C9C855</vt:lpwstr>
  </property>
  <property fmtid="{D5CDD505-2E9C-101B-9397-08002B2CF9AE}" pid="3" name="MediaServiceImageTags">
    <vt:lpwstr/>
  </property>
</Properties>
</file>