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12"/>
  <workbookPr defaultThemeVersion="166925"/>
  <mc:AlternateContent xmlns:mc="http://schemas.openxmlformats.org/markup-compatibility/2006">
    <mc:Choice Requires="x15">
      <x15ac:absPath xmlns:x15ac="http://schemas.microsoft.com/office/spreadsheetml/2010/11/ac" url="https://uconet-my.sharepoint.com/personal/edy_quintero0944_uco_net_co/Documents/"/>
    </mc:Choice>
  </mc:AlternateContent>
  <xr:revisionPtr revIDLastSave="5908" documentId="8_{2A9769A4-1DC7-421D-B266-9A6EE499856F}" xr6:coauthVersionLast="47" xr6:coauthVersionMax="47" xr10:uidLastSave="{E8F7DE9D-535E-498D-881E-E20FC71760E9}"/>
  <bookViews>
    <workbookView xWindow="-120" yWindow="-120" windowWidth="20730" windowHeight="11160" firstSheet="20" activeTab="20" xr2:uid="{59653BFD-5B7C-4315-9D96-3FD5833491E5}"/>
  </bookViews>
  <sheets>
    <sheet name="Diagrama de clases" sheetId="1" r:id="rId1"/>
    <sheet name="Clases" sheetId="2" r:id="rId2"/>
    <sheet name="AdministradorEstructura" sheetId="3" r:id="rId3"/>
    <sheet name="AdministradorOrganización" sheetId="6" r:id="rId4"/>
    <sheet name="Agenda" sheetId="8" r:id="rId5"/>
    <sheet name="CausaReporte" sheetId="9" r:id="rId6"/>
    <sheet name="Chat" sheetId="10" r:id="rId7"/>
    <sheet name="Comentario" sheetId="11" r:id="rId8"/>
    <sheet name="Estado" sheetId="12" r:id="rId9"/>
    <sheet name="Estructura" sheetId="13" r:id="rId10"/>
    <sheet name="EstructuraAdminEstruc" sheetId="16" r:id="rId11"/>
    <sheet name="Evento" sheetId="18" r:id="rId12"/>
    <sheet name="Grupo" sheetId="19" r:id="rId13"/>
    <sheet name="ParticipanteGrupo" sheetId="20" r:id="rId14"/>
    <sheet name="HistorialChatGrupo" sheetId="17" r:id="rId15"/>
    <sheet name="HistorialdeLectura" sheetId="15" r:id="rId16"/>
    <sheet name="Persona" sheetId="14" r:id="rId17"/>
    <sheet name="Mensaje" sheetId="21" r:id="rId18"/>
    <sheet name="Organizacion" sheetId="22" r:id="rId19"/>
    <sheet name="OrganizacionAdminOrgani" sheetId="23" r:id="rId20"/>
    <sheet name="Participante" sheetId="24" r:id="rId21"/>
    <sheet name="Publicacion" sheetId="25" r:id="rId22"/>
    <sheet name="Reaccion" sheetId="26" r:id="rId23"/>
    <sheet name="ReporteComentario" sheetId="27" r:id="rId24"/>
    <sheet name="ReporteMensaje" sheetId="28" r:id="rId25"/>
    <sheet name="ReportePublicacion" sheetId="29" r:id="rId26"/>
    <sheet name="RespuestaReporteComentario" sheetId="36" r:id="rId27"/>
    <sheet name="RespuestaReporteMensaje" sheetId="34" r:id="rId28"/>
    <sheet name="RespuestaReportePublicacion" sheetId="35" r:id="rId29"/>
    <sheet name="TipoEstado" sheetId="31" r:id="rId30"/>
    <sheet name="TipoEvento" sheetId="32" r:id="rId31"/>
    <sheet name="TipoOrganizacion" sheetId="33" r:id="rId32"/>
    <sheet name="TipoReaccion" sheetId="7" r:id="rId33"/>
    <sheet name="Valores" sheetId="4" state="hidden" r:id="rId34"/>
  </sheets>
  <externalReferences>
    <externalReference r:id="rId35"/>
    <externalReference r:id="rId36"/>
    <externalReference r:id="rId37"/>
    <externalReference r:id="rId38"/>
    <externalReference r:id="rId39"/>
  </externalReferences>
  <definedNames>
    <definedName name="_xlnm._FilterDatabase" localSheetId="2" hidden="1">AdministradorEstructura!$B$9:$E$11</definedName>
    <definedName name="_xlnm._FilterDatabase" localSheetId="3" hidden="1">AdministradorOrganización!$A$13:$A$14</definedName>
    <definedName name="_xlnm._FilterDatabase" localSheetId="4" hidden="1">Agenda!$A$12:$A$13</definedName>
    <definedName name="_xlnm._FilterDatabase" localSheetId="5" hidden="1">CausaReporte!$A$13:$A$14</definedName>
    <definedName name="_xlnm._FilterDatabase" localSheetId="6" hidden="1">Chat!$A$13:$A$14</definedName>
    <definedName name="_xlnm._FilterDatabase" localSheetId="1" hidden="1">Clases!$A$1:$D$32</definedName>
    <definedName name="_xlnm._FilterDatabase" localSheetId="7" hidden="1">Comentario!$A$14:$A$15</definedName>
    <definedName name="_xlnm._FilterDatabase" localSheetId="8" hidden="1">Estado!$A$11:$A$12</definedName>
    <definedName name="_xlnm._FilterDatabase" localSheetId="9" hidden="1">Estructura!$A$15:$A$16</definedName>
    <definedName name="_xlnm._FilterDatabase" localSheetId="10" hidden="1">EstructuraAdminEstruc!$A$12:$A$13</definedName>
    <definedName name="_xlnm._FilterDatabase" localSheetId="11" hidden="1">Evento!$A$14:$A$15</definedName>
    <definedName name="_xlnm._FilterDatabase" localSheetId="12" hidden="1">Grupo!$A$14:$A$15</definedName>
    <definedName name="_xlnm._FilterDatabase" localSheetId="13" hidden="1">ParticipanteGrupo!$A$21:$A$22</definedName>
    <definedName name="_xlnm._FilterDatabase" localSheetId="14" hidden="1">HistorialChatGrupo!$A$12:$A$13</definedName>
    <definedName name="_xlnm._FilterDatabase" localSheetId="15" hidden="1">HistorialdeLectura!$A$13:$A$14</definedName>
    <definedName name="_xlnm._FilterDatabase" localSheetId="16" hidden="1">Persona!$A$14:$A$15</definedName>
    <definedName name="_xlnm._FilterDatabase" localSheetId="17" hidden="1">Mensaje!$A$15:$A$16</definedName>
    <definedName name="_xlnm._FilterDatabase" localSheetId="18" hidden="1">Organizacion!$A$14:$A$15</definedName>
    <definedName name="_xlnm._FilterDatabase" localSheetId="19" hidden="1">OrganizacionAdminOrgani!$A$12:$A$13</definedName>
    <definedName name="_xlnm._FilterDatabase" localSheetId="20" hidden="1">Participante!$A$13:$A$14</definedName>
    <definedName name="_xlnm._FilterDatabase" localSheetId="21" hidden="1">Publicacion!$A$14:$A$15</definedName>
    <definedName name="_xlnm._FilterDatabase" localSheetId="22" hidden="1">Reaccion!$A$13:$A$14</definedName>
    <definedName name="_xlnm._FilterDatabase" localSheetId="23" hidden="1">ReporteComentario!$A$11:$A$12</definedName>
    <definedName name="_xlnm._FilterDatabase" localSheetId="24" hidden="1">ReporteMensaje!$A$11:$A$12</definedName>
    <definedName name="_xlnm._FilterDatabase" localSheetId="25" hidden="1">ReportePublicacion!$A$15:$A$16</definedName>
    <definedName name="_xlnm._FilterDatabase" localSheetId="29" hidden="1">TipoEstado!$A$11:$A$12</definedName>
    <definedName name="_xlnm._FilterDatabase" localSheetId="30" hidden="1">TipoEvento!$A$11:$A$12</definedName>
    <definedName name="_xlnm._FilterDatabase" localSheetId="31" hidden="1">TipoOrganizacion!$A$11:$A$12</definedName>
    <definedName name="_xlnm._FilterDatabase" localSheetId="32" hidden="1">TipoReaccion!$A$11:$A$12</definedName>
    <definedName name="clases">Clases!$B$2:$B$32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5" l="1"/>
  <c r="B4" i="35"/>
  <c r="F42" i="35"/>
  <c r="F41" i="35"/>
  <c r="F40" i="35"/>
  <c r="F39" i="35"/>
  <c r="F38" i="35"/>
  <c r="F37" i="35"/>
  <c r="A4" i="35"/>
  <c r="B3" i="35"/>
  <c r="A3" i="35"/>
  <c r="B22" i="35"/>
  <c r="A2" i="35"/>
  <c r="F39" i="34"/>
  <c r="B4" i="34"/>
  <c r="B2" i="34"/>
  <c r="F42" i="34"/>
  <c r="F41" i="34"/>
  <c r="F40" i="34"/>
  <c r="F38" i="34"/>
  <c r="F37" i="34"/>
  <c r="A4" i="34"/>
  <c r="B3" i="34"/>
  <c r="A3" i="34"/>
  <c r="B22" i="34"/>
  <c r="A2" i="34"/>
  <c r="F38" i="36"/>
  <c r="F39" i="36"/>
  <c r="F40" i="36"/>
  <c r="F41" i="36"/>
  <c r="F42" i="36"/>
  <c r="F37" i="36"/>
  <c r="B4" i="36"/>
  <c r="B2" i="36"/>
  <c r="B22" i="36" s="1"/>
  <c r="A4" i="36"/>
  <c r="B3" i="36"/>
  <c r="A3" i="36"/>
  <c r="A2" i="36"/>
  <c r="N26" i="32"/>
  <c r="N25" i="32"/>
  <c r="N26" i="33"/>
  <c r="N25" i="33"/>
  <c r="N30" i="7"/>
  <c r="N29" i="7"/>
  <c r="N28" i="7"/>
  <c r="E25" i="6"/>
  <c r="E23" i="6"/>
  <c r="E25" i="3"/>
  <c r="E23" i="3"/>
  <c r="N32" i="3"/>
  <c r="N31" i="16"/>
  <c r="N30" i="16"/>
  <c r="N29" i="16"/>
  <c r="N40" i="13"/>
  <c r="E33" i="13"/>
  <c r="E34" i="13"/>
  <c r="E35" i="13"/>
  <c r="E36" i="13"/>
  <c r="E37" i="13"/>
  <c r="E38" i="13"/>
  <c r="E39" i="13"/>
  <c r="E40" i="13"/>
  <c r="E41" i="13"/>
  <c r="E42" i="13"/>
  <c r="N41" i="13"/>
  <c r="N39" i="13"/>
  <c r="N42" i="13"/>
  <c r="N38" i="13"/>
  <c r="N29" i="12"/>
  <c r="N30" i="12"/>
  <c r="N28" i="12"/>
  <c r="N45" i="11"/>
  <c r="N44" i="11"/>
  <c r="N46" i="11"/>
  <c r="N47" i="11"/>
  <c r="N48" i="11"/>
  <c r="N49" i="11"/>
  <c r="N43" i="11"/>
  <c r="N31" i="10"/>
  <c r="N32" i="10"/>
  <c r="N30" i="10"/>
  <c r="N28" i="9"/>
  <c r="N27" i="9"/>
  <c r="N42" i="8"/>
  <c r="N41" i="8"/>
  <c r="N40" i="8"/>
  <c r="N43" i="8"/>
  <c r="N39" i="8"/>
  <c r="N33" i="6"/>
  <c r="N34" i="6"/>
  <c r="N32" i="6"/>
  <c r="N33" i="3"/>
  <c r="N34" i="3"/>
  <c r="E32" i="10"/>
  <c r="K32" i="10"/>
  <c r="E30" i="6"/>
  <c r="E31" i="6"/>
  <c r="E34" i="3"/>
  <c r="E31" i="3"/>
  <c r="E33" i="6"/>
  <c r="K33" i="3"/>
  <c r="E37" i="8"/>
  <c r="L37" i="11"/>
  <c r="L38" i="11"/>
  <c r="L39" i="11"/>
  <c r="L40" i="11"/>
  <c r="L41" i="11"/>
  <c r="L42" i="11"/>
  <c r="L36" i="11"/>
  <c r="K34" i="6"/>
  <c r="K33" i="6"/>
  <c r="E34" i="6"/>
  <c r="E29" i="6"/>
  <c r="E33" i="3"/>
  <c r="B4" i="3"/>
  <c r="B2" i="3"/>
  <c r="B25" i="3" s="1"/>
  <c r="K34" i="3"/>
  <c r="B3" i="3"/>
  <c r="E43" i="3"/>
  <c r="E42" i="3"/>
  <c r="E41" i="3"/>
  <c r="E40" i="3"/>
  <c r="E38" i="3"/>
  <c r="A2" i="33"/>
  <c r="B4" i="23"/>
  <c r="B4" i="13"/>
  <c r="B4" i="16"/>
  <c r="B4" i="18"/>
  <c r="B4" i="19"/>
  <c r="B4" i="20"/>
  <c r="B4" i="17"/>
  <c r="B4" i="15"/>
  <c r="B4" i="21"/>
  <c r="B4" i="24"/>
  <c r="N61" i="14"/>
  <c r="K39" i="13"/>
  <c r="K40" i="13"/>
  <c r="K41" i="13"/>
  <c r="K42" i="13"/>
  <c r="K38" i="13"/>
  <c r="K61" i="14"/>
  <c r="E55" i="14"/>
  <c r="E48" i="14"/>
  <c r="B4" i="25"/>
  <c r="N73" i="14"/>
  <c r="B4" i="6"/>
  <c r="N62" i="14"/>
  <c r="N63" i="14"/>
  <c r="N64" i="14"/>
  <c r="N65" i="14"/>
  <c r="N66" i="14"/>
  <c r="N67" i="14"/>
  <c r="N68" i="14"/>
  <c r="N69" i="14"/>
  <c r="N70" i="14"/>
  <c r="N71" i="14"/>
  <c r="N72" i="14"/>
  <c r="B4" i="10"/>
  <c r="K73" i="14"/>
  <c r="K72" i="14"/>
  <c r="K62" i="14"/>
  <c r="K63" i="14"/>
  <c r="K64" i="14"/>
  <c r="K65" i="14"/>
  <c r="K66" i="14"/>
  <c r="K67" i="14"/>
  <c r="K68" i="14"/>
  <c r="K69" i="14"/>
  <c r="K70" i="14"/>
  <c r="K71" i="14"/>
  <c r="B4" i="8"/>
  <c r="E36" i="8" s="1"/>
  <c r="B4" i="27"/>
  <c r="B2" i="27"/>
  <c r="A2" i="27"/>
  <c r="A3" i="27"/>
  <c r="B3" i="27"/>
  <c r="A4" i="27"/>
  <c r="E24" i="3"/>
  <c r="E22" i="3"/>
  <c r="B4" i="28"/>
  <c r="B4" i="29"/>
  <c r="B2" i="28"/>
  <c r="A2" i="28"/>
  <c r="A3" i="28"/>
  <c r="B3" i="28"/>
  <c r="A4" i="28"/>
  <c r="E62" i="14"/>
  <c r="E63" i="14"/>
  <c r="E64" i="14"/>
  <c r="E65" i="14"/>
  <c r="E66" i="14"/>
  <c r="E67" i="14"/>
  <c r="E68" i="14"/>
  <c r="E69" i="14"/>
  <c r="E70" i="14"/>
  <c r="E71" i="14"/>
  <c r="E72" i="14"/>
  <c r="E73" i="14"/>
  <c r="E61" i="14"/>
  <c r="E49" i="14"/>
  <c r="E50" i="14"/>
  <c r="E51" i="14"/>
  <c r="E52" i="14"/>
  <c r="E53" i="14"/>
  <c r="E54" i="14"/>
  <c r="E56" i="14"/>
  <c r="E57" i="14"/>
  <c r="E58" i="14"/>
  <c r="E59" i="14"/>
  <c r="E60" i="14"/>
  <c r="B4" i="14"/>
  <c r="B37" i="22"/>
  <c r="B4" i="22"/>
  <c r="B4" i="31"/>
  <c r="B2" i="31"/>
  <c r="B18" i="31" s="1"/>
  <c r="A4" i="31"/>
  <c r="B3" i="31"/>
  <c r="A3" i="31"/>
  <c r="A2" i="31"/>
  <c r="B4" i="32"/>
  <c r="B2" i="32"/>
  <c r="A4" i="32"/>
  <c r="B3" i="32"/>
  <c r="A3" i="32"/>
  <c r="B18" i="32"/>
  <c r="A2" i="32"/>
  <c r="B4" i="12"/>
  <c r="B4" i="33"/>
  <c r="B2" i="33"/>
  <c r="A4" i="33"/>
  <c r="B3" i="33"/>
  <c r="A3" i="33"/>
  <c r="B18" i="33"/>
  <c r="B2" i="26"/>
  <c r="B4" i="26"/>
  <c r="B4" i="7"/>
  <c r="B4" i="9"/>
  <c r="B2" i="7"/>
  <c r="B19" i="7" s="1"/>
  <c r="B2" i="29"/>
  <c r="B28" i="29" s="1"/>
  <c r="B3" i="26"/>
  <c r="B2" i="25"/>
  <c r="B30" i="25" s="1"/>
  <c r="B2" i="24"/>
  <c r="B2" i="23"/>
  <c r="B20" i="23" s="1"/>
  <c r="B2" i="22"/>
  <c r="B3" i="22"/>
  <c r="B2" i="21"/>
  <c r="B26" i="21" s="1"/>
  <c r="B2" i="14"/>
  <c r="B2" i="15"/>
  <c r="B2" i="17"/>
  <c r="B21" i="17" s="1"/>
  <c r="B2" i="20"/>
  <c r="B30" i="20" s="1"/>
  <c r="B2" i="19"/>
  <c r="B2" i="18"/>
  <c r="B2" i="16"/>
  <c r="B20" i="16" s="1"/>
  <c r="B2" i="13"/>
  <c r="B2" i="12"/>
  <c r="B2" i="10"/>
  <c r="B2" i="9"/>
  <c r="B20" i="9" s="1"/>
  <c r="B2" i="8"/>
  <c r="A4" i="29"/>
  <c r="B3" i="29"/>
  <c r="A3" i="29"/>
  <c r="A2" i="29"/>
  <c r="A4" i="26"/>
  <c r="A3" i="26"/>
  <c r="A2" i="26"/>
  <c r="A4" i="25"/>
  <c r="B3" i="25"/>
  <c r="A3" i="25"/>
  <c r="A2" i="25"/>
  <c r="A4" i="24"/>
  <c r="B3" i="24"/>
  <c r="A3" i="24"/>
  <c r="A2" i="24"/>
  <c r="A4" i="23"/>
  <c r="B3" i="23"/>
  <c r="A3" i="23"/>
  <c r="A2" i="23"/>
  <c r="A4" i="22"/>
  <c r="A3" i="22"/>
  <c r="A2" i="22"/>
  <c r="A4" i="21"/>
  <c r="B3" i="21"/>
  <c r="A3" i="21"/>
  <c r="A2" i="21"/>
  <c r="A4" i="20"/>
  <c r="B3" i="20"/>
  <c r="A3" i="20"/>
  <c r="A2" i="20"/>
  <c r="A4" i="19"/>
  <c r="B3" i="19"/>
  <c r="A3" i="19"/>
  <c r="A2" i="19"/>
  <c r="A4" i="18"/>
  <c r="B3" i="18"/>
  <c r="A3" i="18"/>
  <c r="A2" i="18"/>
  <c r="A4" i="17"/>
  <c r="B3" i="17"/>
  <c r="A3" i="17"/>
  <c r="A2" i="17"/>
  <c r="A4" i="16"/>
  <c r="B3" i="16"/>
  <c r="A3" i="16"/>
  <c r="A2" i="16"/>
  <c r="A4" i="15"/>
  <c r="B3" i="15"/>
  <c r="A3" i="15"/>
  <c r="A2" i="15"/>
  <c r="A4" i="14"/>
  <c r="B3" i="14"/>
  <c r="A3" i="14"/>
  <c r="A2" i="14"/>
  <c r="A4" i="13"/>
  <c r="B3" i="13"/>
  <c r="A3" i="13"/>
  <c r="A2" i="13"/>
  <c r="A4" i="12"/>
  <c r="B3" i="12"/>
  <c r="A3" i="12"/>
  <c r="A2" i="12"/>
  <c r="B4" i="11"/>
  <c r="A4" i="11"/>
  <c r="B3" i="11"/>
  <c r="A3" i="11"/>
  <c r="B2" i="11"/>
  <c r="A2" i="11"/>
  <c r="A4" i="10"/>
  <c r="B3" i="10"/>
  <c r="A3" i="10"/>
  <c r="A2" i="10"/>
  <c r="A4" i="9"/>
  <c r="B3" i="9"/>
  <c r="A3" i="9"/>
  <c r="A2" i="9"/>
  <c r="A4" i="8"/>
  <c r="B3" i="8"/>
  <c r="A3" i="8"/>
  <c r="A2" i="8"/>
  <c r="B3" i="7"/>
  <c r="B3" i="6"/>
  <c r="B2" i="6"/>
  <c r="B25" i="6" s="1"/>
  <c r="A4" i="7"/>
  <c r="A3" i="7"/>
  <c r="A2" i="7"/>
  <c r="A4" i="6"/>
  <c r="A3" i="6"/>
  <c r="A2" i="6"/>
  <c r="A4" i="3"/>
  <c r="A3" i="3"/>
  <c r="A2" i="3"/>
  <c r="B24" i="24" l="1"/>
  <c r="B21" i="24"/>
  <c r="H57" i="11"/>
  <c r="H55" i="11"/>
  <c r="H54" i="11"/>
  <c r="H53" i="11"/>
  <c r="D22" i="8"/>
  <c r="B23" i="8"/>
  <c r="B22" i="8"/>
  <c r="H40" i="10"/>
  <c r="H38" i="10"/>
  <c r="H37" i="10"/>
  <c r="H36" i="10"/>
  <c r="B37" i="27"/>
  <c r="B29" i="27"/>
  <c r="B28" i="27"/>
  <c r="B28" i="26"/>
  <c r="B23" i="26"/>
  <c r="B37" i="28"/>
  <c r="B29" i="28"/>
  <c r="B28" i="28"/>
  <c r="B37" i="29"/>
  <c r="B29" i="29"/>
  <c r="D21" i="6"/>
  <c r="B21" i="6"/>
  <c r="E39" i="3"/>
  <c r="B21" i="3"/>
  <c r="B22" i="3"/>
  <c r="E79" i="14"/>
  <c r="E78" i="14"/>
  <c r="E80" i="14"/>
  <c r="E81" i="14"/>
  <c r="E82" i="14"/>
  <c r="E77" i="14"/>
  <c r="E57" i="11"/>
  <c r="E56" i="11"/>
  <c r="E55" i="11"/>
  <c r="E54" i="11"/>
  <c r="E53" i="11"/>
  <c r="E48" i="11"/>
  <c r="E49" i="11"/>
  <c r="E47" i="11"/>
  <c r="E46" i="11"/>
  <c r="E45" i="11"/>
  <c r="E44" i="11"/>
  <c r="B21" i="10"/>
  <c r="E40" i="10"/>
  <c r="E39" i="10"/>
  <c r="E38" i="10"/>
  <c r="E37" i="10"/>
  <c r="E36" i="10"/>
  <c r="E51" i="8"/>
  <c r="E50" i="8"/>
  <c r="E49" i="8"/>
  <c r="E34" i="8"/>
  <c r="E47" i="8"/>
  <c r="E38" i="8"/>
  <c r="E48" i="8"/>
  <c r="E43" i="8"/>
  <c r="E42" i="8"/>
  <c r="E41" i="8"/>
  <c r="E40" i="8"/>
  <c r="E35" i="8"/>
  <c r="E43" i="6"/>
  <c r="E42" i="6"/>
  <c r="E41" i="6"/>
  <c r="E40" i="6"/>
  <c r="E39" i="6"/>
  <c r="E38" i="6"/>
  <c r="B26" i="11"/>
  <c r="E42" i="11"/>
  <c r="E41" i="11"/>
  <c r="E40" i="11"/>
  <c r="E39" i="11"/>
  <c r="E38" i="11"/>
  <c r="E37" i="11"/>
  <c r="E36" i="11"/>
  <c r="E46" i="13"/>
  <c r="E47" i="13"/>
  <c r="E48" i="13"/>
  <c r="E49" i="13"/>
  <c r="E50" i="13"/>
  <c r="E51" i="13"/>
  <c r="B24" i="22"/>
  <c r="B23" i="19"/>
  <c r="B28" i="18"/>
  <c r="B24" i="15"/>
  <c r="B19" i="12"/>
  <c r="B22" i="6"/>
</calcChain>
</file>

<file path=xl/sharedStrings.xml><?xml version="1.0" encoding="utf-8"?>
<sst xmlns="http://schemas.openxmlformats.org/spreadsheetml/2006/main" count="8167" uniqueCount="1065">
  <si>
    <t>Aquí va la imagen del diagrama de clases</t>
  </si>
  <si>
    <t>Prioridad</t>
  </si>
  <si>
    <t>Clase</t>
  </si>
  <si>
    <t>Estereotipo</t>
  </si>
  <si>
    <t>Desripción</t>
  </si>
  <si>
    <t>Clase Enriquecida</t>
  </si>
  <si>
    <t>AdministradorEstructura</t>
  </si>
  <si>
    <t>class</t>
  </si>
  <si>
    <t>Clase encargada de representar el usuario encargado de coordinar, configurar una Estructura y sus permisos, administra los integrantes (Paticipantes), también tiene la función de crear eventos si los desea</t>
  </si>
  <si>
    <t>AdministradorOrganización</t>
  </si>
  <si>
    <t>Clase que representa el usuario encargado de coordinar todas y cada una de las estructuras de una organización, este a su vez tiene acceso a cada grupo, puede configurarlo y también los permisos del mismo, también esta en capacidad de administrar los integrantes (Paticipantes), cuenta también con la posibilidad de crear eventos para las diferentes agendas.</t>
  </si>
  <si>
    <t>Agenda</t>
  </si>
  <si>
    <t>Define a una Clase perteneciente a un grupo, donde se verán representados todos los eventos pertenecientes a cada grupo creados principalmente por los administradores, tanto de la estructura como de la organizacion y por algunos participantes con los permisos adecuados.</t>
  </si>
  <si>
    <t>CausaReporte</t>
  </si>
  <si>
    <t>Clase que define la causa por la cual un usuario considera un comentario/publicación/mensaje inapropiado, dado a que inflinge las normas establecidas por la comunidad</t>
  </si>
  <si>
    <t>Chat</t>
  </si>
  <si>
    <t>Clase perteneciente a un grupo, la cual es usada para interactuar entre los diferentes participantes, para enviar mensajes o para reaccionar a los mismos, cuenta con su estado independiente del grupo, pero con asociación a este</t>
  </si>
  <si>
    <t>Comentario</t>
  </si>
  <si>
    <t>Clase que referencia una apreciación realizada por un participante, un administrador estructura o un administrador organizacion, a una publicación, como también pudiendose responder a un mismo comentario.</t>
  </si>
  <si>
    <t>Estado</t>
  </si>
  <si>
    <t>Clase que permite dar a saber en que estado se encuentra un objeto en determindao momento. Por Ej. La Organización Universidad Católica de Oriente se encuentra activa, pero este puede cambiar a inactiva,; Un mesaje puede haber sido enviado, pero posteriormente podría estar en estado leído.</t>
  </si>
  <si>
    <t>Estructura</t>
  </si>
  <si>
    <t>Puesto que cada Organizacion funciona de manera diferente, cada una tiene que adoptar una estructura organizacional distinta. Por lo tanto, toda empresa conforme a la forma de operar debe planificar todo el proceso de sus tareas laborales y definir los puestos y responsabilidades (Administradores y Participantes) de todas las personas que integran la organización. Por Ej. La Organización Universidad Católica de Oriente tiene 3 principales estrucuturas organizaciones diferentes Académico, Administrativo y Operativo</t>
  </si>
  <si>
    <t>EstructuraAdminEstruc</t>
  </si>
  <si>
    <t xml:space="preserve">Clase que esta encargado de agrupar todos los administradores que pueden estar asociados a una misma Estructura, </t>
  </si>
  <si>
    <t>Evento</t>
  </si>
  <si>
    <t>Entorno de comunicación y encuentro digital o presencial, por audio o vídeo para los integrantes de un grupo y su organizador, el cual puede ser un administrador de la estructura o un administrador de la organización, incluso un participante con los permisos adecuados</t>
  </si>
  <si>
    <t xml:space="preserve">Grupo </t>
  </si>
  <si>
    <t>Espacio donde se reunen usuarios con intereses similares, ya sea académico o laboral</t>
  </si>
  <si>
    <t>GrupoPartipante</t>
  </si>
  <si>
    <t>Clase encargado de asociar un participante con el grupo al que pertenece, estando allí los permisos que llega a tener dicho participante</t>
  </si>
  <si>
    <t>HistorialChatGrupo</t>
  </si>
  <si>
    <t>Clase principalmente asociada a la funcionalidad del chat en un grupo, encargado de almacenar allí todos los mensajes pertenecientes a dicho chat, con su respectiva información como reacciones, estados, lecturas</t>
  </si>
  <si>
    <t>HistorialdeLectura</t>
  </si>
  <si>
    <t>Clase que hace asociación entre un participante y un chat, en este se podrá registrar todos los datos de lectura de dichos mensajes</t>
  </si>
  <si>
    <t>Persona</t>
  </si>
  <si>
    <t>Clase que representa la InformacionPersonal que puede tener un Participante, un AdminsitradorEstructura, y un AdministradorOrganizacion. Allí se encuentran todos los datos básicos respecto a un Usuario del sistema. 
Por Ej. en un momento determinado, un AdministradorEstructura pudiera tener de nombre Luz Mery Rios Alzate, con CC, 123456789, número telefónico en colombia 3213331122, correo electrónico luz.mery6789@uco.net.co, tanto el teléfono como el correo eletrónico confirmados.</t>
  </si>
  <si>
    <t>Mensaje</t>
  </si>
  <si>
    <t>Objeto de comunicación que es enviado por un remitente(Participante) y leída por un destinatario(Participante), este cuenta con sus propias funcionalidades, como reportar y reaccionar.</t>
  </si>
  <si>
    <t>Organizacion</t>
  </si>
  <si>
    <t>Una organización esta compuesta por varias estructuras ordenadas donde coexisten e interactúan Participantes con diversos roles, responsabilidades o cargos que buscan alcanzar un objetivo particular.
Por Ej. Una Organización educativa llamada Universidad Católica de Oriente, que tiene todo un sistema de estructuras</t>
  </si>
  <si>
    <t>OrganizacionAdminOrgani</t>
  </si>
  <si>
    <t>Clase que esta encargado de agrupar todos los administradores que pueden estar asociados a una misma organización</t>
  </si>
  <si>
    <t>Participante</t>
  </si>
  <si>
    <t>Es un usuario que participa de un grupo grupo, colabora en el desarrollo del grupo y sus dinámicas, sus permisos están determinados por el coordinador de grupo</t>
  </si>
  <si>
    <t>Publicacion</t>
  </si>
  <si>
    <t>Clase que representa una obra científica, literaria o artística publicado en la plataforma con fines educativos, informativos, creativos, ETC. Esta Publicación puede ser hecha por un GrupoParticipante que tenga el permiso</t>
  </si>
  <si>
    <t>Reaccion</t>
  </si>
  <si>
    <t>Clase realizado por los diferentes integrantes de un grupo sobre una publicación o un mensaje, representando como les pareció dicha publicación o mensaje</t>
  </si>
  <si>
    <t>ReporteComentario</t>
  </si>
  <si>
    <t>Clase que representa el Reporte Comentario que tiene un Comentario. Por ejemplo, en un momento determinado un comentario reportado pudiera ser sancionado y archivado del sistema por incumplir las normas.</t>
  </si>
  <si>
    <t>ReporteMensaje</t>
  </si>
  <si>
    <t>Clase que representa el Reporte Mensaje que tiene un Mensaje. Por ejemplo, en un momento determinado un mensaje reportado pudiera ser reportado y evaluado por el administrador de estructura el resultado del sistema.</t>
  </si>
  <si>
    <t>ReportePublicacion</t>
  </si>
  <si>
    <t>Clase que representa el Reporte Publicación que tiene una publicación. Por ejemplo, en un momento determinado una publicación reportada sea apta para el sistema y permanezca publicada en el sistema.</t>
  </si>
  <si>
    <t>RespuestaReporteComentario</t>
  </si>
  <si>
    <t>Clase que representa la Respuesta a la cual se le da a un ReporteComentario. Por ejemplo, un Comentario fue reportado y se le debe dar una respuesta con un veredicto del reporte.</t>
  </si>
  <si>
    <t>RespuestaReporteMensaje</t>
  </si>
  <si>
    <t>Clase que representa la Respuesta a la cual se le da a un ReporteMensaje. Por ejemplo, un Mensaje fue reportado y se le debe dar una respuesta con un veredicto del reporte.</t>
  </si>
  <si>
    <t>RespuestaReportePublicacion</t>
  </si>
  <si>
    <t>Clase que representa la Respuesta a la cual se le da a un ReportePublicacion. Por ejemplo, una Publicacion fue reportada y se le debe dar una respuesta con un veredicto del reporte.</t>
  </si>
  <si>
    <t>TipoEstado</t>
  </si>
  <si>
    <t>Clase encargada de referenciar a que tipo de estado pertenece alguna entidad asociada</t>
  </si>
  <si>
    <t>TipoEvento</t>
  </si>
  <si>
    <t>Clase encagada de describir los diferentes tipos de eventos que pueden estar presentes en la agenda de cada participante grupo</t>
  </si>
  <si>
    <t>TipoOrganizacion</t>
  </si>
  <si>
    <t>Clase que hace representación de las diferentes organizaciones que pueden requerir del servicio de Uconnect, estas Organizaciones pueden tener una o muchas estructuras hijas</t>
  </si>
  <si>
    <t>TipoReaccion</t>
  </si>
  <si>
    <t>Clase que nos indica los tipos de reacciones existentes que se pueden utilizar en una Publicacion, representando una emoción de acuerdo a como al lector o participante le haya parecido la publicación.</t>
  </si>
  <si>
    <t>&lt;-Volver al inicio</t>
  </si>
  <si>
    <t>Modificador acceso:</t>
  </si>
  <si>
    <t>public</t>
  </si>
  <si>
    <t>Tipo clase:</t>
  </si>
  <si>
    <t>no final</t>
  </si>
  <si>
    <t>Relaciones</t>
  </si>
  <si>
    <t>Relación</t>
  </si>
  <si>
    <t>Tipo relación</t>
  </si>
  <si>
    <t>Es usada por</t>
  </si>
  <si>
    <t>Composición</t>
  </si>
  <si>
    <t>Necesita de</t>
  </si>
  <si>
    <t>Asociación</t>
  </si>
  <si>
    <t>InformacionPersonal</t>
  </si>
  <si>
    <t>Atributos</t>
  </si>
  <si>
    <t>Modificador de aceso</t>
  </si>
  <si>
    <t>Nombre</t>
  </si>
  <si>
    <t>Tipo de dato</t>
  </si>
  <si>
    <t>Tipo modificación atributo</t>
  </si>
  <si>
    <t>Tipo acceso atributo</t>
  </si>
  <si>
    <t>Valor por defecto</t>
  </si>
  <si>
    <t>Descripción atributo</t>
  </si>
  <si>
    <t>¿Cuál?</t>
  </si>
  <si>
    <t>private</t>
  </si>
  <si>
    <t>identificador</t>
  </si>
  <si>
    <t>Otro</t>
  </si>
  <si>
    <t>UUID</t>
  </si>
  <si>
    <t>final</t>
  </si>
  <si>
    <t>no static</t>
  </si>
  <si>
    <t>Atributo que representa el identificador de un AdministradorEstructura, asegura que sea único.</t>
  </si>
  <si>
    <t>persona</t>
  </si>
  <si>
    <t>Atributo que contiene todo lo relacionado a la información personal del AdministradorEstructura, con sus diferentes datos</t>
  </si>
  <si>
    <t>estado</t>
  </si>
  <si>
    <t>Atributo que representa el estado de un AdministradorEstructura, detallando que este puede estar tanto inactivo como activo.</t>
  </si>
  <si>
    <t>Constructores</t>
  </si>
  <si>
    <t>Tipo constructor</t>
  </si>
  <si>
    <t>Descripción</t>
  </si>
  <si>
    <t>Parámetros</t>
  </si>
  <si>
    <t>Excepciones</t>
  </si>
  <si>
    <t>Tipo parámetro</t>
  </si>
  <si>
    <t>Defecto</t>
  </si>
  <si>
    <t>Constructor por defecto de la clase AdministradorEstructura</t>
  </si>
  <si>
    <t>Parametrizado</t>
  </si>
  <si>
    <t>Constructor parametrizado que le asigna los valores iniciales a un AdministradorEstructura</t>
  </si>
  <si>
    <t>Por valor</t>
  </si>
  <si>
    <t>Parámetro que asigna el valor que tendrá el identificador del AdministradorEstructura</t>
  </si>
  <si>
    <t>– Si existe un problema de reglas de tipo de dato, formato, longitud, obligatoriedad, rango y falta de lógica, En caso de fallar, se debe reportar el error al maximo detalle, deteniendo el proceso</t>
  </si>
  <si>
    <t>Por referencia</t>
  </si>
  <si>
    <t>Parámetro que asigna el valor que tendrá el campo de Persona del AdministradorEstructura</t>
  </si>
  <si>
    <t>Parámetro que asigna el valor que tendra el campo estado del AdministradorEstructura</t>
  </si>
  <si>
    <t>Constructor parametrizado que unicamente le asigna el valor inicial del atributo persona a un AdministradorEstructura</t>
  </si>
  <si>
    <t>Métodos accesores</t>
  </si>
  <si>
    <t>Tipo método accesor</t>
  </si>
  <si>
    <t>Tipo modificación método</t>
  </si>
  <si>
    <t>Tipo dato de retorno</t>
  </si>
  <si>
    <t>getIdentificador</t>
  </si>
  <si>
    <t>getter</t>
  </si>
  <si>
    <t>getPersona</t>
  </si>
  <si>
    <t>Método encargado de obtener el valor del atributo Persona de un AdministradorEstructura</t>
  </si>
  <si>
    <t>getEstado</t>
  </si>
  <si>
    <t>setIdentificador</t>
  </si>
  <si>
    <t>setter</t>
  </si>
  <si>
    <t>Método encargado de colocar el valor al identificador</t>
  </si>
  <si>
    <t>identidicador</t>
  </si>
  <si>
    <t>Atributo que permite tener el valor por el cual se le va a dar al identificador</t>
  </si>
  <si>
    <t>setEstado</t>
  </si>
  <si>
    <t>Métodos</t>
  </si>
  <si>
    <t>Tipo acceso método</t>
  </si>
  <si>
    <t>registar</t>
  </si>
  <si>
    <t>datosAdministradorEstructura</t>
  </si>
  <si>
    <t>Contiene todos los datos necesarios para que un AdministradorEstructura pueda ser registrado</t>
  </si>
  <si>
    <t>void</t>
  </si>
  <si>
    <t>* No puede existir previamente otro Administrador Estructura con el mismo identificador.Generar otro identificador y reintentar el registro, hasta que se garantice que cumpla la politica 1
* No puede existir previamente otro Administrador Estructura con la misma Persona asociada. En caso de fallar, se debe reportar el error al maximo detalle, deteniendo el proceso registrar ( datosAdministradorEstructura: AdministradorEstuctura): void
* Los datos del nuevo Administrador Estructura deben cumplir con las reglas de tipo de dato, formato, longitud, obligatoriedad, rango y falta de lógica.En caso de fallar, se debe reportar el error al maximo detalle, deteniendo el proceso registrar ( datosAdministradorEstructura: AdministradorEstuctura): void</t>
  </si>
  <si>
    <t>modificar</t>
  </si>
  <si>
    <t>datosModificablesAdministradorEstructura</t>
  </si>
  <si>
    <t>Contiene todos los datos necesarios para modificar uno o varios atributos de un AdministradorEstructura</t>
  </si>
  <si>
    <t>* Tiene que existir previamente un Administrador Estructura con el mismo identificador. En caso de fallar, se debe reportar el error al maximo detalle, deteniendo el proceso modificar ( datosModificablesAdministradorEstructura: AdministradorEstuctura): void
* No puede existir previamente otro Administrador Estructura con la misma Persona asociada. A no ser de que la Información Personal existente  pertenezca al Administrador Estructura enviado para modificar. En caso de fallar, se debe reportar el error al maximo detalle, deteniendo el proceso modificar ( datosModificablesAdministradorEstructura: AdministradorEstuctura): void
* Los datos del Administrador Estructura que se desea modificar deben cumplir con las reglas de tipo de dato, formato, longitud, obligatoriedad, rango y falta de lógica. En caso de fallar, se debe reportar el error al maximo detalle, deteniendo el proceso modificar ( datosModificablesAdministradorEstructura: AdministradorEstuctura): void</t>
  </si>
  <si>
    <t>cambiarEstado</t>
  </si>
  <si>
    <t>datosNuevoEstadoAdministradorEstructura</t>
  </si>
  <si>
    <t>Contiene todos los datos necesarios para cambiar el estado de un AdministradorEstructura</t>
  </si>
  <si>
    <t>* El dato del Administrador Estructura que se desea cambiar de estado debe cumplir con las reglas de tipo de dato, formato, longitud, obligatoriedad, rango y falta de lógica.  En caso de fallar, se debe reportar el error al maximo detalle, deteniendo el proceso cambiarEstado ( datosNuevoEstadoAdministradorEstructura: AdministradorEstuctura): void
* Tiene que existir previamente un Administrador Estructura con el mismo identificador.  En caso de fallar, se debe reportar el error al maximo detalle, deteniendo el proceso cambiarEstado ( datosNuevoEstadoAdministradorEstructura: AdministradorEstuctura): void
* El nuevo estado de Administrador Estructura tiene que ser diferente al estado actual de Administrador Estructura.  En caso de fallar, se debe reportar el error al maximo detalle, deteniendo el proceso cambiarEstado ( datosNuevoEstadoAdministradorEstructura: AdministradorEstuctura): void</t>
  </si>
  <si>
    <t>consultar</t>
  </si>
  <si>
    <t>datosFiltroAdministradorEstructura</t>
  </si>
  <si>
    <t>Contiene todos los datos necesarios para filtrar los AdministradorEstructura y poder consultarlos</t>
  </si>
  <si>
    <t>List&lt;AdministradorEstructura&gt;</t>
  </si>
  <si>
    <t>Eliminar</t>
  </si>
  <si>
    <t>identificadorAdministradorEstructura</t>
  </si>
  <si>
    <t xml:space="preserve">Contiene el identificador (único dato necesario) para eliminar un AdministradorEstructura </t>
  </si>
  <si>
    <t>* Los datos del Administrador Estructura que se desea eliminar deben cumplir con las reglas de tipo de dato, formato, longitud, obligatoriedad, rango y falta de lógica.  En caso de fallar, se debe reportar el error al maximo detalle, deteniendo el proceso eliminar ( identificadorAdministradorEstructura: UUID): void
* Tiene que existir previamente un Administrador Estructura con el mismo identificador.  En caso de fallar, se debe reportar el error al maximo detalle, deteniendo el proceso eliminar ( identificadorAdministradorEstructura: UUID): void
* El Administrador Estructura que se va a eliminar no puede estar siendo utilizado (relacionado) por un objeto de dominio diferente a Administrador Estructura.  En caso de fallar, se debe reportar el error al maximo detalle, deteniendo el proceso eliminar ( identificadorAdministradorEstructura: UUID): void</t>
  </si>
  <si>
    <t>calcularEstado</t>
  </si>
  <si>
    <t>datosReglasAdministradorEstructura</t>
  </si>
  <si>
    <t xml:space="preserve">Contiene todos los datos necesarios para calcular el estado final de un Administrador Estructura </t>
  </si>
  <si>
    <t>boolean/Boolean</t>
  </si>
  <si>
    <t>* Si existe un problema de reglas de tipo de dato, formato, longitud, obligatoriedad, rango y falta de lógica, En caso de fallar, se debe reportar el error al maximo detalle, deteniendo el proceso calcularEstado ( datosReglaAdministradorEstructura: AdministradorEstructura): void</t>
  </si>
  <si>
    <t>Agregación</t>
  </si>
  <si>
    <t>Atributo que representa el identificador de un AdministradorOrganizacion, asegura que sea único.</t>
  </si>
  <si>
    <t>Atributo que contiene todo lo relacionado a la información personal del AdministradorOrganizacion, con sus diferentes datos</t>
  </si>
  <si>
    <t>Atributo que representa el estado de un AdministradorOrganizacion, detallando que este puede estar tanto inactivo como activo.</t>
  </si>
  <si>
    <t>Constructor parametrizado que inicializa los valores de un Administrador Organizacion</t>
  </si>
  <si>
    <t>Parámetro que le asigna el valor a identificador de un AdministradorOrganizacion</t>
  </si>
  <si>
    <t>Parámetro que le asigna el valor a la InformacionPersonal de un AdministradorOrganizacion</t>
  </si>
  <si>
    <t>Parámetro que le asigna el valor al Estado de un AdministradorOrganizacion</t>
  </si>
  <si>
    <t>Constructor parametrizado que unicamente le asigna el valor inicial del atributo persona a un AdministradorOrganizacion</t>
  </si>
  <si>
    <t>datosAdministradorOrganizacion</t>
  </si>
  <si>
    <t>AdministradorOrganizacion</t>
  </si>
  <si>
    <t>Contiene todos los datos necesarios para que un AdministradorOrganizacion pueda ser registrado</t>
  </si>
  <si>
    <t>* No puede existir previamente otro Administrador Organizacion con el mismo identificador.Generar otro identificador y reintentar el registro, hasta que se garantice que cumpla la politica 1
* No puede existir previamente otro Administrador Organizacion con la misma Persona asociada. En caso de fallar, se debe reportar el error al maximo detalle, deteniendo el proceso registrar ( datosAdministradorOrganizacion: AdministradorOrganizacion): void
* Los datos del nuevo Administrador Organizacion deben cumplir con las reglas de tipo de dato, formato, longitud, obligatoriedad, rango y falta de lógica.En caso de fallar, se debe reportar el error al maximo detalle, deteniendo el proceso registrar ( datosAdministradorOrganizacion: AdministradorOrganizacion): void</t>
  </si>
  <si>
    <t>datosModificablesAdministradorOrganizacion</t>
  </si>
  <si>
    <t>Contiene todos los datos necesarios para modificar uno o varios atributos de un AdministradorOrganizacion</t>
  </si>
  <si>
    <t>* Tiene que existir previamente un Administrador Organizacion con el mismo identificador. En caso de fallar, se debe reportar el error al maximo detalle, deteniendo el proceso modificar ( datosModificablesAdministradorOrganizacion: AdministradorOrganizacion): void
* No puede existir previamente otro Administrador Organizacion con la misma Persona. A no ser que la Persona existente  pertenezca al Administrador Organizacion enviado para modificar. En caso de fallar, se debe reportar el error al maximo detalle, deteniendo el proceso modificar ( datosModificablesAdministradorOrganizacion: AdministradorOrganizacion): void
* Los datos del Administrador Organizacion que se desea modificar deben cumplir con las reglas de tipo de dato, formato, longitud, obligatoriedad, rango y falta de lógica. En caso de fallar, se debe reportar el error al maximo detalle, deteniendo el proceso modificar ( datosModificablesAdministradorOrganizacion: AdministradorOrganizacion): void</t>
  </si>
  <si>
    <t>datosNuevoEstadoAdministradorOrganizacion</t>
  </si>
  <si>
    <t>Contiene todos los datos necesarios para cambiar el estado de un AdministradorOrganizacion</t>
  </si>
  <si>
    <t>* El dato del Administrador Organizacion que se desea cambiar de estado debe cumplir con las reglas de tipo de dato, formato, longitud, obligatoriedad, rango y falta de lógica.  En caso de fallar, se debe reportar el error al maximo detalle, deteniendo el proceso cambiarEstado ( datosNuevoEstadoAdministradorOrganizacion: AdministradorOrganizacion): void
* Tiene que existir previamente un Administrador Organizacion con el mismo identificador.  En caso de fallar, se debe reportar el error al maximo detalle, deteniendo el proceso cambiarEstado ( datosNuevoEstadoAdministradorOrganizacion: AdministradorOrganizacion): void
* El nuevo estado de Administrador Organizacion tiene que ser diferente al estado actual de Administrador Organizacion.  En caso de fallar, se debe reportar el error al maximo detalle, deteniendo el proceso cambiarEstado ( datosNuevoEstadoAdministradorOrganizacion: AdministradorOrganizacion): void</t>
  </si>
  <si>
    <t>datosFiltroAdministradorOrganizacion</t>
  </si>
  <si>
    <t>Contiene todos los datos necesarios para filtrar los AdministradorOrganizacion y poder consultarlos</t>
  </si>
  <si>
    <t>List&lt;AdministradorOrganizacion&gt;</t>
  </si>
  <si>
    <t>identificadorAdministradorOrganizacion</t>
  </si>
  <si>
    <t xml:space="preserve">Contiene el identificador (único dato necesario) para eliminar un AdministradorOrganizacion </t>
  </si>
  <si>
    <t>* Los datos del Administrador Organizacion que se desea eliminar deben cumplir con las reglas de tipo de dato, formato, longitud, obligatoriedad, rango y falta de lógica.  En caso de fallar, se debe reportar el error al maximo detalle, deteniendo el proceso eliminar ( identificadorAdministradorOrganizacion: UUID): void
* Tiene que existir previamente un Administrador Organizacion con el mismo identificador.  En caso de fallar, se debe reportar el error al maximo detalle, deteniendo el proceso eliminar ( identificadorAdministradorOrganizacion: UUID): void
* El Administrador Organizacion que se va a eliminar no puede estar siendo utilizado (relacionado) por un objeto de dominio diferente a Administrador Organizacion.  En caso de fallar, se debe reportar el error al maximo detalle, deteniendo el proceso eliminar ( identificadorAdministradorOrganizacion: UUID): void</t>
  </si>
  <si>
    <t>datosReglasAdministradorOrganizacion</t>
  </si>
  <si>
    <t xml:space="preserve">Contiene todos los datos necesarios para calcular el estado final de un Administrador Organizacion </t>
  </si>
  <si>
    <t>* Si existe un problema de reglas de tipo de dato, formato, longitud, obligatoriedad, rango y falta de lógica, En caso de fallar, se debe reportar el error al maximo detalle, deteniendo el proceso calcularEstado ( datosReglaAdministradorOrganizacion: AdministradorOrganizacion): void</t>
  </si>
  <si>
    <t>Atributo que representa el identificador de una Agenda, asegura que sea único.</t>
  </si>
  <si>
    <t>grupo</t>
  </si>
  <si>
    <t>Grupo</t>
  </si>
  <si>
    <t>Atributo que representa el grupo al cual pertenece una Agenda.</t>
  </si>
  <si>
    <t>fechaInicio</t>
  </si>
  <si>
    <t>Date</t>
  </si>
  <si>
    <t>Atributo que representa la fecha de inicio una Agenda.</t>
  </si>
  <si>
    <t>fechaFin</t>
  </si>
  <si>
    <t>Atributo que representa la fehca de fin de una Agenda.</t>
  </si>
  <si>
    <t>Atributo que representa el estado de una Agenda, detallando que esta puede estar tanto inactiva como activa..</t>
  </si>
  <si>
    <t>Constructor parametrizado que inicializa los valores de una Agenda</t>
  </si>
  <si>
    <t>Parámetro que le asigna el valor a identificador de una Agenda</t>
  </si>
  <si>
    <t>Si existe un problema de reglas de tipo de dato, formato, longitud, obligatoriedad, rango y falta de lógica, En caso de fallar, se debe reportar el error al maximo detalle, deteniendo el proceso</t>
  </si>
  <si>
    <t>Parámetro que le asigna el valor al Grupo de una Agenda</t>
  </si>
  <si>
    <t>Parámetro que le asigna el valor a la fechaInicio de una Agenda</t>
  </si>
  <si>
    <t>Parámetro que le asigna el valor a la fechaFin de una Agenda</t>
  </si>
  <si>
    <t>Parámetro que le asigna el valor al Estado de una Agenda</t>
  </si>
  <si>
    <t>Constructor parametrizado que inicializa los parametros de grupo, fechaInicio y fechaFin de una Agenda</t>
  </si>
  <si>
    <t>short/Short</t>
  </si>
  <si>
    <t>getGrupo</t>
  </si>
  <si>
    <t>getFechaInicio</t>
  </si>
  <si>
    <t>getFechaFin</t>
  </si>
  <si>
    <t>setGrupo</t>
  </si>
  <si>
    <t>Parámetro que tendrá el valor por el que se va a cambiar el Grupo</t>
  </si>
  <si>
    <t>setFechaInicio</t>
  </si>
  <si>
    <t>Parámetro que tendrá el valor por el que se va a cambiar a la FechaInicio</t>
  </si>
  <si>
    <t>setFechaFin</t>
  </si>
  <si>
    <t>Parámetro que tendrá el valor por el que se va a cambiar a la FechaFin</t>
  </si>
  <si>
    <t>Parámetro que tendrá el valor por el que se va a cambiar el Estado</t>
  </si>
  <si>
    <t>datosAgenda</t>
  </si>
  <si>
    <t>Contiene todos los datos necesarios para que una Agenda pueda ser registrada</t>
  </si>
  <si>
    <t>* No puede existir previamente otra Agenda con el mismo identificador.Generar otro identificador y reintentar el registro, hasta que se garantice que cumpla la politica 1
*No puede existir previamente otra Agenda con el mismo grupo. En caso de fallar, se debe reportar el error al maximo detalle, deteniendo el proceso registrar ( datosAgenda: Agenda): void
* Los datos de la nueva Agenda deben cumplir con las reglas de tipo de dato, formato, longitud, obligatoriedad, rango y falta de lógica.En caso de fallar, se debe reportar el error al maximo detalle, deteniendo el proceso registrar ( datosAgenda: Agenda): void</t>
  </si>
  <si>
    <t>datosModificablesAgenda</t>
  </si>
  <si>
    <t>Contiene todos los datos necesarios para modificar uno o varios atributos de una Agenda</t>
  </si>
  <si>
    <t>* Tiene que existir previamente una Agenda con el mismo identificador.. En caso de fallar, se debe reportar el error al maximo detalle, deteniendo el proceso modificar ( datosModificablesAgenda: Agenda): void
*No puede existir previamente otra Agenda con el mismo Grupo. A no ser de que el Grupo existente  pertenezca a la Agenda enviada para modificar.. En caso de fallar, se debe reportar el error al maximo detalle, deteniendo el proceso modificar ( datosModificablesAgenda: Agenda): void
* Los datos del Agenda que se desea modificar deben cumplir con las reglas de tipo de dato, formato, longitud, obligatoriedad, rango y falta de lógica. En caso de fallar, se debe reportar el error al maximo detalle, deteniendo el proceso modificar ( datosModificablesAgenda: Agenda): void</t>
  </si>
  <si>
    <t>datosFiltroAgenda</t>
  </si>
  <si>
    <t>Contiene todos los datos necesarios para filtrar las Agendas y poder consultarlas</t>
  </si>
  <si>
    <t>List&lt;Agenda&gt;</t>
  </si>
  <si>
    <t>identificadorAgenda</t>
  </si>
  <si>
    <t>* Los datos del Agenda que se desea eliminar deben cumplir con las reglas de tipo de dato, formato, longitud, obligatoriedad, rango y falta de lógica.  En caso de fallar, se debe reportar el error al maximo detalle, deteniendo el proceso eliminar ( identificadorAgenda: UUID): void
* Tiene que existir previamente un Agenda con el mismo identificador.  En caso de fallar, se debe reportar el error al maximo detalle, deteniendo el proceso eliminar ( identificadorAgenda: UUID): void
* El Agenda que se va a eliminar no puede estar siendo utilizado (relacionado) por un objeto de dominio diferente a Agenda.  En caso de fallar, se debe reportar el error al maximo detalle, deteniendo el proceso eliminar ( identificadorAgenda: UUID): void</t>
  </si>
  <si>
    <t>datosReglasAgenda</t>
  </si>
  <si>
    <t>Contiene todos los datos necesarios para calcular el estado final de una Agenda</t>
  </si>
  <si>
    <t>* Si existe un problema de reglas de tipo de dato, formato, longitud, obligatoriedad, rango y falta de lógica, En caso de fallar, se debe reportar el error al maximo detalle, deteniendo el proceso calcularEstado ( datosReglaAgenda: Agenda): void</t>
  </si>
  <si>
    <t>a</t>
  </si>
  <si>
    <t>no disponible</t>
  </si>
  <si>
    <t>b</t>
  </si>
  <si>
    <t>ind</t>
  </si>
  <si>
    <t>Atributo que representa el identificador de una CausaReporte, asegura que sea único.</t>
  </si>
  <si>
    <t>nombre</t>
  </si>
  <si>
    <t>String</t>
  </si>
  <si>
    <t>Atributo que representa el nombre de una CausaReporte.</t>
  </si>
  <si>
    <t>Constructor parametrizado que le asigna los valores iniciales a una CausaReporte</t>
  </si>
  <si>
    <t>Parámetro que asigna el valor que tendrá un identificador CausaReporte</t>
  </si>
  <si>
    <t>Parámetro que asigna el valor que tendrá un nombre CausaReporte</t>
  </si>
  <si>
    <t>Método encargado de obtener el valor del atributo identificador</t>
  </si>
  <si>
    <t>getNombre</t>
  </si>
  <si>
    <t>Método encargado de obtener el valor del atributo nombre</t>
  </si>
  <si>
    <t>Atributo que permite tener el valor por el cual se va a cambiar el identificador de ser necesario</t>
  </si>
  <si>
    <t>setNombre</t>
  </si>
  <si>
    <t>Método encargado de colocar el valor al nombre</t>
  </si>
  <si>
    <t>Atributo que permite tener el valor por el cual se va a cambiar el nombre</t>
  </si>
  <si>
    <t>Método encargado de consultar las CausaReporte con sus respectivos filtros</t>
  </si>
  <si>
    <t>datosFiltro</t>
  </si>
  <si>
    <t>Contiene los datos para poder consultar, por ende filtrar, verificando que cumplan con este requerimiento</t>
  </si>
  <si>
    <t>List&lt;CausaReporte&gt;</t>
  </si>
  <si>
    <t>En caso de no recibir datosFiltro, se listarián todos las CausaReporte</t>
  </si>
  <si>
    <t>Atributo que representa el identificador de un Chat, asegura que sea único.</t>
  </si>
  <si>
    <t>Atributo que define el grupo al que pertenece dicho Chat, teniendo alli todos los atributos de este.</t>
  </si>
  <si>
    <t>Atributo que representa el estado de un Chat, detallando que este puede estar tanto inactivo como activo.</t>
  </si>
  <si>
    <t>protected</t>
  </si>
  <si>
    <t>Constructor parametrizado que inicializa los valores de un Chat</t>
  </si>
  <si>
    <t>Parámetro que le asigna el valor a identificador de un Chat</t>
  </si>
  <si>
    <t>Parámetro que le asigna el valor al grupo de un Chat</t>
  </si>
  <si>
    <t>Parámetro que le asigna el valor al Estado de un Chat (activo/inactivo)</t>
  </si>
  <si>
    <t>Método encargado de obtener el valor del atributo estado de un chat</t>
  </si>
  <si>
    <t>Método encargado de colocar el valor al atributo grupo</t>
  </si>
  <si>
    <t>Atributo que permite tener el valor por el cual se va a cambiar grupo</t>
  </si>
  <si>
    <t>datosChat</t>
  </si>
  <si>
    <t>Contiene todos los datos necesarios para que un Chat pueda ser registrado</t>
  </si>
  <si>
    <t>* No puede existir previamente otro Chat con el mismo identificador.Generar otro identificador y reintentar el registro, hasta que se garantice que cumpla la politica 1
* No puede existir previamente otro Chat con el mismo Grupo. En caso de fallar, se debe reportar el error al maximo detalle, deteniendo el proceso registrar ( datosChat: Chat): void
* Los datos del nuevo Chat deben cumplir con las reglas de tipo de dato, formato, longitud, obligatoriedad, rango y falta de lógica.En caso de fallar, se debe reportar el error al maximo detalle, deteniendo el proceso registrar ( datosChat: Chat): void</t>
  </si>
  <si>
    <t>datosNuevoEstadoChat</t>
  </si>
  <si>
    <t>Contiene todos los datos necesarios para cambiar el estado de un Chat</t>
  </si>
  <si>
    <t>* El dato del Chat que se desea cambiar de estado debe cumplir con las reglas de tipo de dato, formato, longitud, obligatoriedad, rango y falta de lógica.  En caso de fallar, se debe reportar el error al maximo detalle, deteniendo el proceso cambiarEstado ( datosNuevoEstadoChat: Chat): void
* Tiene que existir previamente un Chat con el mismo identificador.  En caso de fallar, se debe reportar el error al maximo detalle, deteniendo el proceso cambiarEstado ( datosNuevoEstadoChat: Chat): void
* El nuevo estado de Chat tiene que ser diferente al estado actual de Chat.  En caso de fallar, se debe reportar el error al maximo detalle, deteniendo el proceso cambiarEstado ( datosNuevoEstadoChat: Chat): void</t>
  </si>
  <si>
    <t>datosFiltroChat</t>
  </si>
  <si>
    <t>Contiene todos los datos necesarios para filtrar los Chat y poder consultarlos</t>
  </si>
  <si>
    <t>List&lt;Chat&gt;</t>
  </si>
  <si>
    <t>identificadorChat</t>
  </si>
  <si>
    <t xml:space="preserve">Contiene el identificador (único dato necesario) para eliminar un Chat </t>
  </si>
  <si>
    <t>* Los datos del Chat que se desea eliminar deben cumplir con las reglas de tipo de dato, formato, longitud, obligatoriedad, rango y falta de lógica.  En caso de fallar, se debe reportar el error al maximo detalle, deteniendo el proceso eliminar ( identificadorChat: UUID): void
* Tiene que existir previamente un Chat con el mismo identificador.  En caso de fallar, se debe reportar el error al maximo detalle, deteniendo el proceso eliminar ( identificadorChat: UUID): void
* El Chat que se va a eliminar no puede estar siendo utilizado (relacionado) por un objeto de dominio diferente a Chat.  En caso de fallar, se debe reportar el error al maximo detalle, deteniendo el proceso eliminar ( identificadorChat: UUID): void</t>
  </si>
  <si>
    <t>datosReglasChat</t>
  </si>
  <si>
    <t xml:space="preserve">Contiene todos los datos necesarios para calcular el estado final de un Chat </t>
  </si>
  <si>
    <t>* Si existe un problema de reglas de tipo de dato, formato, longitud, obligatoriedad, rango y falta de lógica, En caso de fallar, se debe reportar el error al maximo detalle, deteniendo el proceso calcularEstado ( datosReglaChat: Chat): void</t>
  </si>
  <si>
    <t>default</t>
  </si>
  <si>
    <t>Atributo que representa el identificador de un Comentario, asegura que sea único.</t>
  </si>
  <si>
    <t>fecha</t>
  </si>
  <si>
    <t>Atributo que representa la fecha en la que fue realizado un Comentario.</t>
  </si>
  <si>
    <t>publicacion</t>
  </si>
  <si>
    <t>Atributo que representa la publiacion en la cual se realizó un Comentario.</t>
  </si>
  <si>
    <t>comentarioPadre</t>
  </si>
  <si>
    <t>En caso de ser un comentario respuesta este sera el atributo que representa el comentario padre de un Comentario, en caso de no tenerlo este se representara con " ".</t>
  </si>
  <si>
    <t>autor</t>
  </si>
  <si>
    <t>GrupoParticipante</t>
  </si>
  <si>
    <t>Atributo que representa el grupo participante de un Comentario, allí se alberga el grupo donde fue realizado.</t>
  </si>
  <si>
    <t>contenido</t>
  </si>
  <si>
    <t>Atributo que representa el contenido textual de un Comentario, con un maximo de caracteres definidos.</t>
  </si>
  <si>
    <t>Atributo que representa el estado de un Comentario, detallando que este puede estar tanto inactivo como activo.</t>
  </si>
  <si>
    <t>Constructor parametrizado que inicializa los valores de un Comentario</t>
  </si>
  <si>
    <t>Parámetro que le asigna el valor a identificador de un Comentario</t>
  </si>
  <si>
    <t>Parámetro que le asigna el valor a la fecha de publicacion del Comentario</t>
  </si>
  <si>
    <t>Parámetro que le asigna el valor a la Publicacion de Comentario</t>
  </si>
  <si>
    <t>Parámetro que le asigna el valor a al comentarioPadre, si este posee uno</t>
  </si>
  <si>
    <t>Parámetro que le asigna el valor al participante de GrupoParticipante</t>
  </si>
  <si>
    <t>Parámetro que le asigna el valor al contenido de un Comentario</t>
  </si>
  <si>
    <t>Parámetro que le asigna el valor al Estado de un Comentario</t>
  </si>
  <si>
    <t>getFecha</t>
  </si>
  <si>
    <t>getPublicacion</t>
  </si>
  <si>
    <t>getComentarioPadre</t>
  </si>
  <si>
    <t>getAutor</t>
  </si>
  <si>
    <t>getContenido</t>
  </si>
  <si>
    <t>setFecha</t>
  </si>
  <si>
    <t>Atributo que permite tener el valor por el cual se le va a dar a la fecha de creación del Comentario</t>
  </si>
  <si>
    <t>setPublicacion</t>
  </si>
  <si>
    <t>Atributo que permite tener el valor por el cual se le va a dar a la Publicacion que pertenece</t>
  </si>
  <si>
    <t>setCometarioPadre</t>
  </si>
  <si>
    <t>Atributo que permite tener el valor por el cual se le va a dar al Comentario Padre</t>
  </si>
  <si>
    <t>setAutor</t>
  </si>
  <si>
    <t>ParticipanteGrupo</t>
  </si>
  <si>
    <t>Atributo que permite tener el valor por el cual se le va a dar al Autor (ParticipanteGrupo)</t>
  </si>
  <si>
    <t>setContenido</t>
  </si>
  <si>
    <t>Atributo que permite tener el valor por el cual se le va a dar al ccontenido del Comentario</t>
  </si>
  <si>
    <t>Atributo que permite tener el valor por el cual se le va a dar al Estado</t>
  </si>
  <si>
    <t>datosComentario</t>
  </si>
  <si>
    <t>Contiene todos los datos necesarios para que un Comentario pueda ser registrado</t>
  </si>
  <si>
    <t>* No puede existir previamente otro Comentario con el mismo identificador.Generar otro identificador y reintentar el registro, hasta que se garantice que cumpla la politica 1
*No puede existir previamente otro Comentario con el mismo Autor y con la misma Fecha.. En caso de fallar, se debe reportar el error al maximo detalle, deteniendo el proceso registrar ( datosComentario: Comentario): void
* Los datos del nuevo Comentario deben cumplir con las reglas de tipo de dato, formato, longitud, obligatoriedad, rango y falta de lógica.En caso de fallar, se debe reportar el error al maximo detalle, deteniendo el proceso registrar ( datosComentario: Comentario): void</t>
  </si>
  <si>
    <t>datosNuevoEstadoComentario</t>
  </si>
  <si>
    <t>Contiene todos los datos necesarios para cambiar el estado de un Comentario</t>
  </si>
  <si>
    <t>* El dato del Comentario que se desea cambiar de estado debe cumplir con las reglas de tipo de dato, formato, longitud, obligatoriedad, rango y falta de lógica.  En caso de fallar, se debe reportar el error al maximo detalle, deteniendo el proceso cambiarEstado ( datosNuevoEstadoComentario: Comentario): void
* Tiene que existir previamente un Comentario con el mismo identificador.  En caso de fallar, se debe reportar el error al maximo detalle, deteniendo el proceso cambiarEstado ( datosNuevoEstadoComentario: Comentario): void
* El nuevo estado de Comentario tiene que ser diferente al estado actual de Comentario.  En caso de fallar, se debe reportar el error al maximo detalle, deteniendo el proceso cambiarEstado ( datosNuevoEstadoComentario: Comentario): void</t>
  </si>
  <si>
    <t>datosFiltroComentario</t>
  </si>
  <si>
    <t>Contiene todos los datos necesarios para filtrar los Comentario y poder consultarlos</t>
  </si>
  <si>
    <t>List&lt;Comentario&gt;</t>
  </si>
  <si>
    <t>identificadorComentario</t>
  </si>
  <si>
    <t xml:space="preserve">Contiene el identificador (único dato necesario) para eliminar un Comentario </t>
  </si>
  <si>
    <t xml:space="preserve">* Los datos del Comentario que se desea eliminar deben cumplir con las reglas de tipo de dato, formato, longitud, obligatoriedad, rango y falta de lógica.  En caso de fallar, se debe reportar el error al maximo detalle, deteniendo el proceso eliminar ( identificadorComentario: UUID): void
* Tiene que existir previamente un Comentario con el mismo identificador.  En caso de fallar, se debe reportar el error al maximo detalle, deteniendo el proceso eliminar ( identificadorComentario: UUID): void
*El identificador del Participante que desea Eliminar Comentario tiene que ser el mismo identificador del Autor Comentario.  En caso de fallar, se debe reportar el error al maximo detalle, deteniendo el proceso eliminar ( identificadorComentario: UUID): void 
* El Comentario que se va a eliminar no puede tener un Comentario Hijo, o un Reporte Comentario.  En caso de fallar, se debe reportar el error al maximo detalle, deteniendo el proceso eliminar ( identificadorComentario: UUID): void       </t>
  </si>
  <si>
    <t>datosReglasComentario</t>
  </si>
  <si>
    <t xml:space="preserve">Contiene todos los datos necesarios para calcular el estado final de un Comentario </t>
  </si>
  <si>
    <t>* Si existe un problema de reglas de tipo de dato, formato, longitud, obligatoriedad, rango y falta de lógica, En caso de fallar, se debe reportar el error al maximo detalle, deteniendo el proceso calcularEstado ( datosReglaComentario: Comentario): void</t>
  </si>
  <si>
    <t>Atributo que representa el identificador de un Estado, asegura que sea único.</t>
  </si>
  <si>
    <t>Atributo que representa el nombre de una Estado.</t>
  </si>
  <si>
    <t>tipoEstado</t>
  </si>
  <si>
    <t>Atributo que representa la entidad a la que hace referencia dicho Estado.</t>
  </si>
  <si>
    <t>Parámetro que asigna el valor que tendrá un identificador Estado</t>
  </si>
  <si>
    <t>Parámetro que asigna el valor que tendrá un nombre Estado</t>
  </si>
  <si>
    <t xml:space="preserve">Parámetro que asigna la entidad a la que hace referencia dicho Estado </t>
  </si>
  <si>
    <t>getTipoEstado</t>
  </si>
  <si>
    <t>Método encargado de obtener el valor del atributo tipoEstado</t>
  </si>
  <si>
    <t>Método encargado de colocar el valor al atributo identificador</t>
  </si>
  <si>
    <t>Método encargado de colocar el valor al atributo nombre</t>
  </si>
  <si>
    <t>setTipoEstado</t>
  </si>
  <si>
    <t>Método encargado de colocar el valor al atributo tipoEstado</t>
  </si>
  <si>
    <t>Método encargado de filtrar los Estados</t>
  </si>
  <si>
    <t>List&lt;Estado&gt;</t>
  </si>
  <si>
    <t>Herencia</t>
  </si>
  <si>
    <t>Atributo que representa el identificador de una Estructura, asegura que sea único.</t>
  </si>
  <si>
    <t>Atributo que representa el nombre de una Estructura.</t>
  </si>
  <si>
    <t>estructuraPadre</t>
  </si>
  <si>
    <t xml:space="preserve">Atributo representante de la estructura padre que puede llegar a tener esta misma Estructura. </t>
  </si>
  <si>
    <t>organizacion</t>
  </si>
  <si>
    <t>Atributo que representa la organización a la cual pertenece una Estructrua</t>
  </si>
  <si>
    <t>Atributo que representa el estado de una Estructura, detallando que esta puede estar tanto inactiva como activa.</t>
  </si>
  <si>
    <t>Constructor parametrizado que le asigna los valores iniciales a una Estructura</t>
  </si>
  <si>
    <t>Parametro que asigna el valor que va tener el identificador de una Estructura</t>
  </si>
  <si>
    <t>– Si existe un problema de reglas de tipo de dato, formato, longitud, obligatoriedad, rango y falta de lógica, En caso de fallar, se debe reportar el error al maximo detalle, deteniendo el proceso #  Estructura ( nombre: String, Estructura: Estructura, organizacion: organizacion, estado: estado)</t>
  </si>
  <si>
    <t>Parametro que asigna el valor que va tener el nombre de una Estructura</t>
  </si>
  <si>
    <t>estructura</t>
  </si>
  <si>
    <t>Parametro que asigna el valor que va tener la Estructura padre de una Estructura</t>
  </si>
  <si>
    <t>Parametro que asigna el valor que va tener la Organización a la que pertenence una Estructura</t>
  </si>
  <si>
    <t>Parametro que asigna el valor que va tener el Estado de una Estructura</t>
  </si>
  <si>
    <t>datosEstructura</t>
  </si>
  <si>
    <t>Contiene todos los datos necesarios para que una Estructura pueda ser registrada</t>
  </si>
  <si>
    <t xml:space="preserve">– No puede existir previamente otra Estructura con el mismo identificador. Generar otro identificador y reintentar el registro, hasta que se garantice que cumpla la politica 1
– Los datos de la nueva Estructura deben cumplir con las reglas de tipo de dato, formato, longitud, obligatoriedad, rango y falta de lógica. , En caso de fallar, se debe reportar el error al maximo detalle, deteniendo el proceso registrar ( datosEstructura: Estuctura): void
– No puede existir previamente otra Estructura con el mismo identificador. , En caso de fallar, se debe reportar el error al maximo detalle, deteniendo el proceso registrar ( datosEstructura: Estuctura): void
– No puede existir previamente otro Estructura con el mismo Nombre y la misma Estructura padre.  En caso de fallar, se debe reportar el error al maximo detalle, deteniendo el proceso registrar ( datosEstructura: Estuctura): void
</t>
  </si>
  <si>
    <t>datosModificablesEstructura</t>
  </si>
  <si>
    <t>Contiene todos los datos necesarios para modificar uno o varios atributos de una Estructura</t>
  </si>
  <si>
    <t xml:space="preserve">– Los datos de la Estructura que se desea modificar deben cumplir con las reglas de tipo de dato, formato, longitud, obligatoriedad, rango y falta de lógica. En caso de fallar, se debe reportar el error al maximo detalle, deteniendo el proceso modificar ( datosModificablesEstructura: Estuctura): void
– Tiene que existir previamente una Estructura con el mismo identificador. En caso de fallar, se debe reportar el error al maximo detalle, deteniendo el proceso modificar ( datosModificablesEstructura: Estuctura): void
– No puede existir previamente otra Estructura con el mismo Nombre y la misma Estructura padre. A no ser de que el Nombre y la  Estructura padre existente  pertenezca a la Estructura enviada para modificar. En caso de fallar, se debe reportar el error al maximo detalle, deteniendo el proceso modificar ( datosModificablesEstructura: Estuctura): void
</t>
  </si>
  <si>
    <t>datosNuevoEstadoEstructura</t>
  </si>
  <si>
    <t>Contiene todos los datos necesarios para cambiar el estado de una Estructura</t>
  </si>
  <si>
    <t>– El dato de la Estructura que se desea cambiar de estado debe cumplir con las reglas de tipo de dato, formato, longitud, obligatoriedad, rango y falta de lógica. En caso de fallar, se debe reportar el error al maximo detalle, deteniendo el proceso cambiarEstado ( datosNuevoEstadoEstructura: Estuctura): void
– Tiene que existir previamente una Estructura con el mismo identificador. En caso de fallar, se debe reportar el error al maximo detalle, deteniendo el proceso cambiarEstado ( datosNuevoEstadoEstructura: Estuctura): void
– La nuevo estado de la Estructura tiene que ser diferente al estado actual de Estructura.  En caso de fallar, se debe reportar el error al maximo detalle, deteniendo el proceso cambiarEstado ( datosNuevoEstadoEstructura: Estuctura): void</t>
  </si>
  <si>
    <t>datosFiltroEstructura</t>
  </si>
  <si>
    <t>Contiene todos los datos necesarios para filtrar las Estructura y poder consultarlas</t>
  </si>
  <si>
    <t>List&lt;Estructura&gt;</t>
  </si>
  <si>
    <t>identificadorEstructura</t>
  </si>
  <si>
    <t xml:space="preserve">Contiene el identificador (único dato necesario) para eliminar una Estructura </t>
  </si>
  <si>
    <t xml:space="preserve">– Los datos de la Estructura que se desea eliminar deben cumplir con las reglas de tipo de dato, formato, longitud, obligatoriedad, rango y falta de lógica. En caso de fallar, se debe reportar el error al maximo detalle, deteniendo el proceso eliminar ( identificadorEstructura: UUID): void
– Tiene que existir previamente una Estructura con el mismo identificador.  En caso de fallar, se debe reportar el error al maximo detalle, deteniendo el proceso eliminar ( identificadorEstructura: UUID): void
– La Estructura que se va a eliminar no puede tener Estructura Hija, o Grupo.  En caso de fallar, se debe reportar el error al maximo detalle, deteniendo el proceso eliminar ( identificadorEstructura: UUID): void
</t>
  </si>
  <si>
    <t>datosReglaEstructura</t>
  </si>
  <si>
    <t xml:space="preserve">Contiene todos los datos necesarios para calcular el estado final de una Estructura </t>
  </si>
  <si>
    <t>– Si existe un problema de reglas de tipo de dato, formato, longitud, obligatoriedad, rango y falta de lógica, En caso de fallar, se debe reportar el error al maximo detalle, deteniendo el proceso calcularEstado ( datosReglaEstructura: Estructura): void</t>
  </si>
  <si>
    <t>Atributo que representa el identificador de una EstructuraAdminEstruc, asegura que sea único.</t>
  </si>
  <si>
    <t>Atributo que representa la estructura a la cual pertenece una EstructuraAdminEstruc.</t>
  </si>
  <si>
    <t>admnistradorEstructura</t>
  </si>
  <si>
    <t>Atribuco que representa el administrador de dicha EstructuraAdminEstruc, y tolo lo relacionado a este.</t>
  </si>
  <si>
    <t>Constructor parametrizado que inicializa los valores de una EstructuraAdministradorEstructura</t>
  </si>
  <si>
    <t>Parámetro que le asigna el valor a identificador de una EstructuraAdministradorEstructura</t>
  </si>
  <si>
    <t>Parámetro que le asigna el valor a la Estructura de una EstructuraAdministradorEstructura</t>
  </si>
  <si>
    <t>AdmnistradorEstructura</t>
  </si>
  <si>
    <t>Parámetro que le asigna el valor al Estado de una EstructuraAdministradorEstructura</t>
  </si>
  <si>
    <t>getEstructura</t>
  </si>
  <si>
    <t>Método encargado de obtener el valor del atributo estructura</t>
  </si>
  <si>
    <t>getAdministradorEstructura</t>
  </si>
  <si>
    <t>Método encargado de obtener el valor del atributo administradorEstructura</t>
  </si>
  <si>
    <t>setEstructura</t>
  </si>
  <si>
    <t>Método encargado de colocar el valor al atributo estructura</t>
  </si>
  <si>
    <t>setAdministradorEstructura</t>
  </si>
  <si>
    <t>Método encargado de colocar el valor al atributo administradorEstructura</t>
  </si>
  <si>
    <t>administradorEstructura</t>
  </si>
  <si>
    <t>hacerAlgo</t>
  </si>
  <si>
    <t>Método encargado de hacer algo</t>
  </si>
  <si>
    <t>imprimirAlgo</t>
  </si>
  <si>
    <t>static</t>
  </si>
  <si>
    <t>Método encargado de imprimir algo</t>
  </si>
  <si>
    <t>texto</t>
  </si>
  <si>
    <t>Parámetro que se va a imprimir</t>
  </si>
  <si>
    <t>En caso de que el valor recibido por parámetro llegue vacío</t>
  </si>
  <si>
    <t>Atributo que representa el nombre de un Evento.</t>
  </si>
  <si>
    <t>organizador</t>
  </si>
  <si>
    <t>Atributo que representa el usuario organizador de un Evento.</t>
  </si>
  <si>
    <t>tipoEvento</t>
  </si>
  <si>
    <t>Atributo que representa el tipo evento al cual hace referencia un Evento.</t>
  </si>
  <si>
    <t>descripcion</t>
  </si>
  <si>
    <t>Atributo que describe al detalle un Evento.</t>
  </si>
  <si>
    <t>Atributo que representa la fecha en la cual se estará realizando un Evento.</t>
  </si>
  <si>
    <t>agenda</t>
  </si>
  <si>
    <t>Atributo que representa la agenda a la cual pertenece un Evento.</t>
  </si>
  <si>
    <t>lugar</t>
  </si>
  <si>
    <t>Atributo que representa el lugar en el cual se realizará un Evento.</t>
  </si>
  <si>
    <t>Atributo que representa el estado en el cual se encuenta un Evento, detallando que puede estar programado o realizado.</t>
  </si>
  <si>
    <t>Constructor parametrizado que inicializa los atributos de un Evento</t>
  </si>
  <si>
    <t>Parámetro que le asigna el valor a identificador de un Evento</t>
  </si>
  <si>
    <t>Parámetro que le asigna el valor al nombre de un Evento</t>
  </si>
  <si>
    <t>Parámetro que le asigna el valor al AdministradorEstructura de un Evento</t>
  </si>
  <si>
    <t>Parámetro que le asigna el valor al TipoEvento de un Evento</t>
  </si>
  <si>
    <t>Parámetro que le asigna el valor a la descripcion de un Evento</t>
  </si>
  <si>
    <t>Parámetro que le asigna el valor de la fecha en un Evento</t>
  </si>
  <si>
    <t>Parámetro que le asigna el valor a la Agenda del Evento</t>
  </si>
  <si>
    <t>Parámetro que le asigna el valor al lugar de un Evento</t>
  </si>
  <si>
    <t>Parámetro que le asigna el valor al Estado de un Evento</t>
  </si>
  <si>
    <t>getAtributoUno</t>
  </si>
  <si>
    <t>Método encargado de obtener el valor del atributo atributoUno</t>
  </si>
  <si>
    <t>setAtributoUno</t>
  </si>
  <si>
    <t>Método encargado de colocar el valor al atributo atributoUno</t>
  </si>
  <si>
    <t>valorAtributoUno</t>
  </si>
  <si>
    <t>Atributo que representa el identificador de un Grupo, asegura que sea único.</t>
  </si>
  <si>
    <t>Atributo que representa la estructura a la cual pertenece una Grupo.</t>
  </si>
  <si>
    <t>Atributo que representa el nombre del Grupo al que esta asociado</t>
  </si>
  <si>
    <t>Atributo que representa el estado en el cual se encuenta un Grupo, detallando que puede estar activo o inactivo.</t>
  </si>
  <si>
    <t>Constructor parametrizado que inicializa los valores de Grupo</t>
  </si>
  <si>
    <t>Parámetro que le asigna el valor a identificador de un Grupo</t>
  </si>
  <si>
    <t>Parámetro que le asigna el valor a la Estructura de un Grupo</t>
  </si>
  <si>
    <t>Parámetro que le asigna el valor al nombre de un Grupo</t>
  </si>
  <si>
    <t>Parámetro que le asigna el valor al Estado de un Grupo</t>
  </si>
  <si>
    <t>Dependencia</t>
  </si>
  <si>
    <t>Respuesta</t>
  </si>
  <si>
    <t>Atributo que representa el identificador de un GrupoParticipante, asegura que sea único.</t>
  </si>
  <si>
    <t>Atributo que define el grupo al que se asocio dicho GrupoParticipante.</t>
  </si>
  <si>
    <t>participante</t>
  </si>
  <si>
    <t>Atributo que representa la asociación de un participante con un GrupoParticipante</t>
  </si>
  <si>
    <t>puedePublicar</t>
  </si>
  <si>
    <t>Atributo que representa la respuesta a la pregunta de si un grupo participante tiene los permisos adecuados para publicar en un grupo (si/no)</t>
  </si>
  <si>
    <t>Constructor parametrizado que inicializa los valores de GrupoParticipante</t>
  </si>
  <si>
    <t>Parámetro que le asigna el valor a identificador de un GrupoParticipante</t>
  </si>
  <si>
    <t>Parámetro que le asigna el valor al Grupo de un GrupoParticipante</t>
  </si>
  <si>
    <t>Parámetro que le asigna el valor al Participante de un GrupoParticipante</t>
  </si>
  <si>
    <t>Parámetro que le asigna el valor al puedePublicar de un GrupoParticipante</t>
  </si>
  <si>
    <t>Atributo que representa el identificador de un HistorialChatGrupo, asegura que sea único.</t>
  </si>
  <si>
    <t>chat</t>
  </si>
  <si>
    <t>Atributo que representa el chat al cual se acocia dicho HistorialChatGrupo.</t>
  </si>
  <si>
    <t>Atributo que representa la relación que hay entre un HistorialChatGrupo con un HistorialChatGrupo</t>
  </si>
  <si>
    <t>Atributo que representa la fecha en la cual fue generado un HistorialChatGrupo</t>
  </si>
  <si>
    <t>Constructor parametrizado que inicializa los valores de HistorialChatGrupo</t>
  </si>
  <si>
    <t>Parámetro que le asigna el valor a identificador de un HistorialChatGrupo</t>
  </si>
  <si>
    <t>Parámetro que le asigna el valor al Chat de un HistorialChatGrupo</t>
  </si>
  <si>
    <t>Parámetro que le asigna el valor al GrupoParticipante de un HistorialChatGrupo</t>
  </si>
  <si>
    <t>Parámetro que le asigna el valor a la fecha de un HistorialChatGrupo</t>
  </si>
  <si>
    <t>ud qn es</t>
  </si>
  <si>
    <t>?</t>
  </si>
  <si>
    <t>Atributo que representa el identificador de un HistorialdeLectura, asegura que sea único.</t>
  </si>
  <si>
    <t>Atributo que representa el grupo al que se asocio dicho HistorialdeLectura.</t>
  </si>
  <si>
    <t>Atributo que representa el lector de dicho mensaje perteneciente a un HistorialdeLectura.</t>
  </si>
  <si>
    <t>mensaje</t>
  </si>
  <si>
    <t>Atributo que representa el mensaje al que sea asocia dicho HistorialdeLectura.</t>
  </si>
  <si>
    <t>Atributo que representa la fecha en la cual fue generado un HistorialdeLectura.</t>
  </si>
  <si>
    <t>Constructor parametrizado que le asigna los valores iniciales a un HistorialdeLectura</t>
  </si>
  <si>
    <t>Parametro que asigna el valor que va tener el identificador de un HistorialdeLectura</t>
  </si>
  <si>
    <t>Parametro que asigna el valor que va tener el Grupo de un HistorialdeLectura</t>
  </si>
  <si>
    <t>Parametro que asigna el valor al GrupoParticipante de un HistorialdeLectura</t>
  </si>
  <si>
    <t>Parametro que asigna el valor al Mensaje de un HistorialdeLectura</t>
  </si>
  <si>
    <t>Parametro que asigna el valor que va tener la fecha de un HistorialdeLectura</t>
  </si>
  <si>
    <t>Parametro que asigna el valor que va tener el Estado de un HistorialdeLectura</t>
  </si>
  <si>
    <t>Atributo que representa el identificador de la Persona, asegurando que sea único</t>
  </si>
  <si>
    <t>primerNombre</t>
  </si>
  <si>
    <t>Atributo que tiene el primer nombre de una persona</t>
  </si>
  <si>
    <t>segundoNombre</t>
  </si>
  <si>
    <t>Atributo que tiene el segundo nombre de una persona si existe</t>
  </si>
  <si>
    <t>primerApellido</t>
  </si>
  <si>
    <t>Atributo que tiene el primer apellido de una persona</t>
  </si>
  <si>
    <t>segundoApellido</t>
  </si>
  <si>
    <t>Atributo que tiene el segundo apellido de una persona si existe</t>
  </si>
  <si>
    <t>correo</t>
  </si>
  <si>
    <t>Atributo que tiene el correo electronico, este campo es único</t>
  </si>
  <si>
    <t>tipoIdentificacion</t>
  </si>
  <si>
    <t>Atributo que contiene el tipo de identificacion que puede tener una persona</t>
  </si>
  <si>
    <t>numeroIdentificacion</t>
  </si>
  <si>
    <t>int/Integer</t>
  </si>
  <si>
    <t>Atributo que contiene el numero de identificación, dato que representa a cada persona como única</t>
  </si>
  <si>
    <t>indicadorPais</t>
  </si>
  <si>
    <t>Atributo que representa el país al que pertenece el número telefónico de una persona</t>
  </si>
  <si>
    <t>telefono</t>
  </si>
  <si>
    <t>Atributo que representa el número telefónico de una persona</t>
  </si>
  <si>
    <t>new Estado( )</t>
  </si>
  <si>
    <t>Atributo que representa el estado de una InformacionPersonal. Si esta es accesible o no</t>
  </si>
  <si>
    <t>telefonoConfirmado</t>
  </si>
  <si>
    <t>new Respuesta( )</t>
  </si>
  <si>
    <t>Atributo que representa si el telefóno de una persona ha sido confirmado</t>
  </si>
  <si>
    <t>correoConfirmado</t>
  </si>
  <si>
    <t>Atributo que representa si el correo electrónico de una persona ha sido confirmado</t>
  </si>
  <si>
    <t>Constructor parametrizado que tiene como finalidad inicializar las variables de la clase InformacionPersonal y ejecutar algunos métodos</t>
  </si>
  <si>
    <t>Identificador</t>
  </si>
  <si>
    <t>Parametro que asigna el valor que va tener el identificador de una Informacion personal</t>
  </si>
  <si>
    <t>– Si existe un problema de reglas de tipo de dato, formato, longitud, obligatoriedad, rango y falta de lógica, En caso de fallar, se debe reportar el error al maximo detalle, deteniendo el proceso#  InformacionPersonal ( primerNombre: String, segundoNombre: String, primerApellido: String, segundoApellido: String, correo: String, tipoIdentificacion: String, numeroIdentificacion: int, indicadorPais: int, telefono: int, estado: estado, telefonoConfirmado: Respuesta, correoConfirmado: Respuesta )</t>
  </si>
  <si>
    <t>Parametro que asigna el valor que va tener el primer nombre de una Informacion personal</t>
  </si>
  <si>
    <t>Parametro que asigna el valor que va tener el segundo nombre (si existe) de una Informacion personal</t>
  </si>
  <si>
    <t>Parametro que asigna el valor que va tener el primer apellido de una Informacion personal</t>
  </si>
  <si>
    <t>Parametro que asigna el valor que va tener el segundo apellido (si existe) de una Informacion personal</t>
  </si>
  <si>
    <t>Parametro que asigna el valor que va tener el correo electrónico de una Informacion personal</t>
  </si>
  <si>
    <t>Parametro que asigna valor que va a tener el tipo de tipo identificación de una Informacion personal</t>
  </si>
  <si>
    <t>Parametro que asigna el valor que va tener el número de identificacion de una Informacion personal</t>
  </si>
  <si>
    <t>Parametro que asigna el valor que va tener el indicador del país de un telefóno de una Informacion personal</t>
  </si>
  <si>
    <t>Parametro que asigna el valor que va tener el número de telefóno de una Informacion personal</t>
  </si>
  <si>
    <t>Parametro que asigna el valor que va tener el estado de una Informacion personal</t>
  </si>
  <si>
    <t>Parametro que asigna el valor que indicia si el número de telefono de una Informacion personal esta confirmado</t>
  </si>
  <si>
    <t>Parametro que asigna el valor que indicia si el correo electrónico de una Informacion personal esta confirmado</t>
  </si>
  <si>
    <t>getPrimerNombre</t>
  </si>
  <si>
    <t>getSegundoNombre</t>
  </si>
  <si>
    <t>getPrimerApellido</t>
  </si>
  <si>
    <t>getSegundoApellido</t>
  </si>
  <si>
    <t>getCorreo</t>
  </si>
  <si>
    <t>getTipoIdentificacion</t>
  </si>
  <si>
    <t>getNumeroIdentificacion</t>
  </si>
  <si>
    <t>getIndicadorPais</t>
  </si>
  <si>
    <t>getTelefono</t>
  </si>
  <si>
    <t>getTelefonoConfirmado</t>
  </si>
  <si>
    <t>getCorreoConfirmado</t>
  </si>
  <si>
    <t>setPrimerNombre</t>
  </si>
  <si>
    <t>setSegundoNombre</t>
  </si>
  <si>
    <t>setPrimerApellido</t>
  </si>
  <si>
    <t>registrar</t>
  </si>
  <si>
    <t>datosInformacionPersonal</t>
  </si>
  <si>
    <t>Contiene todos los datos necesarios para que una InforacionPersonal pueda ser registrada</t>
  </si>
  <si>
    <t>– Si ya existe otra InformaciónPersonal que tiene el mismo identificador, Se debe generar otro identificador y reintentar el registro, hasta que se garantice que cumpla la politica 1
– Si ya existe otra InformacionPersonal que tiene la misma identificacion (tipoIdentificacion + numeroIdentificacion), En caso de fallar, se debe reportar el error al maximo detalle, deteniendo el proceso registrar ( datosInformacionPersonal: InformacionPersonal): void
– Si ya existe otra InformacionPersonal que tiene el mismo Correo, En caso de fallar, se debe reportar el error al maximo detalle, deteniendo el proceso registrar ( datosInformacionPersonal: InformacionPersonal): void
- Si existe un problema de reglas de tipo de dato, formato, longitud, obligatoriedad, rango y falta de lógica, En caso de fallar, se debe reportar el error al maximo detalle, deteniendo el proceso registrar ( datosInformacionPersonal: InformacionPersonal): void</t>
  </si>
  <si>
    <t>datosModificablesInformacionPersonal</t>
  </si>
  <si>
    <t>Contiene todos los datos necesarios para modificar uno o varios atributos de una InformacionPersonal</t>
  </si>
  <si>
    <t>– No puede existir previamente otra InformacionPersonal con la misma Identificación. A no ser de que la Identificación existente  pertenezca a la InformacionPersonal enviado para modificar. En caso de fallar, se debe reportar el error al maximo detalle, deteniendo el proceso modificar ( datosModificablesInformacionPersonal: InformacionPersonal): void
– No puede existir previamente otra InformacionPersonal con el mismo Correo Electrónico. A no ser de que el Correo Electrónico existente  pertenezca a la InformacionPersonal enviado para modificar. En caso de fallar, se debe reportar el error al maximo detalle, deteniendo el proceso modificar ( datosModificablesInformacionPersonal: InformacionPersonal): void
– Los datos de la Información Personal que se desea modificar deben cumplir con las reglas de tipo de dato, formato, longitud, obligatoriedad, rango y falta de lógica. En caso de fallar, se debe reportar el error al maximo detalle, deteniendo el proceso modificar ( datosModificablesInformacionPersonal: InformacionPersonal): void</t>
  </si>
  <si>
    <t>datosNuevoEstadoInformacionPersonal</t>
  </si>
  <si>
    <t>Contiene todos los datos necesarios para cambiar el estado de una InformacionPersonal</t>
  </si>
  <si>
    <t>– El dato de la Información Personal que se desea cambiar de estado debe cumplir con las reglas de tipo de dato, formato, longitud, obligatoriedad, rango y falta de lógica.  En caso de fallar, se debe reportar el error al maximo detalle, deteniendo el proceso cambiarEstado ( datosNuevoEstadoInformacionPersonal: InformacionPersonal): void
– Tiene que existir previamente una Información Personal con el mismo identificador. En caso de fallar, se debe reportar el error al maximo detalle, deteniendo el proceso cambiarEstado ( datosNuevoEstadoInformacionPersonal: InformacionPersonal): void
– El nuevo estado de la Información Personal tiene que ser diferente al estado actual de Información Personal. En caso de fallar, se debe reportar el error al maximo detalle, deteniendo el proceso cambiarEstado ( datosNuevoEstadoInformacionPersonal: InformacionPersonal): void</t>
  </si>
  <si>
    <t>datosFiltroInformacionPersonal</t>
  </si>
  <si>
    <t>Contiene todos los datos necesarios para filtrar las InformacionPersonal y poder consultarlas</t>
  </si>
  <si>
    <t>List&lt;InformacionPersonal&gt;</t>
  </si>
  <si>
    <t>identificadorInformacionPersonal</t>
  </si>
  <si>
    <t>Contiene el identificador (único dato necesario) para eliminar una InformacionPersonal</t>
  </si>
  <si>
    <t>– Los datos de la Información Personal que se desea eliminar deben cumplir con las reglas de tipo de dato, formato, longitud, obligatoriedad, rango y falta de lógica. En caso de fallar, se debe reportar el error al maximo detalle, deteniendo el proceso eliminar ( identificadorInformacionPersonal: UUID): void
– Tiene que existir previamente una Información Personal con el mismo identificador. En caso de fallar, se debe reportar el error al maximo detalle, deteniendo el proceso eliminar ( identificadorInformacionPersonal: UUID): void
– La Información Personal que se va a eliminar no puede estar siendo utilizado por Participante, Administrador Estructura, y Administrador Organización. En caso de fallar, se debe reportar el error al maximo detalle, deteniendo el proceso eliminar ( identificadorInformacionPersonal: UUID): void</t>
  </si>
  <si>
    <t>datosReglaInformacionPersonal</t>
  </si>
  <si>
    <t>Contiene todos los datos necesarios para calcular el estado final de una InformacionPersonal</t>
  </si>
  <si>
    <t>– Si existe un problema de reglas de tipo de dato, formato, longitud, obligatoriedad, rango y falta de lógica, En caso de fallar, se debe reportar el error al maximo detalle, deteniendo el proceso calcularEstado ( datosReglasInformacionPersonal: InformacionPersonal): void</t>
  </si>
  <si>
    <t>Atributo que representa el identificador de un Mensaje, asegura que sea único.</t>
  </si>
  <si>
    <t>Atributo que representa el contenido de un Mensaje.</t>
  </si>
  <si>
    <t>Atributo que representa la fecha en la cual fue generado un Mensaje</t>
  </si>
  <si>
    <t>Atributo que representa el participante que realizo dicho Mensaje.</t>
  </si>
  <si>
    <t>Atributo que representa el chat en la cual fue generado un Mensaje.</t>
  </si>
  <si>
    <t>Atributo que representa el estado en el cual se encuenta un Mensaje, detallando que puede estar enviado o leído.</t>
  </si>
  <si>
    <t>Parametro que asigna el valor que va tener el identificador de un Mensaje</t>
  </si>
  <si>
    <t>Parametro que asigna el valor que va tener el Contenido de un Mensaje</t>
  </si>
  <si>
    <t>Parametro que asigna el valor a la fecha de un Mensaje</t>
  </si>
  <si>
    <t>Parametro que asigna el valor al GrupoParticipante de un Mensaje</t>
  </si>
  <si>
    <t>Parametro que asigna el valor que va tener un Chat de un Mensaje</t>
  </si>
  <si>
    <t>Parametro que asigna el valor que va tener el Estado de un Mensaje</t>
  </si>
  <si>
    <t>Atributo que representa el identificador de una Organización, asegura que sea único.</t>
  </si>
  <si>
    <t>Atributo que representa el nombre de una Organización.</t>
  </si>
  <si>
    <t>Atributo que representa la descripción de una Organización.</t>
  </si>
  <si>
    <t>tipoOrganizacion</t>
  </si>
  <si>
    <t>Atributo que representa el tipo de una Organización.</t>
  </si>
  <si>
    <t>Atributo que representa el estado de una Organización, detallando que esta puede estar tanto inactiva como activa.</t>
  </si>
  <si>
    <t>Constructor parametrizado que le asigna los valores iniciales a una Organizacion</t>
  </si>
  <si>
    <t>identificacor</t>
  </si>
  <si>
    <t>Parámetro que asigna el valor que va a tener el identificador de la Organizacion</t>
  </si>
  <si>
    <t>Parámetro que asigna el valor que va a tener el nombre de la Organizacion</t>
  </si>
  <si>
    <t>Parámetro que asigna el valor que va a tener la descipción de la Organizacion</t>
  </si>
  <si>
    <t>Parámetro que asigna el valor que va a tener el tipoOrganizacion de la Organizacion</t>
  </si>
  <si>
    <t>Parámetro que asigna el valor que va a tener el estado de la Organizacion</t>
  </si>
  <si>
    <t>getDescripcion</t>
  </si>
  <si>
    <t>Método encargado de obtener el valor del atributo descripcion</t>
  </si>
  <si>
    <t>getTipoOrganizacion</t>
  </si>
  <si>
    <t>Método encargado de obtener el valor del atributo tipoOrganizacion</t>
  </si>
  <si>
    <t>Método encargado de obtener el valor del atributo estado</t>
  </si>
  <si>
    <t>Atributo que permite tener el valor por el cual se va a cambiar el identificador de la Organizacion, de ser necesario hacerlo</t>
  </si>
  <si>
    <t>Atributo que permite tener el valor por el cual se va a cambiar el nombre de la Organizacion</t>
  </si>
  <si>
    <t>setDescripcion</t>
  </si>
  <si>
    <t>Método encargado de colocar el valor al atributo descripcion</t>
  </si>
  <si>
    <t>Atributo que permite tener el valor por el cual se va a cambiar la descripción de una Organizacion</t>
  </si>
  <si>
    <t>setTipoOrganizacion</t>
  </si>
  <si>
    <t>Método encargado de colocar el valor al atributo tipoOrganizacion</t>
  </si>
  <si>
    <t>Atributo que permite tener el valor por el cual se va a cambiar el tipoOrganizacion de una Organizacion</t>
  </si>
  <si>
    <t>Método encargado de colocar el valor al atributo estado</t>
  </si>
  <si>
    <t>Atributo que permite tener el valor por el cual se va a cambiar Estado de una Organizacion</t>
  </si>
  <si>
    <t>Método encargado de registrar una Organizacion, con todos sus datos requeridos</t>
  </si>
  <si>
    <t>datosOrganizacion</t>
  </si>
  <si>
    <t>Se contienen todos los atributos que necesita una Organizacion para ser creada</t>
  </si>
  <si>
    <t>*Los datos de la nueva Organización deben cumplir con las reglas de tipo de dato, formato, longitud, obligatoriedad, rango y falta de lógica, en caso de fallar, se debe reportar el error al maximo detalle, deteniendo el proceso de registro.
*No puede existir previamente otra Organización con el mismo identificador, se debera informar del error y posteriormente generar otro.</t>
  </si>
  <si>
    <t>Método encargado de modificar alguno de los atributos de una Organizacion</t>
  </si>
  <si>
    <t>datosModificablesOrganizacion</t>
  </si>
  <si>
    <t>Se contienen los atributos que necesita una Organizacion para ser modificada</t>
  </si>
  <si>
    <t>*Los datos de la Organización que se desea modificar deben cumplir con las reglas de tipo de dato, formato, longitud, obligatoriedad, rango y falta de lógica, en caso de fallar, se debe reportar el error al maximo detalle, deteniendo el proceso de modificación.
*Tiene que existir previamente una Organización con el mismo identificador, en caso de que no, se debera reportar el error indicando que no se encontro la referencia y deteniendo el proceso.</t>
  </si>
  <si>
    <t xml:space="preserve">Método encargado de cambiar el esstado de una Organizacion, de inactivo a activo o viceversa </t>
  </si>
  <si>
    <t>datosNuevoEstadoOrganizacion</t>
  </si>
  <si>
    <t>Se contienen todos los atributos que hacen referencia al Estado que necesita necesarios para cambiar el estado de una Organizacion</t>
  </si>
  <si>
    <t>*El dato del Organización que se desea cambiar de estado debe cumplir con las reglas de tipo de dato, formato, longitud, obligatoriedad, rango y falta de lógica, en caso de fallar, se debe reportar el error al maximo detalle, deteniendo el proceso de modificación.
*Tiene que existir previamente una Organización con el mismo identificador, en caso de que no, se debera reportar el error indicando que no se encontro la referencia y deteniendo el proceso.
*El nuevo estado de Organización tiene que ser diferente al estado actual de Organización, en caso de fallo, se reportara el error y se detendrá el proceso</t>
  </si>
  <si>
    <t>Método encargado de consultar las Organizacion usando un filtro de sus datos</t>
  </si>
  <si>
    <t>datosFiltroOrganizacion</t>
  </si>
  <si>
    <t>Se contienen todos los atributos necesarios para poder filtrar las organizaciones</t>
  </si>
  <si>
    <t>List&lt;Organizacion&gt;</t>
  </si>
  <si>
    <t>eliminar</t>
  </si>
  <si>
    <t>Método encargado de eliminar completamente una Organizacion, todas sus relaciones y lo asociado a esta</t>
  </si>
  <si>
    <t>identificadorOrganizacion</t>
  </si>
  <si>
    <t>Se contiene el atributo identificador necesario para eliminar una Organizacion</t>
  </si>
  <si>
    <t>*Los datos de la Organización que se desea eliminar deben cumplir con las reglas de tipo de dato, formato, longitud, obligatoriedad, rango y falta de lógica, en caso de fallar, se debe reportar el error al maximo detalle, deteniendo el proceso de modificación.
*Tiene que existir previamente una Organización con el mismo identificador, en caso de que no, se debera reportar el error indicando que no se encontro la referencia y deteniendo el proceso.
*La Organización que se va a eliminar no puede tener Estructuras relacionadas, en caso de fallo se reportara el error deteniendo el proceso.</t>
  </si>
  <si>
    <t>Atributo que representa el identificador de una OrganizacionAdminOrgani, asegura que sea único.</t>
  </si>
  <si>
    <t>Atributo que representa la organizacion que preside dicha OrganizacionAdminOrgani.</t>
  </si>
  <si>
    <t>administradorOrganizacion</t>
  </si>
  <si>
    <t>Atributo que representa el administrador organizacion que hace referencia a dicha OrganizacionAdminOrgani.</t>
  </si>
  <si>
    <t>Parámetro que le asigna el valor a identificador de una OrganizacionOrganizadorOrganizacion</t>
  </si>
  <si>
    <t>Parámetro que le asigna el valor a la Organizacion de una OrganizacionAdministradorOrganizacion</t>
  </si>
  <si>
    <t>Parámetro que le asigna el valor al Estado de una OrganizacionAdministradorOrganizacion</t>
  </si>
  <si>
    <t>Atributo que representa el identificador de un Participante, asegura que sea único.</t>
  </si>
  <si>
    <t>Atributo que contiene todo lo relacionado a la información personal del Participante, con sus diferentes datos</t>
  </si>
  <si>
    <t>Atributo que representa el estado de un Participante, detallando que este puede estar tanto inactivo como activo.</t>
  </si>
  <si>
    <t>Constructor parametrizado que inicializa los valores de un Participante</t>
  </si>
  <si>
    <t>Parámetro que le asigna el valor a identificador de un Participante</t>
  </si>
  <si>
    <t>Parámetro que le asigna el valor a la Persona de un Participante</t>
  </si>
  <si>
    <t>Parámetro que le asigna el valor al Estado de un Participante</t>
  </si>
  <si>
    <t>Método encargado de obtener el valor del atributo Persona</t>
  </si>
  <si>
    <t>Atributo que permite tener el valor por el cual se va a cambiar el identificador de un Participante</t>
  </si>
  <si>
    <t>setPersona</t>
  </si>
  <si>
    <t>Método encargado de colocar el valor al atributo Persona</t>
  </si>
  <si>
    <t>Atributo que permite tener el valor por el cual se va a cambiar la persona de un Participante</t>
  </si>
  <si>
    <t>Atributo que permite tener el valor por el cual se va a cambiar el estado de un Participante</t>
  </si>
  <si>
    <t>registrarParticipante</t>
  </si>
  <si>
    <t>Método encargado de registrar un participante con todos sus atributos y metodos</t>
  </si>
  <si>
    <t>datosParticipante</t>
  </si>
  <si>
    <t>Parametro que contiene los datos base que se necesitan para registrar un Participante.</t>
  </si>
  <si>
    <t>No puede existir previamente otro Participante con el mismo identificador.</t>
  </si>
  <si>
    <t>No puede existir previamente otro Participante con la misma Información Personal.</t>
  </si>
  <si>
    <t>Los datos del nuevo Participante deben cumplir con las reglas de tipo de dato, formato, longitud, obligatoriedad, rango y falta de lógica.</t>
  </si>
  <si>
    <t>modificarInformacionPersonal</t>
  </si>
  <si>
    <t>Método encargado de modificar la información de un participante</t>
  </si>
  <si>
    <t>Parametro que contiene los datos base que se necesitan para modificar un Participante.</t>
  </si>
  <si>
    <t>cambiarEstadoParticipante</t>
  </si>
  <si>
    <t>Método encargado de cambiar el estado de un participante</t>
  </si>
  <si>
    <t>Parametro que contiene los datos del estado participante que se necesitan para registrar un Participante.</t>
  </si>
  <si>
    <t>consultarParticipante</t>
  </si>
  <si>
    <t>Método encargado de consultar y por ende filtrar participantes con todos sus atributos</t>
  </si>
  <si>
    <t>datosFiltroParticipante</t>
  </si>
  <si>
    <t>Parametro que contiene los datos base que se necesitan para consultar un Participante.</t>
  </si>
  <si>
    <t>List &lt;Participantes&gt;</t>
  </si>
  <si>
    <t>eliminarParticipante</t>
  </si>
  <si>
    <t>Método encargado de eliminar un Participante y todas sus relaciones</t>
  </si>
  <si>
    <t>identificadorParticipante</t>
  </si>
  <si>
    <t>Parametro que contiene el identificador que se necesita para eliminar un Participante.</t>
  </si>
  <si>
    <t>Los datos del Participante que se desea eliminar deben cumplir con las reglas de tipo de dato, formato, longitud, obligatoriedad, rango y falta de lógica.</t>
  </si>
  <si>
    <t>Tiene que existir previamente un Participante con el mismo identificador.</t>
  </si>
  <si>
    <t>El Participante que se va a eliminar no puede estar siendo utilizado (relacionado) por un objeto de dominio diferente a Participante.</t>
  </si>
  <si>
    <t>Atributo que representa el identificador de una Publicacion, asegurando que sea único.</t>
  </si>
  <si>
    <t>Siempre debe crearse por defecto con la fecha y hora del instante en que se crea el reporte.</t>
  </si>
  <si>
    <t>Atributo que contiene la fecha en que se publicó dicha Publicación</t>
  </si>
  <si>
    <t>titulo</t>
  </si>
  <si>
    <t>Atributo que representa el título de una publicación.</t>
  </si>
  <si>
    <t>Atributo que representa el autor de la Publicacion</t>
  </si>
  <si>
    <t>Atributo donde se almacena el contenido textual de una Publicación</t>
  </si>
  <si>
    <t>Siempre debe crearse por defecto con un estado con su atriubuto nombre en PENDIENTE.</t>
  </si>
  <si>
    <t>Atributo que contiene el estado de una publicacion, puede ser publicada, penalizada, etc.</t>
  </si>
  <si>
    <t>Constructor por defecto de la clase Publicacion</t>
  </si>
  <si>
    <t>Constructor parametrizado que le asigna los valores iniciales a una Publicacion</t>
  </si>
  <si>
    <t>Parametro que asigna el valor que va tener la fecha de una Publicacion</t>
  </si>
  <si>
    <t>Parametro que asigna el título de la Publicacion</t>
  </si>
  <si>
    <t>Parametro que asigna el valor al autor de una Publicacion</t>
  </si>
  <si>
    <t>Parametro que asigna el valor que va tener un contenido de una Publicacion</t>
  </si>
  <si>
    <t>Parametro que asigna el valor que va tener el identificador de una Publicacion</t>
  </si>
  <si>
    <t>Parametro que asigna el valor que va tener el Estado de una Publicacion</t>
  </si>
  <si>
    <t>Método encargado de obtener el valor del identificador</t>
  </si>
  <si>
    <t>Método encargado de obtener el valor de la fecha</t>
  </si>
  <si>
    <t>getTitulo</t>
  </si>
  <si>
    <t>Método encargado de obtener el valor del título de una Publicacion</t>
  </si>
  <si>
    <t>Método encargado de obtener el valor del autor de la Publicacion</t>
  </si>
  <si>
    <t>Método encargado de obtener contenido de una Publicacion</t>
  </si>
  <si>
    <t>Método encargado de obtener el estado de una Publicacion</t>
  </si>
  <si>
    <t>Metodo que permite cambiar el valor del identificador de una Publicacion</t>
  </si>
  <si>
    <t>Atributo que permite tener el valor por el cual se va a cambiar el identificador</t>
  </si>
  <si>
    <t>–Los datos del identificador deben cumplir con las reglas de tipo de dato, formato, longitud, obligatoriedad, rango y falta de lógica, en caso de fallar, se debe reportar el error al maximo detalle, deteniendo el proceso de SET.</t>
  </si>
  <si>
    <t>Metodo que permite cambiar el valor de la fecha de una Publicacion</t>
  </si>
  <si>
    <t>Atributo que permite tener el valor por el cual se va a cambiar la fecha</t>
  </si>
  <si>
    <t>–Los datos de la fecha deben cumplir con las reglas de tipo de dato, formato, longitud, obligatoriedad, rango y falta de lógica, en caso de fallar, se debe reportar el error al maximo detalle, deteniendo el proceso de SET.</t>
  </si>
  <si>
    <t>setTitulo</t>
  </si>
  <si>
    <t>Metodo que permite cambiar el valor del titulo de una Publicacion</t>
  </si>
  <si>
    <t>Atributo que permite tener el valor por el cual se va a cambiar al titulo</t>
  </si>
  <si>
    <t>–Los datos del titulo deben cumplir con las reglas de tipo de dato, formato, longitud, obligatoriedad, rango y falta de lógica, en caso de fallar, se debe reportar el error al maximo detalle, deteniendo el proceso de SET.</t>
  </si>
  <si>
    <t>Metodo que permite cambiar el valor del autor de una Publicacion</t>
  </si>
  <si>
    <t>Atributo que permite tener el valor por el cual se va a cambiar el autor</t>
  </si>
  <si>
    <t>–Los datos del autor deben cumplir con las reglas de tipo de dato, formato, longitud, obligatoriedad, rango y falta de lógica, en caso de fallar, se debe reportar el error al maximo detalle, deteniendo el proceso de SET.</t>
  </si>
  <si>
    <t>Metodo que permite cambiar el valor del contenido de una Publicacion</t>
  </si>
  <si>
    <t>tipoReaccion</t>
  </si>
  <si>
    <t>Atributo que permite tener el valor por el cual se va a cambiar al contenido</t>
  </si>
  <si>
    <t>–Los datos del contenido deben cumplir con las reglas de tipo de dato, formato, longitud, obligatoriedad, rango y falta de lógica, en caso de fallar, se debe reportar el error al maximo detalle, deteniendo el proceso de SET.</t>
  </si>
  <si>
    <t>Método encargado de colocar el valor al estado de una Publicacion</t>
  </si>
  <si>
    <t>Atributo que permite tener el valor por el cual se va a cambiar al estado</t>
  </si>
  <si>
    <t>–Los datos del estado deben cumplir con las reglas de tipo de dato, formato, longitud, obligatoriedad, rango y falta de lógica, en caso de fallar, se debe reportar el error al maximo detalle, deteniendo el proceso de SET.</t>
  </si>
  <si>
    <t>crear</t>
  </si>
  <si>
    <t>Método encargado de crear una Publicacion con todos sus atributos</t>
  </si>
  <si>
    <t>datosPublicacion</t>
  </si>
  <si>
    <t>Parametro que contiene todos los datos de una Publicacion para realizar su registro</t>
  </si>
  <si>
    <t>* Si hay un identificador ya existente, se debe reportar un problema indicando que ya existe otra Publicacion que tiene el mismo identificador,y por ende se debe generar otro identificador
* Si los datos de la nueva Publicacion no complen con las reglas de tipo de dato, formato, longitud, obligatoriedad, rango y falta de lógica, se debe reportar y detener el proceso actual</t>
  </si>
  <si>
    <t>abrir</t>
  </si>
  <si>
    <t>Método que permite realizar la consulta de las Publicaciones que cumplen con un criterio de consulta determinado. Cuando no ingrese parámetros de consulta, lista todos las Publicaciones existentes.</t>
  </si>
  <si>
    <t>datosFiltroPublicacion</t>
  </si>
  <si>
    <t>Parametro que contiene los datos filtro que se utilizarán para consultar las Publicaciones que cumplan con el criterio de búsqueda</t>
  </si>
  <si>
    <t>List&lt;Publicacion&gt;</t>
  </si>
  <si>
    <t>Método que permite cambiar el Estado de una Publicacion existente.</t>
  </si>
  <si>
    <t>datosNuevoEstadoPublicacion</t>
  </si>
  <si>
    <t>Parametro que contiene los datos que se usarán para cambiar el estado de una Publicacion</t>
  </si>
  <si>
    <t>* Si los datos de la Publicacion no cumplen con las reglas de tipo de dato, formato, longitud, obligatoriedad, rango y falta de lógica, se debe reportar y detener el proceso
* Tiene que existir previamente un Publicacion con el mismo identificador, sino se debe reportar y detener el proceso
* Si el nuevo estado es igual que el anterior se debe reportar y detener el proceso</t>
  </si>
  <si>
    <t>Método que permite cambiar la respuesta que tiene el Publicacion</t>
  </si>
  <si>
    <t>datosRespuestaPublicacion</t>
  </si>
  <si>
    <t>Parametro que contiene los datos para responder el Publicacion</t>
  </si>
  <si>
    <t>* Los datos de la Publicacion que se desea eliminar deben cumplir con las reglas de tipo de dato, formato, longitud, obligatoriedad, rango y falta de lógica.  En caso de fallar, se debe reportar el error al maximo detalle, deteniendo el proceso eliminar ( identificadorPublicacion: UUID): void
* Tiene que existir previamente una Publicacion con el mismo identificador.  En caso de fallar, se debe reportar el error al maximo detalle, deteniendo el proceso eliminar ( identificadorPublicacion: UUID): void
* La Publicacion que se va a eliminar no puede estar siendo utilizado (relacionado) por un objeto de dominio diferente a Publicacion.  En caso de fallar, se debe reportar el error al maximo detalle, deteniendo el proceso eliminar ( identificadorPublicacion: UUID): void</t>
  </si>
  <si>
    <t>Método que permite calcular el Estado de Publicacion existente.</t>
  </si>
  <si>
    <t>datosReglasPublicacion</t>
  </si>
  <si>
    <t>Parametro que contiene los datos que se usarán para calcular el estado de un Publicacion, el cual depende de otros estados de otras entidades</t>
  </si>
  <si>
    <t>generarUUID</t>
  </si>
  <si>
    <t xml:space="preserve">Método encargado de generar un UUID válido para el atributo identificador </t>
  </si>
  <si>
    <t>Atributo que representa el identificador de una Reaccion, asegurando que sea único.</t>
  </si>
  <si>
    <t>Atributo que trae la Publicación a la que pertenece</t>
  </si>
  <si>
    <t>Atributo que contiene la publicacion</t>
  </si>
  <si>
    <t>Atributo que contiene el Autor que haya Reaccionado, ya sea un mensaje o una publicación</t>
  </si>
  <si>
    <t>Atributo que contiene el tipo Reaccion que se hace, puede ser una cara feliz o cualquier emoji que esté disponible</t>
  </si>
  <si>
    <t>Constructor por defecto de la clase Reaccion</t>
  </si>
  <si>
    <t>Constructor parametrizado que le asigna los valores iniciales a una Reaccion</t>
  </si>
  <si>
    <t>Parámetro que asigna el valor que va a tener el fecha de una Reaccion</t>
  </si>
  <si>
    <t>Parámetro que asigna el valor que va a tener la Reaccion de una Reaccion</t>
  </si>
  <si>
    <t>Parámetro que asigna el valor que va a tener el ParticipanteGrupo de una Reaccion</t>
  </si>
  <si>
    <t>Parámetro que asigna el valor que va a tener el TipoReaccion de una Reaccion</t>
  </si>
  <si>
    <t>Parámetro que asigna el valor que va a tener el identificador de la Reaccion</t>
  </si>
  <si>
    <t>getReaccion</t>
  </si>
  <si>
    <t>Método encargado de obtener el valor de la publicación a la cual pertenece</t>
  </si>
  <si>
    <t>Método encargado de obtener el valor del autor que realizo la Reaccion</t>
  </si>
  <si>
    <t>getTipoReaccion</t>
  </si>
  <si>
    <t>Método encargado de obtener el tipo Reaccion de dicha Reaccion</t>
  </si>
  <si>
    <t>setIdentificacion</t>
  </si>
  <si>
    <t>Metodo que permite cambiar el valor del identificador de una Reaccion</t>
  </si>
  <si>
    <t>Metodo que permite cambiar el valor de la fecha de una Reaccion</t>
  </si>
  <si>
    <t>setReaccion</t>
  </si>
  <si>
    <t>Metodo que permite cambiar el valor de la Reaccion de una Reaccion</t>
  </si>
  <si>
    <t>Atributo que permite tener el valor por el cual se va a cambiar la Reaccion</t>
  </si>
  <si>
    <t>–Los datos de la Reaccion deben cumplir con las reglas de tipo de dato, formato, longitud, obligatoriedad, rango y falta de lógica, en caso de fallar, se debe reportar el error al maximo detalle, deteniendo el proceso de SET.</t>
  </si>
  <si>
    <t>Metodo que permite cambiar el valor del autor de una Reaccion</t>
  </si>
  <si>
    <t>setTipoReaccion</t>
  </si>
  <si>
    <t>Metodo que permite cambiar el valor del tipoReaccion de una Reaccion</t>
  </si>
  <si>
    <t>Atributo que permite tener el valor por el cual se va a cambiar el tipo de Reaccion</t>
  </si>
  <si>
    <t>–Los datos del tipoReaccion deben cumplir con las reglas de tipo de dato, formato, longitud, obligatoriedad, rango y falta de lógica, en caso de fallar, se debe reportar el error al maximo detalle, deteniendo el proceso de SET.</t>
  </si>
  <si>
    <t>Método encargado de permitir agregar una nueva Reaccion</t>
  </si>
  <si>
    <t>datosReaccion</t>
  </si>
  <si>
    <t>Esta encargado de almacenar completamente la Reaccion que va a ser agregada</t>
  </si>
  <si>
    <t>*Si ya existe otra Reaccion que tiene el mismo identificador, Se debe generar otro identificador y reintentar el registro, hasta que se garantice que cumpla la politica 1 
*Si ya existe otra Reaccion que este asociada al mismo participante, esta se debera cambiar o reportar el error, posteriormente se debera detener el proceso 
*Los datos del la nueva Reaccion deben cumplir con las reglas de tipo de dato, formato, longitud, obligatoriedad, rango y falta de lógica en caso de lo contrario se debera reportar un error deteniendo el proceso</t>
  </si>
  <si>
    <t>Permite eliminar una Reaccion de forma definitiva</t>
  </si>
  <si>
    <t>Contiene el identificador de la Reaccion que se desea eliminar</t>
  </si>
  <si>
    <t>*Si los datos de la Reaccion que se desea eliminar no cumplen con las reglas de tipo de dato, formato, longitud, obligatoriedad, rango y falta de lógica, se deberá reportar un problema indicando que los datos no son válidos, entregando el detalle de cuáles fallaron, por qué y cómo puede remediarse el problema de ser posible, posteriormente detener el proceso actual.
*Si no existe previamente unaReaccion con el mismo identificador, se debe reportar un problema indicando que no existe ninguna Reaccion asociada al identificador recibido, posteriormente detener el proceso actual.</t>
  </si>
  <si>
    <t>consultarReaccion</t>
  </si>
  <si>
    <t>Permite realizar la consulta de las Reaccion que cumplen con un criterio de consulta determinado. Cuando no ingrese parámetros de consulta, lista todos las Reaccion existentes.</t>
  </si>
  <si>
    <t>datosFiltroReaccion</t>
  </si>
  <si>
    <t xml:space="preserve">Parametro encargado de contener los datos que seran utilizados a la hora de filtrar entre las Reacciones </t>
  </si>
  <si>
    <t>Atributo que representa el identificador de un ReporteComentario, asegurando que sea único.</t>
  </si>
  <si>
    <t>Atributo que representa el Comentario reportado que puede tener un ReporteComentario.</t>
  </si>
  <si>
    <t>Atributo que representa le fecha y hora exacta del instante en el que un reporte tiene lugar</t>
  </si>
  <si>
    <t>Atributo que representa el participante del grupoParticipante el cual es autor del reporteComentario</t>
  </si>
  <si>
    <t>causa</t>
  </si>
  <si>
    <t>Atributo que representa la causa que puede tener un reporte</t>
  </si>
  <si>
    <t>administrador</t>
  </si>
  <si>
    <t>Atributo que representa al administrador de estructura asignado para el ReporteComentario.</t>
  </si>
  <si>
    <t>respuesta</t>
  </si>
  <si>
    <t>Atributo que representa un detalle adicional a la respuesta dada a un ReporteComentario, con el objetivo de la decisión pueda ser comprendida más fácilmente.</t>
  </si>
  <si>
    <t>Atributo que representa el estado que tiene el reporte.</t>
  </si>
  <si>
    <t>Constructor parametrizado que le asigna los valores iniciales a ReporteComentario</t>
  </si>
  <si>
    <t>Parametro que tiene el valor de un identificador de un ReporteComentario.</t>
  </si>
  <si>
    <t>comentario</t>
  </si>
  <si>
    <t>Parámetro que representa la Publicación en la cual se puede hacer el ReporteComentario.</t>
  </si>
  <si>
    <t>Parámetro que representa le fecha y hora exacta del instante en el que un reporte tiene lugar</t>
  </si>
  <si>
    <t>Parámetro que asigna el valor de un participante del grupoParticipante el cual es autor del ReporteMensaje</t>
  </si>
  <si>
    <t>Parámetro que asigna el valor de una causa que puede tener un reporte</t>
  </si>
  <si>
    <t>EstructuraAdministradorEstructura</t>
  </si>
  <si>
    <t>Parámetro que representa al administrador de estructura asignado para el ReporteComentario.</t>
  </si>
  <si>
    <t>Parámetro que representa un detalle adicional a la respuesta dada a un ReporteMensaje, con el objetivo de la decisión pueda ser comprendida más fácilmente.</t>
  </si>
  <si>
    <t>Parámetro que representa el estado que tiene el reporte.</t>
  </si>
  <si>
    <t>Parámetro que asigna el valor de un participante del ParticipanteGrupo el cual es autor del ReporteComentario</t>
  </si>
  <si>
    <t>Parámetro que representa un detalle adicional a la respuesta dada a un ReporteComentario, con el objetivo de la decisión pueda ser comprendida más fácilmente.</t>
  </si>
  <si>
    <t>getComentario</t>
  </si>
  <si>
    <t>Método encargado de obtener el objeto Comentario</t>
  </si>
  <si>
    <t>getfecha</t>
  </si>
  <si>
    <t>getParticipante</t>
  </si>
  <si>
    <t>Método encargado de obtener el objeto participante</t>
  </si>
  <si>
    <t>getCausa</t>
  </si>
  <si>
    <t>Método encargado de obtener el valor de la causaReporte</t>
  </si>
  <si>
    <t>getAdministrador</t>
  </si>
  <si>
    <t>Método encargado de obtener el objeto administradorEstructura</t>
  </si>
  <si>
    <t>Método encargado de obtener el valor del estado del reporte</t>
  </si>
  <si>
    <t>setComentario</t>
  </si>
  <si>
    <t>Método encargado de colocar el valor al Comentario</t>
  </si>
  <si>
    <t>Parametro que contiene el valor que se le asignará al identificador</t>
  </si>
  <si>
    <t>–Los datos de la Comentario deben cumplir con las reglas de tipo de dato, formato, longitud, obligatoriedad, rango y falta de lógica, en caso de fallar, se debe reportar el error al maximo detalle, deteniendo el proceso de SET.</t>
  </si>
  <si>
    <t>setfecha</t>
  </si>
  <si>
    <t>Método encargado de colocar el valor al atributo fecha</t>
  </si>
  <si>
    <t>Parametro que contiene el valor que se le asignará a la fecha</t>
  </si>
  <si>
    <t>–Los datos de la fecha debe cumplir con las reglas de tipo de dato, formato, longitud, obligatoriedad, rango y falta de lógica, en caso de fallar, se debe reportar el error al maximo detalle, deteniendo el proceso de SET.</t>
  </si>
  <si>
    <t>setParticipante</t>
  </si>
  <si>
    <t>Método encargado de colocar el valor al objeto participante</t>
  </si>
  <si>
    <t>Parametro que contiene el valor que se le asignará al grupoParticipante</t>
  </si>
  <si>
    <t>–Los datos del participante pertenenciente al GrupoParticipante deben cumplir con las reglas de tipo de dato, formato, longitud, obligatoriedad, rango y falta de lógica, en caso de fallar, se debe reportar el error al maximo detalle, deteniendo el proceso de SET.</t>
  </si>
  <si>
    <t>setCausa</t>
  </si>
  <si>
    <t>Método encargado de colocar el valor al atributo causa</t>
  </si>
  <si>
    <t>Parametro que contiene el valor que se le asignará a la causa</t>
  </si>
  <si>
    <t>–Los datos de la CausaReporte deben cumplir con las reglas de tipo de dato, formato, longitud, obligatoriedad, rango y falta de lógica, en caso de fallar, se debe reportar el error al maximo detalle, deteniendo el proceso de SET.</t>
  </si>
  <si>
    <t>setAdministrador</t>
  </si>
  <si>
    <t>Método encargado de colocar el valor al atributo administrador</t>
  </si>
  <si>
    <t>Parametro que contiene el valor que se le asignará al administradorEstructura</t>
  </si>
  <si>
    <t>–Los datos del AdministradorEstructura deben cumplir con las reglas de tipo de dato, formato, longitud, obligatoriedad, rango y falta de lógica, en caso de fallar, se debe reportar el error al maximo detalle, deteniendo el proceso de SET.</t>
  </si>
  <si>
    <t>setRespuesta</t>
  </si>
  <si>
    <t>Método encargado de colocar el valor al atributo respuesta</t>
  </si>
  <si>
    <t>Parametro que contiene el valor que se le asignará a la respuesta</t>
  </si>
  <si>
    <t>–Los datos de la Respuesta deben cumplir con las reglas de tipo de dato, formato, longitud, obligatoriedad, rango y falta de lógica, en caso de fallar, se debe reportar el error al maximo detalle, deteniendo el proceso de SET.</t>
  </si>
  <si>
    <t>Parametro que contiene el valor que se le asignará al Estado</t>
  </si>
  <si>
    <t>–Los datos del Estado deben cumplir con las reglas de tipo de dato, formato, longitud, obligatoriedad, rango y falta de lógica, en caso de fallar, se debe reportar el error al maximo detalle, deteniendo el proceso de SET.</t>
  </si>
  <si>
    <t>registrarReporteComentario</t>
  </si>
  <si>
    <t>Método encargado de registrar un ReporteComentario con todos sus atributos</t>
  </si>
  <si>
    <t>datosReporteComentario</t>
  </si>
  <si>
    <t>parametro que contiene todos los datos de un ReporteComentario para realizar su registro</t>
  </si>
  <si>
    <t>1. Si hay un identificador ya existente, se debe reportar un problema indicando que ya existe otro ReporteComentario que tiene el mismo identificador,y por ende se debe generar otro identificador
2. Si existe un ReporteComentario con el mismo Autor y el mismo Comentario, se debe reportar un problema  y se detiene el proceso actual
3. Si los datos del nuevo ReporteComentario no complen con las reglas de tipo de dato, formato, longitud, obligatoriedad, rango y falta de lógica, se debe reportar y detener el proceso actual</t>
  </si>
  <si>
    <t>consultarReporteComentario</t>
  </si>
  <si>
    <t>Método que permite realizar la consulta de los ReporteComentario que cumplen con un criterio de consulta determinado. Cuando no ingrese parámetros de consulta, lista todos los ReporteComentario existentes.</t>
  </si>
  <si>
    <t>datosFiltroReporteComentario</t>
  </si>
  <si>
    <t>parametro que contiene los datos filtro que se utilizarán para consultar los ReporteComentario que cumplan con el criterio de búsqueda</t>
  </si>
  <si>
    <t>List&lt;ReporteComentario&gt;</t>
  </si>
  <si>
    <t>cambiarEstadoReporteComentario</t>
  </si>
  <si>
    <t>Método que permite cambiar el Estado de ReporteComentario existente.</t>
  </si>
  <si>
    <t>datosNuevoEstadoReporteComentario</t>
  </si>
  <si>
    <t>parametro que contiene los datos que se usarán para cambiar el estado de un ReporteComentario</t>
  </si>
  <si>
    <t>1. Si los datos de Reporte Comentario no cumple con las reglas de tipo de dato, formato, longitud, obligatoriedad, rango y falta de lógica, se debe reportar y detener el proceso
2. Tiene que existir previamente un ReporteComentario con el mismo identificador, sino se debe reportar y detener el proceso
3. Si el nuevo estado es igual que el anterior se debe reportar y detener el proceso</t>
  </si>
  <si>
    <t>responder</t>
  </si>
  <si>
    <t>Método que permite cambiar la respuesta que tiene el ReporteComentario</t>
  </si>
  <si>
    <t>datosRespuestaReporteComentario</t>
  </si>
  <si>
    <t>parametro que contiene los datos para responder el ReporteComentario</t>
  </si>
  <si>
    <t xml:space="preserve">1. Si hay un usuario que no es AdministradorEstructura y va a hacer una respuesta, se debe reportar y detener el proceso
</t>
  </si>
  <si>
    <t>calcularEstadoReporteComentario</t>
  </si>
  <si>
    <t>Método que permite calcular el Estado de ReporteComentario existente.</t>
  </si>
  <si>
    <t>datosdatosReglasReporteComentario</t>
  </si>
  <si>
    <t>parametro que contiene los datos que se usarán para calcular el estado de un ReporteComentario, el cual depende de otros estados de otras entidades</t>
  </si>
  <si>
    <t>Atributo que representa el identificador de un ReporteMensaje, asegurando que sea único.</t>
  </si>
  <si>
    <t>Atributo que representa el Mensaje reportado que puede tener un ReporteMensaje.</t>
  </si>
  <si>
    <t>Atributo que representa el participante del grupoParticipante el cual es autor del reporteMensaje</t>
  </si>
  <si>
    <t>Atributo que representa al administrador de estructura asignado para el ReporteMensaje.</t>
  </si>
  <si>
    <t>Atributo que representa un detalle adicional a la respuesta dada a un ReporteMensaje, con el objetivo de la decisión pueda ser comprendida más fácilmente.</t>
  </si>
  <si>
    <t>Constructor por defecto de la clase ReporteMensaje</t>
  </si>
  <si>
    <t>Constructor parametrizado que le asigna los valores iniciales a ReporteMensaje</t>
  </si>
  <si>
    <t>Parametro que tiene el valor de un identificador de un ReporteMensaje.</t>
  </si>
  <si>
    <t>Parámetro que representa el Mensaje en la cual se puede hacer el ReporteMensaje.</t>
  </si>
  <si>
    <t>Parámetro que representa al administrador de estructura asignado para el ReporteMensaje.</t>
  </si>
  <si>
    <t>Parámetro que representa un detalle adicional a la respuesta dada a un reporte Publicación, con el objetivo de la decisión pueda ser comprendida más fácilmente.</t>
  </si>
  <si>
    <t>Parámetro que asigna el valor de un participante del ParticipanteGrupo el cual es autor del ReporteMensaje</t>
  </si>
  <si>
    <t>getMensaje</t>
  </si>
  <si>
    <t>Método encargado de obtener el objeto Mensaje</t>
  </si>
  <si>
    <t>setMensaje</t>
  </si>
  <si>
    <t>Método encargado de colocar el valor al Mensaje</t>
  </si>
  <si>
    <t>Parametro que contiene el valor que se le asignará a Mensaje</t>
  </si>
  <si>
    <t>–Los datos del Mensaje deben cumplir con las reglas de tipo de dato, formato, longitud, obligatoriedad, rango y falta de lógica, en caso de fallar, se debe reportar el error al maximo detalle, deteniendo el proceso de SET.</t>
  </si>
  <si>
    <t>registrarReporteMensaje</t>
  </si>
  <si>
    <t>Método encargado de registrar un ReporteMensaje con todos sus atributos</t>
  </si>
  <si>
    <t>datosReporteMensaje</t>
  </si>
  <si>
    <t>parametro que contiene todos los datos de un ReporteMensaje para realizar su registro</t>
  </si>
  <si>
    <t>1. Si hay un identificador ya existente, se debe reportar un problema indicando que ya existe otro ReporteMensaje que tiene el mismo identificador,
y por ende se debe generar otro identificador
2. Si existe un ReporteMensaje con el mismo Autor y el mismo Mensaje, se debe reportar un problema  y se detiene el proceso actual
3. Si los datos del nuevo ReporteMensaje no complen con las reglas de tipo de dato, formato, longitud, obligatoriedad, rango y falta de lógica, se debe reportar y detener el proceso actual</t>
  </si>
  <si>
    <t>consultarReporteMensaje</t>
  </si>
  <si>
    <t>Método que permite realizar la consulta de los ReporteMensaje que cumplen con un criterio de consulta determinado. Cuando no ingrese parámetros de consulta, lista todos los ReporteMensaje existentes.</t>
  </si>
  <si>
    <t>datosFiltroReporteMensaje</t>
  </si>
  <si>
    <t>parametro que contiene los datos filtro que se utilizarán para consultar los ReporteMensaje que cumplan con el criterio de búsqueda</t>
  </si>
  <si>
    <t>List&lt;ReporteMensaje&gt;</t>
  </si>
  <si>
    <t>cambiarEstadoReporteMensaje</t>
  </si>
  <si>
    <t>Método que permite cambiar el Estado de ReporteMensaje existente.</t>
  </si>
  <si>
    <t>datosNuevoEstadoReporteMensaje</t>
  </si>
  <si>
    <t>parametro que contiene los datos que se usarán para cambiar el estado de un ReporteMensaje</t>
  </si>
  <si>
    <t>1. Si los datos de Reporte Mensaje no cumple con las reglas de tipo de dato, formato, longitud, obligatoriedad, rango y falta de lógica, se debe reportar y detener el proceso
2. Tiene que existir previamente un ReporteMensaje con el mismo identificador, sino se debe reportar y detener el proceso
3. Si el nuevo estado es igual que el anterior se debe reportar y detener el proceso</t>
  </si>
  <si>
    <t>Método que permite cambiar la respuesta que tiene el ReporteMensaje</t>
  </si>
  <si>
    <t>datosRespuestaReporteMensaje</t>
  </si>
  <si>
    <t>parametro que contiene los datos para responder el ReporteMensaje</t>
  </si>
  <si>
    <t>calcularEstadoReporteMensaje</t>
  </si>
  <si>
    <t>Método que permite calcular el Estado de ReporteMensaje existente.</t>
  </si>
  <si>
    <t>datosdatosReglasReporteMensaje</t>
  </si>
  <si>
    <t>parametro que contiene los datos que se usarán para calcular el estado de un ReporteMensaje, el cual depende de otros estados de otras entidades</t>
  </si>
  <si>
    <t>Atributo que representa el identificador de un ReportePublicacion, asegurando que sea único.</t>
  </si>
  <si>
    <t>Atributo que representa la Publicacion reportado que puede tener un ReportePublicacion.</t>
  </si>
  <si>
    <t>Atributo que representa el participante del grupoParticipante el cual es autor del ReportePublicacion</t>
  </si>
  <si>
    <t>Atributo que representa al administrador de estructura asignado para el ReportePublicacion.</t>
  </si>
  <si>
    <t>Atributo que representa un detalle adicional a la respuesta dada a un reporte Publicación, con el objetivo de la decisión pueda ser comprendida más fácilmente.</t>
  </si>
  <si>
    <t>Constructor por defecto de la clase ReportePublicacion</t>
  </si>
  <si>
    <t>Constructor parametrizado que le asigna los valores iniciales a ReportePublicacion</t>
  </si>
  <si>
    <t>Parametro que tiene el valor de un identificador de un ReportePublicacion.</t>
  </si>
  <si>
    <t>Parámetro que representa la Publicación en la cual se puede hacer el ReportePublicacion.</t>
  </si>
  <si>
    <t>Parámetro que asigna el valor de un participante del grupoParticipante el cual es autor del reporte Publicación</t>
  </si>
  <si>
    <t>Parámetro que representa al administrador de estructura asignado para el ReportePublicacion</t>
  </si>
  <si>
    <t>Método encargado de obtener el objeto publicacion</t>
  </si>
  <si>
    <t>Parámetro que permite tener el valor por el cual se va a cambiar al identificador</t>
  </si>
  <si>
    <t>Método encargado de colocar el valor a la publicacion</t>
  </si>
  <si>
    <t>Parámetro que permite tener el valor por el cual se va a cambiar a la Publicacion</t>
  </si>
  <si>
    <t>–Los datos de la Publicacion deben cumplir con las reglas de tipo de dato, formato, longitud, obligatoriedad, rango y falta de lógica, en caso de fallar, se debe reportar el error al maximo detalle, deteniendo el proceso de SET.</t>
  </si>
  <si>
    <t>Parámetro que permite tener el valor por el cual se va a cambiar a la fecha</t>
  </si>
  <si>
    <t>Parámetro que permite tener el valor por el cual se va a cambiar al grupoParticipante</t>
  </si>
  <si>
    <t>Parámetro que permite tener el valor por el cual se va a cambiar a la causa</t>
  </si>
  <si>
    <t>Parámetro que permite tener el valor por el cual se va a cambiar al administrador</t>
  </si>
  <si>
    <t>Parámetro que permite tener el valor por el cual se va a cambiar a la respuesta</t>
  </si>
  <si>
    <t>Parámetro que permite tener el valor por el cual se va a cambiar al Estado</t>
  </si>
  <si>
    <t>Método encargado de registrar un ReportePublicacion con todos sus atributos</t>
  </si>
  <si>
    <t>datosReportePublicacion</t>
  </si>
  <si>
    <t>Parametro que contiene todos los datos de un ReportePublicacion para realizar su registro</t>
  </si>
  <si>
    <t>–Si hay un identificador ya existente, se debe reportar un problema indicando que ya existe otro Reporte Publicación que tiene el mismo identificador,
y por ende se debe generar otro identificador
–Si existe un ReportePublicacion con el mismo Autor y la misma Publicacion, se debe reportar un problema  y se detiene el proceso actual
– Si los datos del nuevo Reporte Publicacion no cumple con las reglas de tipo de dato, formato, longitud, obligatoriedad, rango y falta de lógica, se debe reportar el problema dando los detalles y detener el proceso de registro
– Tiene que existir previamente un Reporte Publicación con el mismo identificador, sino se debe reportar y detener el proceso</t>
  </si>
  <si>
    <t>Método que permite realizar la consulta de los Reporte Publicación que cumplen con un criterio de consulta determinado. Cuando no ingrese parámetros de consulta, lista todos los Reporte Publicación existentes.</t>
  </si>
  <si>
    <t>datosFiltroReportePublicacion</t>
  </si>
  <si>
    <t>Parametro que contiene los datos filtro que se utilizarán para consultar los ReportePublicacion que cumplan con el criterio de búsqueda</t>
  </si>
  <si>
    <t>List&lt;ReportePublicacion&gt;</t>
  </si>
  <si>
    <t>Método que permite cambiar el Estado de Reporte Publicación existente.</t>
  </si>
  <si>
    <t>datosNuevoEstadoReportePublicacion</t>
  </si>
  <si>
    <t>Parametro que contiene los datos que se usarán para cambiar el estado de un ReportePublicacion</t>
  </si>
  <si>
    <t>– Si los datos de Reporte Publicacion no cumple con las reglas de tipo de dato, formato, longitud, obligatoriedad, rango y falta de lógica, se debe reportar el problema dando los detalles y detener el proceso
– Tiene que existir previamente un Reporte Publicación con el mismo identificador, sino se debe reportar y detener el proceso
– Si el nuevo estado es igual que el anterior se debe reportar y detener el proceso</t>
  </si>
  <si>
    <t>Método que permite cambiar la respuesta que tiene el ReportePublicacion</t>
  </si>
  <si>
    <t>datosRespuestaReportePublicacion</t>
  </si>
  <si>
    <t>Parametro que contiene los datos para responder el ReportePublicacion</t>
  </si>
  <si>
    <t>Método que permite calcular el Estado de Reporte Publicación existente.</t>
  </si>
  <si>
    <t>datosdatosReglasReportePublicacion</t>
  </si>
  <si>
    <t>Parametro que contiene los datos que se usarán para calcular el estado de un ReportePublicacion, el cual depende de otros estados de otras entidades</t>
  </si>
  <si>
    <t>fechaRespuesta</t>
  </si>
  <si>
    <t>Siempre debe crearse por defecto con la fecha y hora del instante en que se crea la respuesta.</t>
  </si>
  <si>
    <t>reporteComentario</t>
  </si>
  <si>
    <t>explicacionVeredicto</t>
  </si>
  <si>
    <t>Constructor parametrizado que le asigna los valores iniciales a RespuestaReporteComentario</t>
  </si>
  <si>
    <t>Parametro que tiene el valor de un identificador de un ReporteComentario</t>
  </si>
  <si>
    <t>Parámetro que representa la fecha en la cual se da la respuesta de un ReporteComentario</t>
  </si>
  <si>
    <t>Parámetro que representa el ReporteComentario del que se está esperando la respuesta</t>
  </si>
  <si>
    <t>Parámetro que asigna el valor del veredicto de acuerdo a la causa y cosas específicas del reporte, dando la opinión y que se hará al respecto</t>
  </si>
  <si>
    <t>Parámetro que asigna el valor de un administrador que dará la respuesta la ReporteComentario</t>
  </si>
  <si>
    <t>Parámetro que representa el estado que se le asignará a la respuesta</t>
  </si>
  <si>
    <t>getFechaRespuesta</t>
  </si>
  <si>
    <t>getReporteComentario</t>
  </si>
  <si>
    <t>getExplicacionVeredicto</t>
  </si>
  <si>
    <t>setFechaRespuesta</t>
  </si>
  <si>
    <t>Parametro que contiene el valor que se le asignará a la fecha de la respuesta</t>
  </si>
  <si>
    <t>setReporteComentario</t>
  </si>
  <si>
    <t>Parametro que contiene el valor que se le asignará al reporteComentario</t>
  </si>
  <si>
    <t>–Los datos del reporteComentario deben cumplir con las reglas de tipo de dato, formato, longitud, obligatoriedad, rango y falta de lógica, en caso de fallar, se debe reportar el error al maximo detalle, deteniendo el proceso de SET.</t>
  </si>
  <si>
    <t>setExplicacionVeredicto</t>
  </si>
  <si>
    <t>Parametro que contiene el valor que se le asignará a la explicacionVeredicto</t>
  </si>
  <si>
    <t>–Los datos de la explicacionVeredicto deben cumplir con las reglas de tipo de dato, formato, longitud, obligatoriedad, rango y falta de lógica, en caso de fallar, se debe reportar el error al maximo detalle, deteniendo el proceso de SET.</t>
  </si>
  <si>
    <t>Parametro que contiene el valor que se le asignará al administrador</t>
  </si>
  <si>
    <t>–Los datos del administrador deben cumplir con las reglas de tipo de dato, formato, longitud, obligatoriedad, rango y falta de lógica, en caso de fallar, se debe reportar el error al maximo detalle, deteniendo el proceso de SET.</t>
  </si>
  <si>
    <t>Parametro que contiene el valor que se le asignará al estado</t>
  </si>
  <si>
    <t>reporteMensaje</t>
  </si>
  <si>
    <t>Constructor parametrizado que le asigna los valores iniciales a RespuestaReporteMensaje</t>
  </si>
  <si>
    <t>Parametro que tiene el valor de un identificador de un ReporteMensaje</t>
  </si>
  <si>
    <t>Parámetro que representa la fecha en la cual se da la respuesta de un ReporteMensaje</t>
  </si>
  <si>
    <t>Parámetro que representa el ReporteMensaje del que se está esperando la respuesta</t>
  </si>
  <si>
    <t>Parámetro que asigna el valor de un administrador que dará la respuesta la ReporteMensaje</t>
  </si>
  <si>
    <t>getReporteMensaje</t>
  </si>
  <si>
    <t>setReporteMensaje</t>
  </si>
  <si>
    <t>Parametro que contiene el valor que se le asignará al reporteMensaje</t>
  </si>
  <si>
    <t>–Los datos del reporteMensaje deben cumplir con las reglas de tipo de dato, formato, longitud, obligatoriedad, rango y falta de lógica, en caso de fallar, se debe reportar el error al maximo detalle, deteniendo el proceso de SET.</t>
  </si>
  <si>
    <t>1. Si hay un identificador ya existente, se debe reportar un problema indicando que ya existe otro ReporteMensaje que tiene el mismo identificador,y por ende se debe generar otro identificador
2. Si existe un ReporteMensaje con el mismo Autor y el mismo Mensaje, se debe reportar un problema  y se detiene el proceso actual
3. Si los datos del nuevo ReporteMensaje no complen con las reglas de tipo de dato, formato, longitud, obligatoriedad, rango y falta de lógica, se debe reportar y detener el proceso actual</t>
  </si>
  <si>
    <t>reportePublicacion</t>
  </si>
  <si>
    <t>Atributo que representa el participante del grupoParticipante el cual es autor del reportePublicacion</t>
  </si>
  <si>
    <t>Constructor parametrizado que le asigna los valores iniciales a RespuestaReportePublicacion</t>
  </si>
  <si>
    <t>Parametro que tiene el valor de un identificador de un ReportePublicacion</t>
  </si>
  <si>
    <t>Parámetro que representa la fecha en la cual se da la respuesta de un ReportePublicacion</t>
  </si>
  <si>
    <t>Parámetro que representa el ReportePublicacion del que se está esperando la respuesta</t>
  </si>
  <si>
    <t>Parámetro que asigna el valor de un administrador que dará la respuesta la ReportePublicacion</t>
  </si>
  <si>
    <t>Método encargado de obtener el objeto Publicacion</t>
  </si>
  <si>
    <t>getReportePublicacion</t>
  </si>
  <si>
    <t>Método encargado de colocar el valor al Publicacion</t>
  </si>
  <si>
    <t>setReportePublicacion</t>
  </si>
  <si>
    <t>Parametro que contiene el valor que se le asignará al reportePublicacion</t>
  </si>
  <si>
    <t>–Los datos del reportePublicacion deben cumplir con las reglas de tipo de dato, formato, longitud, obligatoriedad, rango y falta de lógica, en caso de fallar, se debe reportar el error al maximo detalle, deteniendo el proceso de SET.</t>
  </si>
  <si>
    <t>registrarReportePublicacion</t>
  </si>
  <si>
    <t>parametro que contiene todos los datos de un ReportePublicacion para realizar su registro</t>
  </si>
  <si>
    <t>1. Si hay un identificador ya existente, se debe reportar un problema indicando que ya existe otro ReportePublicacion que tiene el mismo identificador,y por ende se debe generar otro identificador
2. Si existe un ReportePublicacion con el mismo Autor y el mismo Publicacion, se debe reportar un problema  y se detiene el proceso actual
3. Si los datos del nuevo ReportePublicacion no complen con las reglas de tipo de dato, formato, longitud, obligatoriedad, rango y falta de lógica, se debe reportar y detener el proceso actual</t>
  </si>
  <si>
    <t>consultarReportePublicacion</t>
  </si>
  <si>
    <t>Método que permite realizar la consulta de los ReportePublicacion que cumplen con un criterio de consulta determinado. Cuando no ingrese parámetros de consulta, lista todos los ReportePublicacion existentes.</t>
  </si>
  <si>
    <t>parametro que contiene los datos filtro que se utilizarán para consultar los ReportePublicacion que cumplan con el criterio de búsqueda</t>
  </si>
  <si>
    <t>cambiarEstadoReportePublicacion</t>
  </si>
  <si>
    <t>Método que permite cambiar el Estado de ReportePublicacion existente.</t>
  </si>
  <si>
    <t>parametro que contiene los datos que se usarán para cambiar el estado de un ReportePublicacion</t>
  </si>
  <si>
    <t>1. Si los datos de Reporte Publicacion no cumple con las reglas de tipo de dato, formato, longitud, obligatoriedad, rango y falta de lógica, se debe reportar y detener el proceso
2. Tiene que existir previamente un ReportePublicacion con el mismo identificador, sino se debe reportar y detener el proceso
3. Si el nuevo estado es igual que el anterior se debe reportar y detener el proceso</t>
  </si>
  <si>
    <t>parametro que contiene los datos para responder el ReportePublicacion</t>
  </si>
  <si>
    <t>calcularEstadoReportePublicacion</t>
  </si>
  <si>
    <t>Método que permite calcular el Estado de ReportePublicacion existente.</t>
  </si>
  <si>
    <t>parametro que contiene los datos que se usarán para calcular el estado de un ReportePublicacion, el cual depende de otros estados de otras entidades</t>
  </si>
  <si>
    <t>Atributo que representa el identificador de un Tipo Estado, asegurando que sea único.</t>
  </si>
  <si>
    <t>Atributo que representa el nombre de un Tipo Estado.</t>
  </si>
  <si>
    <t>Constructor</t>
  </si>
  <si>
    <t>Constructor parametrizado que le asigna los valores iniciales a un Tipo Estado</t>
  </si>
  <si>
    <t>Paramentro que representa el valor del identificador de un Tipo Estado</t>
  </si>
  <si>
    <t>Parametro que representa el nombre de un Tipo Estado.</t>
  </si>
  <si>
    <t>Método encargado de obtener el valor del nombre</t>
  </si>
  <si>
    <t>Parámentro que permite tener el valor por el cual se va a cambiar el identificador de ser necesario</t>
  </si>
  <si>
    <t>Parámetro  que permite tener el valor por el cual se va a cambiar el nombre</t>
  </si>
  <si>
    <t>Método encargado de mostrar los atributos de un Tipo Estado</t>
  </si>
  <si>
    <t>datosFiltroTipoEstado</t>
  </si>
  <si>
    <t>Parametro que tiene la informacion para poder listar los Tipo Estado que cumplan con ese requerimiento</t>
  </si>
  <si>
    <t>List&lt;TipoEstado&gt;</t>
  </si>
  <si>
    <t>Atributo que representa el identificador de un Tipo Evento, asegurando que sea único.</t>
  </si>
  <si>
    <t>Atributo que representa el nombre de un Tipo Evento.</t>
  </si>
  <si>
    <t>Constructor parametrizado que le asigna los valores iniciales a un Tipo Evento</t>
  </si>
  <si>
    <t>Parametro que representa el valor del identificador de un Tipo Evento</t>
  </si>
  <si>
    <t>Parametro que representa el nombre de un Tipo Evento.</t>
  </si>
  <si>
    <t>Parámetro que permite tener el valor por el cual se va a cambiar el identificador de ser necesario</t>
  </si>
  <si>
    <t>Parámetro que permite tener el valor por el cual se va a cambiar el nombre</t>
  </si>
  <si>
    <t>Método encargado de mostrar los atributos de un Tipo Evento</t>
  </si>
  <si>
    <t>datosFiltroTipoEvento</t>
  </si>
  <si>
    <t>Parametro que tiene la informacion para poder listar los Tipo Evento que cumplan con ese requerimiento</t>
  </si>
  <si>
    <t>List&lt;TipoEvento&gt;</t>
  </si>
  <si>
    <t>Atributo que representa el identificador de un Tipo Organizacion, asegurando que sea único.</t>
  </si>
  <si>
    <t>Atributo que representa el nombre de un Tipo Organizacion.</t>
  </si>
  <si>
    <t>Constructor parametrizado que le asigna los valores iniciales a un Tipo Organizacion</t>
  </si>
  <si>
    <t>Paramentro que representa el valor del identificador de un Tipo Organizacion</t>
  </si>
  <si>
    <t>Parametro que representa el nombre de un Tipo Organizacion.</t>
  </si>
  <si>
    <t>Método encargado de mostrar los atributos de un Tipo Organizacion</t>
  </si>
  <si>
    <t>datosFiltroTipoOrganizacion</t>
  </si>
  <si>
    <t>Parametro que tiene la informacion para poder listar los TipoOrganizacion que cumplan con ese requerimiento</t>
  </si>
  <si>
    <t>List&lt;TipoOrganizacion&gt;</t>
  </si>
  <si>
    <t>Atributo que representa el identificador de un Tipo Reacción, asegurando que sea único.</t>
  </si>
  <si>
    <t>Atributo que representa el nombre de un TipoReacción.</t>
  </si>
  <si>
    <t>Atributo que representa la descripción de un TipoReacción.</t>
  </si>
  <si>
    <t>Constructor parametrizado que le asigna los valores iniciales a un TipoReaccion</t>
  </si>
  <si>
    <t>indentificador</t>
  </si>
  <si>
    <t>Paramentro que representa el valor del identificador de un TipoReaccion</t>
  </si>
  <si>
    <t>Parametro que representa el nombre de un TipoReacción.</t>
  </si>
  <si>
    <t>descripción</t>
  </si>
  <si>
    <t>Parámetro que representa el valor de la descripción de un TipoReaccion</t>
  </si>
  <si>
    <t>Método encargado de obtener el valor de una descripción</t>
  </si>
  <si>
    <t>Método encargado de colocar el valor a la descripcion</t>
  </si>
  <si>
    <t>Atributo que permite tener el valor por el cual se va a cambiar a la descripcion</t>
  </si>
  <si>
    <t>Método encargado de mostrar los atributos de un TipoReaccion</t>
  </si>
  <si>
    <t>datosFiltroTipoReaccion</t>
  </si>
  <si>
    <t>Parametro que tiene la informacion para poder listar los TipoReaccion que cumplan con ese requerimiento</t>
  </si>
  <si>
    <t>List&lt;TipoReaccion&gt;</t>
  </si>
  <si>
    <t>Modificador acceso clase top level</t>
  </si>
  <si>
    <t>Tipo estructura</t>
  </si>
  <si>
    <t>Tipo acceso</t>
  </si>
  <si>
    <t>Tipo de dato retorno método</t>
  </si>
  <si>
    <t>byte/Byte</t>
  </si>
  <si>
    <t>abstract class</t>
  </si>
  <si>
    <t>interface</t>
  </si>
  <si>
    <t>enum</t>
  </si>
  <si>
    <t>long/Long</t>
  </si>
  <si>
    <t>record</t>
  </si>
  <si>
    <t>float/Float</t>
  </si>
  <si>
    <t>Realización</t>
  </si>
  <si>
    <t>double/Double</t>
  </si>
  <si>
    <t>char/Character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</si>
</sst>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ont>
    <font>
      <sz val="11"/>
      <color rgb="FF000000"/>
      <name val="Calibri"/>
      <family val="2"/>
    </font>
    <font>
      <sz val="11"/>
      <color rgb="FF000000"/>
      <name val="Calibri"/>
      <charset val="1"/>
    </font>
    <font>
      <sz val="10"/>
      <color rgb="FF000000"/>
      <name val="Calibri"/>
      <charset val="1"/>
    </font>
    <font>
      <sz val="11"/>
      <color rgb="FF000000"/>
      <name val="Calibri"/>
      <family val="2"/>
      <scheme val="minor"/>
    </font>
    <font>
      <sz val="11"/>
      <color rgb="FF9BC2E6"/>
      <name val="Calibri"/>
      <family val="2"/>
      <scheme val="minor"/>
    </font>
    <font>
      <sz val="11"/>
      <color rgb="FF444444"/>
      <name val="Calibri"/>
      <charset val="1"/>
    </font>
    <font>
      <sz val="11"/>
      <color rgb="FFF8CBAD"/>
      <name val="Calibri"/>
      <family val="2"/>
      <scheme val="minor"/>
    </font>
    <font>
      <sz val="11"/>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FFCCFF"/>
        <bgColor indexed="64"/>
      </patternFill>
    </fill>
    <fill>
      <patternFill patternType="solid">
        <fgColor rgb="FF8EA9DB"/>
        <bgColor indexed="64"/>
      </patternFill>
    </fill>
    <fill>
      <patternFill patternType="solid">
        <fgColor rgb="FFD9E1F2"/>
        <bgColor indexed="64"/>
      </patternFill>
    </fill>
    <fill>
      <patternFill patternType="solid">
        <fgColor rgb="FFFFE699"/>
        <bgColor indexed="64"/>
      </patternFill>
    </fill>
  </fills>
  <borders count="9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rgb="FF000000"/>
      </top>
      <bottom style="medium">
        <color rgb="FF000000"/>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medium">
        <color indexed="64"/>
      </top>
      <bottom style="thin">
        <color indexed="64"/>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medium">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medium">
        <color rgb="FF000000"/>
      </right>
      <top/>
      <bottom style="thin">
        <color rgb="FF000000"/>
      </bottom>
      <diagonal/>
    </border>
    <border>
      <left style="thin">
        <color rgb="FF000000"/>
      </left>
      <right style="thin">
        <color rgb="FF000000"/>
      </right>
      <top/>
      <bottom/>
      <diagonal/>
    </border>
    <border>
      <left/>
      <right style="medium">
        <color indexed="64"/>
      </right>
      <top/>
      <bottom/>
      <diagonal/>
    </border>
    <border>
      <left style="thin">
        <color rgb="FF000000"/>
      </left>
      <right style="medium">
        <color rgb="FF000000"/>
      </right>
      <top/>
      <bottom style="medium">
        <color rgb="FF000000"/>
      </bottom>
      <diagonal/>
    </border>
    <border>
      <left/>
      <right style="thin">
        <color rgb="FF000000"/>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thin">
        <color rgb="FF000000"/>
      </bottom>
      <diagonal/>
    </border>
    <border>
      <left style="thin">
        <color rgb="FF000000"/>
      </left>
      <right/>
      <top style="thin">
        <color indexed="64"/>
      </top>
      <bottom style="thin">
        <color indexed="64"/>
      </bottom>
      <diagonal/>
    </border>
    <border>
      <left style="thin">
        <color indexed="64"/>
      </left>
      <right/>
      <top style="thin">
        <color rgb="FF000000"/>
      </top>
      <bottom style="thin">
        <color rgb="FF000000"/>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rgb="FF000000"/>
      </right>
      <top/>
      <bottom style="thin">
        <color indexed="64"/>
      </bottom>
      <diagonal/>
    </border>
    <border>
      <left style="medium">
        <color rgb="FF000000"/>
      </left>
      <right style="thin">
        <color rgb="FF000000"/>
      </right>
      <top/>
      <bottom/>
      <diagonal/>
    </border>
    <border>
      <left style="medium">
        <color rgb="FF000000"/>
      </left>
      <right style="thin">
        <color rgb="FF000000"/>
      </right>
      <top/>
      <bottom style="thin">
        <color indexed="64"/>
      </bottom>
      <diagonal/>
    </border>
    <border>
      <left style="thin">
        <color rgb="FF000000"/>
      </left>
      <right style="thin">
        <color indexed="64"/>
      </right>
      <top/>
      <bottom style="thin">
        <color rgb="FF000000"/>
      </bottom>
      <diagonal/>
    </border>
    <border>
      <left/>
      <right style="medium">
        <color rgb="FF000000"/>
      </right>
      <top style="thin">
        <color rgb="FF000000"/>
      </top>
      <bottom style="thin">
        <color rgb="FF000000"/>
      </bottom>
      <diagonal/>
    </border>
    <border>
      <left style="thin">
        <color rgb="FF000000"/>
      </left>
      <right/>
      <top style="thin">
        <color indexed="64"/>
      </top>
      <bottom style="thin">
        <color rgb="FF000000"/>
      </bottom>
      <diagonal/>
    </border>
    <border>
      <left/>
      <right style="medium">
        <color rgb="FF000000"/>
      </right>
      <top style="thin">
        <color indexed="64"/>
      </top>
      <bottom style="thin">
        <color rgb="FF000000"/>
      </bottom>
      <diagonal/>
    </border>
    <border>
      <left style="thin">
        <color rgb="FF000000"/>
      </left>
      <right style="thin">
        <color rgb="FF000000"/>
      </right>
      <top style="thin">
        <color indexed="64"/>
      </top>
      <bottom/>
      <diagonal/>
    </border>
    <border>
      <left style="medium">
        <color rgb="FF000000"/>
      </left>
      <right style="thin">
        <color rgb="FF000000"/>
      </right>
      <top style="thin">
        <color indexed="64"/>
      </top>
      <bottom/>
      <diagonal/>
    </border>
    <border>
      <left style="medium">
        <color rgb="FF000000"/>
      </left>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591">
    <xf numFmtId="0" fontId="0" fillId="0" borderId="0" xfId="0"/>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xf>
    <xf numFmtId="0" fontId="1" fillId="6" borderId="5" xfId="0" applyFont="1" applyFill="1" applyBorder="1" applyAlignment="1">
      <alignment vertical="center"/>
    </xf>
    <xf numFmtId="0" fontId="1" fillId="6" borderId="6" xfId="0" applyFont="1" applyFill="1"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1" fillId="5" borderId="1" xfId="0" applyFont="1" applyFill="1" applyBorder="1" applyAlignment="1">
      <alignment vertical="center"/>
    </xf>
    <xf numFmtId="0" fontId="1" fillId="4" borderId="1" xfId="0" applyFont="1" applyFill="1" applyBorder="1" applyAlignment="1">
      <alignment vertical="center"/>
    </xf>
    <xf numFmtId="0" fontId="1" fillId="3" borderId="1" xfId="0" applyFont="1" applyFill="1" applyBorder="1" applyAlignment="1">
      <alignment vertical="center"/>
    </xf>
    <xf numFmtId="0" fontId="1" fillId="2" borderId="1" xfId="0" applyFont="1" applyFill="1"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1" fillId="7" borderId="2" xfId="0" applyFont="1" applyFill="1" applyBorder="1" applyAlignment="1">
      <alignment vertical="center"/>
    </xf>
    <xf numFmtId="0" fontId="1" fillId="7" borderId="5" xfId="0" applyFont="1" applyFill="1" applyBorder="1" applyAlignment="1">
      <alignment vertical="center"/>
    </xf>
    <xf numFmtId="0" fontId="2" fillId="0" borderId="12" xfId="1" applyBorder="1" applyAlignment="1">
      <alignment vertical="center"/>
    </xf>
    <xf numFmtId="0" fontId="1" fillId="8" borderId="22" xfId="0" applyFont="1" applyFill="1" applyBorder="1" applyAlignment="1">
      <alignment vertical="center"/>
    </xf>
    <xf numFmtId="0" fontId="1" fillId="8" borderId="23" xfId="0" applyFont="1" applyFill="1" applyBorder="1" applyAlignment="1">
      <alignment vertical="center"/>
    </xf>
    <xf numFmtId="0" fontId="1" fillId="8" borderId="24" xfId="0" applyFont="1" applyFill="1" applyBorder="1" applyAlignment="1">
      <alignment vertical="center"/>
    </xf>
    <xf numFmtId="0" fontId="2" fillId="0" borderId="18" xfId="1" applyFill="1" applyBorder="1" applyAlignment="1">
      <alignment vertical="center" wrapText="1"/>
    </xf>
    <xf numFmtId="0" fontId="0" fillId="0" borderId="18" xfId="0" applyBorder="1" applyAlignment="1">
      <alignment vertical="center"/>
    </xf>
    <xf numFmtId="0" fontId="0" fillId="0" borderId="25" xfId="0" applyBorder="1" applyAlignment="1">
      <alignment vertical="center" wrapText="1"/>
    </xf>
    <xf numFmtId="0" fontId="0" fillId="0" borderId="25" xfId="0" applyBorder="1" applyAlignment="1">
      <alignment vertical="center"/>
    </xf>
    <xf numFmtId="0" fontId="2" fillId="0" borderId="19" xfId="1" applyFill="1" applyBorder="1" applyAlignment="1">
      <alignment vertical="center" wrapText="1"/>
    </xf>
    <xf numFmtId="0" fontId="0" fillId="0" borderId="19" xfId="0" applyBorder="1" applyAlignment="1">
      <alignment vertical="center"/>
    </xf>
    <xf numFmtId="0" fontId="1" fillId="7" borderId="22" xfId="0" applyFont="1" applyFill="1" applyBorder="1" applyAlignment="1">
      <alignment vertical="center"/>
    </xf>
    <xf numFmtId="0" fontId="1" fillId="7" borderId="20" xfId="0" applyFont="1" applyFill="1" applyBorder="1" applyAlignment="1">
      <alignment vertical="center"/>
    </xf>
    <xf numFmtId="0" fontId="1" fillId="6" borderId="20" xfId="0" applyFont="1" applyFill="1" applyBorder="1" applyAlignment="1">
      <alignment vertical="center"/>
    </xf>
    <xf numFmtId="0" fontId="1" fillId="6" borderId="25" xfId="0" applyFont="1" applyFill="1" applyBorder="1" applyAlignment="1">
      <alignment vertical="center"/>
    </xf>
    <xf numFmtId="0" fontId="0" fillId="0" borderId="20" xfId="0" applyBorder="1" applyAlignment="1">
      <alignment vertical="center"/>
    </xf>
    <xf numFmtId="0" fontId="1" fillId="3" borderId="1" xfId="0" applyFont="1" applyFill="1" applyBorder="1" applyAlignment="1">
      <alignment horizontal="left" vertical="center"/>
    </xf>
    <xf numFmtId="0" fontId="0" fillId="0" borderId="26" xfId="0" applyBorder="1" applyAlignment="1">
      <alignment vertical="center" wrapText="1"/>
    </xf>
    <xf numFmtId="0" fontId="4" fillId="0" borderId="18" xfId="0" applyFont="1" applyBorder="1" applyAlignment="1">
      <alignment wrapText="1"/>
    </xf>
    <xf numFmtId="0" fontId="3" fillId="0" borderId="18" xfId="0" applyFont="1" applyBorder="1" applyAlignment="1">
      <alignment wrapText="1"/>
    </xf>
    <xf numFmtId="0" fontId="5" fillId="0" borderId="18" xfId="0" applyFont="1" applyBorder="1" applyAlignment="1">
      <alignment wrapText="1"/>
    </xf>
    <xf numFmtId="0" fontId="4" fillId="0" borderId="19" xfId="0" applyFont="1" applyBorder="1" applyAlignment="1">
      <alignment wrapText="1"/>
    </xf>
    <xf numFmtId="0" fontId="0" fillId="0" borderId="32" xfId="0" applyBorder="1" applyAlignment="1">
      <alignment vertical="center"/>
    </xf>
    <xf numFmtId="0" fontId="2" fillId="0" borderId="25" xfId="1" applyBorder="1"/>
    <xf numFmtId="0" fontId="2" fillId="0" borderId="27" xfId="1" applyBorder="1"/>
    <xf numFmtId="0" fontId="0" fillId="0" borderId="1" xfId="0" applyBorder="1" applyAlignment="1">
      <alignment vertical="center" wrapText="1"/>
    </xf>
    <xf numFmtId="0" fontId="0" fillId="0" borderId="0" xfId="0" applyAlignment="1">
      <alignment vertical="center" wrapText="1"/>
    </xf>
    <xf numFmtId="0" fontId="5" fillId="0" borderId="18" xfId="0" applyFont="1" applyBorder="1"/>
    <xf numFmtId="0" fontId="0" fillId="0" borderId="18" xfId="0" applyBorder="1" applyAlignment="1">
      <alignment vertical="center" wrapText="1"/>
    </xf>
    <xf numFmtId="0" fontId="1" fillId="3" borderId="11" xfId="0" applyFont="1" applyFill="1" applyBorder="1" applyAlignment="1">
      <alignment vertical="center"/>
    </xf>
    <xf numFmtId="0" fontId="1" fillId="5" borderId="18" xfId="0" applyFont="1" applyFill="1" applyBorder="1" applyAlignment="1">
      <alignment vertical="center" wrapText="1"/>
    </xf>
    <xf numFmtId="0" fontId="1" fillId="4" borderId="18" xfId="0" applyFont="1" applyFill="1" applyBorder="1" applyAlignment="1">
      <alignment vertical="center" wrapText="1"/>
    </xf>
    <xf numFmtId="0" fontId="1" fillId="3" borderId="18" xfId="0" applyFont="1" applyFill="1" applyBorder="1" applyAlignment="1">
      <alignment vertical="center" wrapText="1"/>
    </xf>
    <xf numFmtId="0" fontId="1" fillId="2" borderId="18" xfId="0" applyFont="1" applyFill="1"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0" fillId="0" borderId="19" xfId="0" applyBorder="1" applyAlignment="1">
      <alignment vertical="center" wrapText="1"/>
    </xf>
    <xf numFmtId="0" fontId="0" fillId="0" borderId="34" xfId="0" applyBorder="1" applyAlignment="1">
      <alignment vertical="center" wrapText="1"/>
    </xf>
    <xf numFmtId="0" fontId="1" fillId="2" borderId="33" xfId="0" applyFont="1" applyFill="1" applyBorder="1" applyAlignment="1">
      <alignment vertical="center" wrapText="1"/>
    </xf>
    <xf numFmtId="0" fontId="0" fillId="9" borderId="25" xfId="0" applyFill="1" applyBorder="1" applyAlignment="1">
      <alignment vertical="center"/>
    </xf>
    <xf numFmtId="0" fontId="0" fillId="0" borderId="11" xfId="0" applyBorder="1" applyAlignment="1">
      <alignment vertical="center"/>
    </xf>
    <xf numFmtId="0" fontId="2" fillId="0" borderId="1" xfId="1" applyBorder="1" applyAlignment="1">
      <alignment vertical="center"/>
    </xf>
    <xf numFmtId="0" fontId="3" fillId="0" borderId="18" xfId="0" applyFont="1" applyBorder="1" applyAlignment="1">
      <alignment vertical="center" wrapText="1"/>
    </xf>
    <xf numFmtId="0" fontId="1" fillId="7" borderId="10" xfId="0" applyFont="1" applyFill="1" applyBorder="1" applyAlignment="1">
      <alignment vertical="center"/>
    </xf>
    <xf numFmtId="0" fontId="7" fillId="0" borderId="20" xfId="0" applyFont="1" applyBorder="1" applyAlignment="1">
      <alignment vertical="center"/>
    </xf>
    <xf numFmtId="0" fontId="2" fillId="0" borderId="25" xfId="1" applyBorder="1" applyAlignment="1">
      <alignment vertical="center"/>
    </xf>
    <xf numFmtId="0" fontId="2" fillId="0" borderId="25" xfId="1" applyFill="1" applyBorder="1" applyAlignment="1">
      <alignment vertical="center"/>
    </xf>
    <xf numFmtId="0" fontId="7" fillId="0" borderId="21" xfId="0" applyFont="1" applyBorder="1" applyAlignment="1">
      <alignment vertical="center"/>
    </xf>
    <xf numFmtId="0" fontId="2" fillId="0" borderId="26" xfId="1" applyBorder="1" applyAlignment="1">
      <alignment vertical="center"/>
    </xf>
    <xf numFmtId="0" fontId="0" fillId="0" borderId="18" xfId="0" applyBorder="1" applyAlignment="1">
      <alignment horizontal="left" vertical="center"/>
    </xf>
    <xf numFmtId="0" fontId="1" fillId="6" borderId="10" xfId="0" applyFont="1" applyFill="1" applyBorder="1" applyAlignment="1">
      <alignment vertical="center"/>
    </xf>
    <xf numFmtId="0" fontId="1" fillId="6" borderId="12" xfId="0" applyFont="1" applyFill="1" applyBorder="1" applyAlignment="1">
      <alignment vertical="center"/>
    </xf>
    <xf numFmtId="0" fontId="1" fillId="2" borderId="11" xfId="0" applyFont="1" applyFill="1" applyBorder="1" applyAlignment="1">
      <alignment vertical="center"/>
    </xf>
    <xf numFmtId="0" fontId="1" fillId="0" borderId="0" xfId="0" applyFont="1" applyAlignment="1">
      <alignment vertical="center" wrapText="1"/>
    </xf>
    <xf numFmtId="0" fontId="0" fillId="0" borderId="6" xfId="0" applyBorder="1" applyAlignment="1">
      <alignment vertical="center" wrapText="1"/>
    </xf>
    <xf numFmtId="0" fontId="1" fillId="7" borderId="22" xfId="0" applyFont="1" applyFill="1" applyBorder="1" applyAlignment="1">
      <alignment vertical="center" wrapText="1"/>
    </xf>
    <xf numFmtId="0" fontId="1" fillId="7" borderId="20" xfId="0" applyFont="1" applyFill="1" applyBorder="1" applyAlignment="1">
      <alignment vertical="center" wrapText="1"/>
    </xf>
    <xf numFmtId="0" fontId="1" fillId="6" borderId="20" xfId="0" applyFont="1" applyFill="1" applyBorder="1" applyAlignment="1">
      <alignment vertical="center" wrapText="1"/>
    </xf>
    <xf numFmtId="0" fontId="1" fillId="6" borderId="25" xfId="0" applyFont="1" applyFill="1" applyBorder="1" applyAlignment="1">
      <alignment vertical="center" wrapText="1"/>
    </xf>
    <xf numFmtId="0" fontId="2" fillId="0" borderId="18" xfId="1" applyBorder="1" applyAlignment="1">
      <alignment vertical="center" wrapText="1"/>
    </xf>
    <xf numFmtId="0" fontId="0" fillId="0" borderId="32" xfId="0" applyBorder="1" applyAlignment="1">
      <alignment vertical="center" wrapText="1"/>
    </xf>
    <xf numFmtId="0" fontId="1" fillId="5" borderId="18" xfId="0" applyFont="1" applyFill="1" applyBorder="1" applyAlignment="1">
      <alignment vertical="center"/>
    </xf>
    <xf numFmtId="0" fontId="2" fillId="0" borderId="18" xfId="1" applyBorder="1" applyAlignment="1">
      <alignment vertical="center"/>
    </xf>
    <xf numFmtId="0" fontId="1" fillId="4" borderId="18" xfId="0" applyFont="1" applyFill="1" applyBorder="1" applyAlignment="1">
      <alignment vertical="center"/>
    </xf>
    <xf numFmtId="0" fontId="1" fillId="3" borderId="18" xfId="0" applyFont="1" applyFill="1" applyBorder="1" applyAlignment="1">
      <alignment vertical="center"/>
    </xf>
    <xf numFmtId="0" fontId="1" fillId="2" borderId="18" xfId="0" applyFont="1" applyFill="1" applyBorder="1" applyAlignment="1">
      <alignment vertical="center"/>
    </xf>
    <xf numFmtId="0" fontId="0" fillId="0" borderId="21" xfId="0" applyBorder="1" applyAlignment="1">
      <alignment vertical="center"/>
    </xf>
    <xf numFmtId="0" fontId="2" fillId="0" borderId="25" xfId="1" applyBorder="1" applyAlignment="1">
      <alignment vertical="center" wrapText="1"/>
    </xf>
    <xf numFmtId="0" fontId="2" fillId="0" borderId="27" xfId="1" applyBorder="1" applyAlignment="1">
      <alignment vertical="center" wrapText="1"/>
    </xf>
    <xf numFmtId="0" fontId="5" fillId="0" borderId="18" xfId="0" applyFont="1" applyBorder="1" applyAlignment="1">
      <alignment vertical="center" wrapText="1"/>
    </xf>
    <xf numFmtId="0" fontId="3" fillId="0" borderId="19" xfId="0" applyFont="1" applyBorder="1" applyAlignment="1">
      <alignment vertical="center" wrapText="1"/>
    </xf>
    <xf numFmtId="0" fontId="5" fillId="0" borderId="25" xfId="0" applyFont="1" applyBorder="1" applyAlignment="1">
      <alignment wrapText="1"/>
    </xf>
    <xf numFmtId="0" fontId="5" fillId="0" borderId="26" xfId="0" applyFont="1" applyBorder="1" applyAlignment="1">
      <alignment wrapText="1"/>
    </xf>
    <xf numFmtId="0" fontId="2" fillId="0" borderId="26" xfId="1" applyBorder="1"/>
    <xf numFmtId="0" fontId="2" fillId="0" borderId="18" xfId="1" applyFill="1" applyBorder="1" applyAlignment="1">
      <alignment vertical="center"/>
    </xf>
    <xf numFmtId="0" fontId="0" fillId="0" borderId="33" xfId="0" applyBorder="1" applyAlignment="1">
      <alignment vertical="center"/>
    </xf>
    <xf numFmtId="0" fontId="2" fillId="0" borderId="19" xfId="1" applyBorder="1" applyAlignment="1">
      <alignment vertical="center"/>
    </xf>
    <xf numFmtId="0" fontId="3" fillId="0" borderId="20"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18" xfId="0" applyFont="1" applyBorder="1" applyAlignment="1">
      <alignment vertical="center" wrapText="1"/>
    </xf>
    <xf numFmtId="0" fontId="8" fillId="9" borderId="25" xfId="0" applyFont="1" applyFill="1" applyBorder="1" applyAlignment="1">
      <alignment vertical="center"/>
    </xf>
    <xf numFmtId="0" fontId="0" fillId="0" borderId="50" xfId="0" applyBorder="1" applyAlignment="1">
      <alignment vertical="center"/>
    </xf>
    <xf numFmtId="0" fontId="0" fillId="0" borderId="27" xfId="0" applyBorder="1" applyAlignment="1">
      <alignment vertical="center" wrapText="1"/>
    </xf>
    <xf numFmtId="0" fontId="0" fillId="0" borderId="67" xfId="0" applyBorder="1" applyAlignment="1">
      <alignment vertical="center" wrapText="1"/>
    </xf>
    <xf numFmtId="0" fontId="3" fillId="0" borderId="25" xfId="0" applyFont="1" applyBorder="1" applyAlignment="1">
      <alignment wrapText="1"/>
    </xf>
    <xf numFmtId="0" fontId="3" fillId="0" borderId="26" xfId="0" applyFont="1" applyBorder="1" applyAlignment="1">
      <alignment wrapText="1"/>
    </xf>
    <xf numFmtId="0" fontId="0" fillId="0" borderId="11" xfId="0" applyBorder="1" applyAlignment="1">
      <alignment vertical="center" wrapText="1"/>
    </xf>
    <xf numFmtId="0" fontId="5" fillId="0" borderId="18" xfId="0" applyFont="1" applyBorder="1" applyAlignment="1">
      <alignment horizontal="left" vertical="center" wrapText="1"/>
    </xf>
    <xf numFmtId="0" fontId="2" fillId="0" borderId="11" xfId="1" applyBorder="1" applyAlignment="1">
      <alignment vertical="center"/>
    </xf>
    <xf numFmtId="0" fontId="1" fillId="4" borderId="1" xfId="0" applyFont="1" applyFill="1" applyBorder="1" applyAlignment="1">
      <alignment horizontal="left" vertical="center"/>
    </xf>
    <xf numFmtId="0" fontId="0" fillId="0" borderId="1" xfId="0" applyBorder="1" applyAlignment="1">
      <alignment horizontal="left" vertical="center"/>
    </xf>
    <xf numFmtId="0" fontId="0" fillId="0" borderId="6" xfId="0" applyBorder="1" applyAlignment="1">
      <alignment horizontal="left" vertical="center"/>
    </xf>
    <xf numFmtId="0" fontId="0" fillId="0" borderId="18" xfId="0" applyBorder="1" applyAlignment="1">
      <alignment horizontal="left" vertical="center" wrapText="1"/>
    </xf>
    <xf numFmtId="0" fontId="0" fillId="0" borderId="25" xfId="0" applyBorder="1" applyAlignment="1">
      <alignment horizontal="left" vertical="center" wrapText="1"/>
    </xf>
    <xf numFmtId="0" fontId="0" fillId="0" borderId="1" xfId="0" applyBorder="1" applyAlignment="1">
      <alignment horizontal="left" vertical="center" wrapText="1"/>
    </xf>
    <xf numFmtId="0" fontId="0" fillId="0" borderId="6" xfId="0" applyBorder="1" applyAlignment="1">
      <alignment horizontal="left" vertical="center" wrapText="1"/>
    </xf>
    <xf numFmtId="0" fontId="1" fillId="2" borderId="1" xfId="0" applyFont="1" applyFill="1" applyBorder="1" applyAlignment="1">
      <alignment horizontal="left" vertical="center"/>
    </xf>
    <xf numFmtId="0" fontId="0" fillId="0" borderId="11" xfId="0" applyBorder="1" applyAlignment="1">
      <alignment horizontal="left" vertical="center"/>
    </xf>
    <xf numFmtId="0" fontId="0" fillId="0" borderId="19" xfId="0" applyBorder="1" applyAlignment="1">
      <alignment horizontal="left" vertical="center"/>
    </xf>
    <xf numFmtId="0" fontId="5" fillId="0" borderId="19" xfId="0" applyFont="1" applyBorder="1" applyAlignment="1">
      <alignment vertical="center" wrapText="1"/>
    </xf>
    <xf numFmtId="0" fontId="2" fillId="0" borderId="1" xfId="1" applyBorder="1" applyAlignment="1">
      <alignment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6" xfId="0" applyBorder="1" applyAlignment="1">
      <alignment horizontal="left" vertical="center"/>
    </xf>
    <xf numFmtId="0" fontId="0" fillId="0" borderId="14" xfId="0" applyBorder="1" applyAlignment="1">
      <alignment horizontal="center" vertical="center"/>
    </xf>
    <xf numFmtId="0" fontId="0" fillId="0" borderId="42" xfId="0" applyBorder="1" applyAlignment="1">
      <alignment horizontal="center" vertical="center" wrapText="1"/>
    </xf>
    <xf numFmtId="0" fontId="0" fillId="0" borderId="17" xfId="0" applyBorder="1" applyAlignment="1">
      <alignment horizontal="center" vertical="center"/>
    </xf>
    <xf numFmtId="0" fontId="0" fillId="0" borderId="42" xfId="0" applyBorder="1" applyAlignment="1">
      <alignment vertical="center" wrapText="1"/>
    </xf>
    <xf numFmtId="0" fontId="2" fillId="0" borderId="6" xfId="1" applyBorder="1" applyAlignment="1"/>
    <xf numFmtId="0" fontId="2" fillId="0" borderId="28" xfId="1" applyBorder="1" applyAlignment="1"/>
    <xf numFmtId="0" fontId="2" fillId="0" borderId="12" xfId="1" applyBorder="1" applyAlignment="1"/>
    <xf numFmtId="0" fontId="5" fillId="0" borderId="0" xfId="0" applyFont="1" applyAlignment="1">
      <alignment wrapText="1"/>
    </xf>
    <xf numFmtId="0" fontId="0" fillId="10" borderId="25" xfId="0" applyFill="1" applyBorder="1" applyAlignment="1">
      <alignment vertical="center"/>
    </xf>
    <xf numFmtId="0" fontId="0" fillId="0" borderId="0" xfId="0" applyAlignment="1">
      <alignment horizontal="left" vertical="center"/>
    </xf>
    <xf numFmtId="0" fontId="1" fillId="7" borderId="2" xfId="0" applyFont="1" applyFill="1" applyBorder="1" applyAlignment="1">
      <alignment horizontal="left" vertical="center"/>
    </xf>
    <xf numFmtId="0" fontId="1" fillId="7" borderId="5" xfId="0" applyFont="1" applyFill="1" applyBorder="1" applyAlignment="1">
      <alignment horizontal="left" vertical="center"/>
    </xf>
    <xf numFmtId="0" fontId="1" fillId="6" borderId="5" xfId="0" applyFont="1" applyFill="1" applyBorder="1" applyAlignment="1">
      <alignment horizontal="left" vertical="center"/>
    </xf>
    <xf numFmtId="0" fontId="1" fillId="6" borderId="6" xfId="0" applyFont="1" applyFill="1" applyBorder="1" applyAlignment="1">
      <alignment horizontal="left" vertical="center"/>
    </xf>
    <xf numFmtId="0" fontId="1" fillId="0" borderId="0" xfId="0" applyFont="1" applyAlignment="1">
      <alignment horizontal="left" vertical="center"/>
    </xf>
    <xf numFmtId="0" fontId="0" fillId="0" borderId="5" xfId="0" applyBorder="1" applyAlignment="1">
      <alignment horizontal="left" vertical="center"/>
    </xf>
    <xf numFmtId="0" fontId="2" fillId="0" borderId="6" xfId="1" applyBorder="1" applyAlignment="1">
      <alignment horizontal="left"/>
    </xf>
    <xf numFmtId="0" fontId="0" fillId="0" borderId="10" xfId="0" applyBorder="1" applyAlignment="1">
      <alignment horizontal="left" vertical="center"/>
    </xf>
    <xf numFmtId="0" fontId="2" fillId="0" borderId="28" xfId="1" applyBorder="1" applyAlignment="1">
      <alignment horizontal="left"/>
    </xf>
    <xf numFmtId="0" fontId="2" fillId="0" borderId="12" xfId="1" applyBorder="1" applyAlignment="1">
      <alignment horizontal="left"/>
    </xf>
    <xf numFmtId="0" fontId="1" fillId="5" borderId="1" xfId="0" applyFont="1" applyFill="1" applyBorder="1" applyAlignment="1">
      <alignment horizontal="left" vertical="center"/>
    </xf>
    <xf numFmtId="0" fontId="0" fillId="0" borderId="20" xfId="0" applyBorder="1" applyAlignment="1">
      <alignment horizontal="left" vertical="center" wrapText="1"/>
    </xf>
    <xf numFmtId="0" fontId="2" fillId="0" borderId="1" xfId="1" applyBorder="1" applyAlignment="1">
      <alignment horizontal="left" vertical="center"/>
    </xf>
    <xf numFmtId="0" fontId="1" fillId="4" borderId="11" xfId="0" applyFont="1" applyFill="1" applyBorder="1" applyAlignment="1">
      <alignment horizontal="left" vertical="center"/>
    </xf>
    <xf numFmtId="0" fontId="0" fillId="0" borderId="41" xfId="0" applyBorder="1" applyAlignment="1">
      <alignment horizontal="left" vertical="center" wrapText="1"/>
    </xf>
    <xf numFmtId="0" fontId="0" fillId="0" borderId="39" xfId="0" applyBorder="1" applyAlignment="1">
      <alignment horizontal="left" vertical="center" wrapText="1"/>
    </xf>
    <xf numFmtId="0" fontId="5" fillId="0" borderId="0" xfId="0" applyFont="1" applyAlignment="1">
      <alignment horizontal="left" wrapText="1"/>
    </xf>
    <xf numFmtId="0" fontId="2" fillId="0" borderId="19" xfId="1" applyBorder="1" applyAlignment="1">
      <alignment horizontal="left" vertical="center"/>
    </xf>
    <xf numFmtId="0" fontId="0" fillId="0" borderId="20" xfId="0" applyBorder="1" applyAlignment="1">
      <alignment horizontal="left" vertical="center"/>
    </xf>
    <xf numFmtId="0" fontId="0" fillId="0" borderId="27" xfId="0" applyBorder="1" applyAlignment="1">
      <alignment horizontal="left" vertical="center" wrapText="1"/>
    </xf>
    <xf numFmtId="0" fontId="0" fillId="0" borderId="50" xfId="0" applyBorder="1" applyAlignment="1">
      <alignment horizontal="left" vertical="center"/>
    </xf>
    <xf numFmtId="0" fontId="0" fillId="0" borderId="21" xfId="0" applyBorder="1" applyAlignment="1">
      <alignment horizontal="left" vertical="center"/>
    </xf>
    <xf numFmtId="0" fontId="0" fillId="0" borderId="19" xfId="0" applyBorder="1" applyAlignment="1">
      <alignment horizontal="left" vertical="center" wrapText="1"/>
    </xf>
    <xf numFmtId="0" fontId="0" fillId="0" borderId="67" xfId="0" applyBorder="1" applyAlignment="1">
      <alignment horizontal="left" vertical="center" wrapText="1"/>
    </xf>
    <xf numFmtId="0" fontId="2" fillId="0" borderId="12" xfId="1" applyBorder="1" applyAlignment="1">
      <alignment horizontal="left" vertical="center"/>
    </xf>
    <xf numFmtId="0" fontId="2" fillId="0" borderId="25" xfId="1" applyBorder="1" applyAlignment="1"/>
    <xf numFmtId="0" fontId="2" fillId="0" borderId="27" xfId="1" applyBorder="1" applyAlignment="1"/>
    <xf numFmtId="0" fontId="0" fillId="10" borderId="26" xfId="0" applyFill="1" applyBorder="1" applyAlignment="1">
      <alignment vertical="center"/>
    </xf>
    <xf numFmtId="0" fontId="0" fillId="0" borderId="10" xfId="0" applyBorder="1" applyAlignment="1">
      <alignment horizontal="center" vertical="center" wrapText="1"/>
    </xf>
    <xf numFmtId="0" fontId="10" fillId="10" borderId="25" xfId="0" applyFont="1" applyFill="1" applyBorder="1" applyAlignment="1">
      <alignment vertical="center"/>
    </xf>
    <xf numFmtId="0" fontId="0" fillId="0" borderId="20" xfId="0" applyBorder="1" applyAlignment="1">
      <alignment horizontal="center" vertical="center"/>
    </xf>
    <xf numFmtId="0" fontId="0" fillId="0" borderId="18" xfId="0" applyBorder="1" applyAlignment="1">
      <alignment horizontal="center" vertical="center"/>
    </xf>
    <xf numFmtId="0" fontId="0" fillId="0" borderId="18" xfId="0" applyBorder="1" applyAlignment="1">
      <alignment horizontal="center" vertical="center" wrapText="1"/>
    </xf>
    <xf numFmtId="0" fontId="2" fillId="0" borderId="0" xfId="1" applyAlignment="1">
      <alignment vertical="center"/>
    </xf>
    <xf numFmtId="0" fontId="5" fillId="0" borderId="18" xfId="0" applyFont="1" applyBorder="1" applyAlignment="1">
      <alignment vertical="center"/>
    </xf>
    <xf numFmtId="0" fontId="5" fillId="0" borderId="33" xfId="0" applyFont="1" applyBorder="1" applyAlignment="1">
      <alignment vertical="center" wrapText="1"/>
    </xf>
    <xf numFmtId="0" fontId="5" fillId="0" borderId="27" xfId="0" applyFont="1" applyBorder="1" applyAlignment="1">
      <alignment wrapText="1"/>
    </xf>
    <xf numFmtId="0" fontId="0" fillId="0" borderId="26" xfId="0" applyBorder="1" applyAlignment="1">
      <alignment vertical="center"/>
    </xf>
    <xf numFmtId="0" fontId="11" fillId="9" borderId="25" xfId="0" applyFont="1" applyFill="1" applyBorder="1" applyAlignment="1">
      <alignment vertical="center"/>
    </xf>
    <xf numFmtId="0" fontId="2" fillId="0" borderId="18" xfId="1" applyBorder="1"/>
    <xf numFmtId="0" fontId="1" fillId="3" borderId="1" xfId="0" applyFont="1" applyFill="1" applyBorder="1" applyAlignment="1">
      <alignment vertical="center"/>
    </xf>
    <xf numFmtId="0" fontId="0" fillId="0" borderId="77" xfId="0" applyBorder="1" applyAlignment="1">
      <alignment horizontal="center" vertical="center" wrapText="1"/>
    </xf>
    <xf numFmtId="0" fontId="0" fillId="0" borderId="51" xfId="0" applyBorder="1" applyAlignment="1">
      <alignment horizontal="center" vertical="center" wrapText="1"/>
    </xf>
    <xf numFmtId="0" fontId="0" fillId="0" borderId="52" xfId="0" applyBorder="1" applyAlignment="1">
      <alignment horizontal="center" vertical="center" wrapText="1"/>
    </xf>
    <xf numFmtId="0" fontId="1" fillId="4" borderId="5"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0" xfId="0" applyBorder="1" applyAlignment="1">
      <alignment vertical="center"/>
    </xf>
    <xf numFmtId="0" fontId="0" fillId="0" borderId="35" xfId="0" applyBorder="1" applyAlignment="1">
      <alignment vertical="center"/>
    </xf>
    <xf numFmtId="0" fontId="0" fillId="0" borderId="29" xfId="0" applyBorder="1" applyAlignment="1">
      <alignment vertical="center"/>
    </xf>
    <xf numFmtId="0" fontId="0" fillId="0" borderId="11" xfId="0" applyBorder="1" applyAlignment="1">
      <alignment vertical="center"/>
    </xf>
    <xf numFmtId="0" fontId="0" fillId="0" borderId="36" xfId="0" applyBorder="1" applyAlignment="1">
      <alignment vertical="center"/>
    </xf>
    <xf numFmtId="0" fontId="0" fillId="0" borderId="30" xfId="0" applyBorder="1" applyAlignment="1">
      <alignment vertical="center"/>
    </xf>
    <xf numFmtId="0" fontId="0" fillId="0" borderId="11" xfId="0" applyBorder="1" applyAlignment="1">
      <alignment vertical="center" wrapText="1"/>
    </xf>
    <xf numFmtId="0" fontId="0" fillId="0" borderId="36" xfId="0" applyBorder="1" applyAlignment="1">
      <alignment vertical="center" wrapText="1"/>
    </xf>
    <xf numFmtId="0" fontId="0" fillId="0" borderId="30" xfId="0" applyBorder="1" applyAlignment="1">
      <alignment vertical="center" wrapText="1"/>
    </xf>
    <xf numFmtId="0" fontId="0" fillId="0" borderId="78" xfId="0" applyBorder="1" applyAlignment="1">
      <alignment horizontal="center" vertical="center" wrapText="1"/>
    </xf>
    <xf numFmtId="0" fontId="0" fillId="0" borderId="79" xfId="0" applyBorder="1" applyAlignment="1">
      <alignment horizontal="center" vertical="center" wrapText="1"/>
    </xf>
    <xf numFmtId="0" fontId="0" fillId="0" borderId="80" xfId="0" applyBorder="1" applyAlignment="1">
      <alignment horizontal="center" vertical="center" wrapText="1"/>
    </xf>
    <xf numFmtId="0" fontId="0" fillId="0" borderId="81" xfId="0" applyBorder="1" applyAlignment="1">
      <alignment horizontal="center" vertical="center" wrapText="1"/>
    </xf>
    <xf numFmtId="0" fontId="0" fillId="0" borderId="82" xfId="0" applyBorder="1" applyAlignment="1">
      <alignment horizontal="center" vertical="center" wrapText="1"/>
    </xf>
    <xf numFmtId="0" fontId="0" fillId="0" borderId="83" xfId="0" applyBorder="1" applyAlignment="1">
      <alignment horizontal="center" vertical="center" wrapText="1"/>
    </xf>
    <xf numFmtId="0" fontId="1" fillId="2" borderId="18" xfId="0" applyFont="1" applyFill="1" applyBorder="1" applyAlignment="1">
      <alignment vertical="center"/>
    </xf>
    <xf numFmtId="0" fontId="1" fillId="2" borderId="22" xfId="0" applyFont="1" applyFill="1" applyBorder="1" applyAlignment="1">
      <alignment vertical="center"/>
    </xf>
    <xf numFmtId="0" fontId="1" fillId="2" borderId="23" xfId="0" applyFont="1" applyFill="1" applyBorder="1" applyAlignment="1">
      <alignment vertical="center"/>
    </xf>
    <xf numFmtId="0" fontId="1" fillId="2" borderId="24" xfId="0" applyFont="1" applyFill="1" applyBorder="1" applyAlignment="1">
      <alignment vertical="center"/>
    </xf>
    <xf numFmtId="0" fontId="1" fillId="2" borderId="25" xfId="0" applyFont="1" applyFill="1" applyBorder="1" applyAlignment="1">
      <alignment vertical="center"/>
    </xf>
    <xf numFmtId="0" fontId="1" fillId="3" borderId="5" xfId="0" applyFont="1" applyFill="1" applyBorder="1" applyAlignment="1">
      <alignment vertical="center"/>
    </xf>
    <xf numFmtId="0" fontId="1" fillId="3" borderId="6" xfId="0" applyFont="1" applyFill="1" applyBorder="1" applyAlignment="1">
      <alignment vertical="center"/>
    </xf>
    <xf numFmtId="0" fontId="1" fillId="2" borderId="20" xfId="0" applyFont="1" applyFill="1" applyBorder="1" applyAlignment="1">
      <alignment vertical="center"/>
    </xf>
    <xf numFmtId="0" fontId="2" fillId="0" borderId="13" xfId="1" applyBorder="1" applyAlignment="1">
      <alignment vertical="center"/>
    </xf>
    <xf numFmtId="0" fontId="0" fillId="0" borderId="1" xfId="0" applyBorder="1" applyAlignment="1">
      <alignment vertical="center"/>
    </xf>
    <xf numFmtId="0" fontId="0" fillId="0" borderId="6" xfId="0" applyBorder="1" applyAlignment="1">
      <alignment vertical="center"/>
    </xf>
    <xf numFmtId="0" fontId="5" fillId="0" borderId="18" xfId="0" applyFont="1" applyBorder="1" applyAlignment="1">
      <alignment vertical="center" wrapText="1"/>
    </xf>
    <xf numFmtId="0" fontId="0" fillId="0" borderId="18" xfId="0" applyBorder="1" applyAlignment="1">
      <alignment vertical="center" wrapText="1"/>
    </xf>
    <xf numFmtId="0" fontId="0" fillId="0" borderId="25" xfId="0" applyBorder="1" applyAlignment="1">
      <alignment vertical="center" wrapText="1"/>
    </xf>
    <xf numFmtId="0" fontId="1" fillId="5" borderId="2" xfId="0" applyFont="1" applyFill="1" applyBorder="1" applyAlignment="1">
      <alignment vertical="center"/>
    </xf>
    <xf numFmtId="0" fontId="1" fillId="5" borderId="3" xfId="0" applyFont="1" applyFill="1" applyBorder="1" applyAlignment="1">
      <alignment vertical="center"/>
    </xf>
    <xf numFmtId="0" fontId="1" fillId="5" borderId="4" xfId="0" applyFont="1" applyFill="1" applyBorder="1" applyAlignment="1">
      <alignment vertical="center"/>
    </xf>
    <xf numFmtId="0" fontId="1" fillId="6" borderId="1" xfId="0" applyFont="1" applyFill="1" applyBorder="1" applyAlignment="1">
      <alignment vertical="center"/>
    </xf>
    <xf numFmtId="0" fontId="1" fillId="5" borderId="1" xfId="0" applyFont="1" applyFill="1" applyBorder="1" applyAlignment="1">
      <alignment vertical="center"/>
    </xf>
    <xf numFmtId="0" fontId="1" fillId="5" borderId="6" xfId="0" applyFont="1" applyFill="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1" xfId="0" applyBorder="1" applyAlignment="1">
      <alignment vertical="center" wrapText="1"/>
    </xf>
    <xf numFmtId="0" fontId="0" fillId="0" borderId="6" xfId="0" applyBorder="1" applyAlignment="1">
      <alignment vertical="center" wrapText="1"/>
    </xf>
    <xf numFmtId="0" fontId="1" fillId="6" borderId="5" xfId="0" applyFont="1" applyFill="1" applyBorder="1" applyAlignment="1">
      <alignment vertical="center"/>
    </xf>
    <xf numFmtId="0" fontId="1" fillId="6" borderId="6" xfId="0" applyFont="1" applyFill="1" applyBorder="1" applyAlignment="1">
      <alignment vertical="center"/>
    </xf>
    <xf numFmtId="0" fontId="1" fillId="4" borderId="53" xfId="0" applyFont="1" applyFill="1" applyBorder="1" applyAlignment="1">
      <alignment horizontal="left" vertical="center"/>
    </xf>
    <xf numFmtId="0" fontId="1" fillId="4" borderId="15" xfId="0" applyFont="1" applyFill="1" applyBorder="1" applyAlignment="1">
      <alignment horizontal="left" vertical="center"/>
    </xf>
    <xf numFmtId="0" fontId="1" fillId="4" borderId="17" xfId="0" applyFont="1" applyFill="1" applyBorder="1" applyAlignment="1">
      <alignment horizontal="left" vertical="center"/>
    </xf>
    <xf numFmtId="0" fontId="1" fillId="5" borderId="5" xfId="0" applyFont="1" applyFill="1" applyBorder="1" applyAlignment="1">
      <alignment vertical="center"/>
    </xf>
    <xf numFmtId="0" fontId="9" fillId="0" borderId="76" xfId="0" applyFont="1" applyBorder="1" applyAlignment="1">
      <alignment horizontal="center" vertical="center" wrapText="1"/>
    </xf>
    <xf numFmtId="0" fontId="9" fillId="0" borderId="17" xfId="0" applyFont="1" applyBorder="1" applyAlignment="1">
      <alignment horizontal="center" vertical="center" wrapText="1"/>
    </xf>
    <xf numFmtId="0" fontId="0" fillId="0" borderId="76" xfId="0" applyBorder="1" applyAlignment="1">
      <alignment horizontal="center" vertical="center" wrapText="1"/>
    </xf>
    <xf numFmtId="0" fontId="0" fillId="0" borderId="17" xfId="0" applyBorder="1" applyAlignment="1">
      <alignment horizontal="center" vertical="center" wrapText="1"/>
    </xf>
    <xf numFmtId="0" fontId="0" fillId="0" borderId="84" xfId="0" applyBorder="1" applyAlignment="1">
      <alignment horizontal="center" vertical="center" wrapText="1"/>
    </xf>
    <xf numFmtId="0" fontId="9" fillId="0" borderId="41" xfId="0" applyFont="1" applyBorder="1" applyAlignment="1">
      <alignment horizontal="center" vertical="center" wrapText="1"/>
    </xf>
    <xf numFmtId="0" fontId="9" fillId="0" borderId="54" xfId="0" applyFont="1" applyBorder="1" applyAlignment="1">
      <alignment horizontal="center" vertical="center" wrapText="1"/>
    </xf>
    <xf numFmtId="0" fontId="9" fillId="0" borderId="0" xfId="0" applyFont="1" applyAlignment="1">
      <alignment horizontal="center" vertical="center" wrapText="1"/>
    </xf>
    <xf numFmtId="0" fontId="9" fillId="0" borderId="66" xfId="0" applyFont="1" applyBorder="1" applyAlignment="1">
      <alignment horizontal="center" vertical="center" wrapText="1"/>
    </xf>
    <xf numFmtId="0" fontId="9" fillId="0" borderId="44" xfId="0" applyFont="1" applyBorder="1" applyAlignment="1">
      <alignment horizontal="center" vertical="center" wrapText="1"/>
    </xf>
    <xf numFmtId="0" fontId="9" fillId="0" borderId="55" xfId="0" applyFont="1" applyBorder="1" applyAlignment="1">
      <alignment horizontal="center" vertical="center" wrapText="1"/>
    </xf>
    <xf numFmtId="0" fontId="1" fillId="4" borderId="6" xfId="0" applyFont="1" applyFill="1" applyBorder="1" applyAlignment="1">
      <alignment horizontal="center" vertical="center"/>
    </xf>
    <xf numFmtId="0" fontId="1" fillId="4" borderId="1" xfId="0" applyFont="1" applyFill="1" applyBorder="1" applyAlignment="1">
      <alignment horizontal="left" vertical="center"/>
    </xf>
    <xf numFmtId="0" fontId="1" fillId="4" borderId="6" xfId="0" applyFont="1" applyFill="1" applyBorder="1" applyAlignment="1">
      <alignment horizontal="left" vertical="center"/>
    </xf>
    <xf numFmtId="0" fontId="1" fillId="5" borderId="1" xfId="0" applyFont="1" applyFill="1" applyBorder="1" applyAlignment="1">
      <alignment horizontal="left" vertical="center"/>
    </xf>
    <xf numFmtId="0" fontId="1" fillId="5" borderId="6" xfId="0" applyFont="1" applyFill="1" applyBorder="1" applyAlignment="1">
      <alignment horizontal="left" vertical="center"/>
    </xf>
    <xf numFmtId="0" fontId="0" fillId="0" borderId="1" xfId="0" applyBorder="1" applyAlignment="1">
      <alignment horizontal="left" vertical="center"/>
    </xf>
    <xf numFmtId="0" fontId="0" fillId="0" borderId="6" xfId="0" applyBorder="1" applyAlignment="1">
      <alignment horizontal="left" vertical="center"/>
    </xf>
    <xf numFmtId="0" fontId="5" fillId="0" borderId="18" xfId="0" applyFont="1" applyBorder="1" applyAlignment="1">
      <alignment horizontal="left" vertical="center" wrapText="1"/>
    </xf>
    <xf numFmtId="0" fontId="0" fillId="0" borderId="18" xfId="0" applyBorder="1" applyAlignment="1">
      <alignment horizontal="left" vertical="center" wrapText="1"/>
    </xf>
    <xf numFmtId="0" fontId="0" fillId="0" borderId="25" xfId="0" applyBorder="1" applyAlignment="1">
      <alignment horizontal="left" vertical="center" wrapText="1"/>
    </xf>
    <xf numFmtId="0" fontId="1" fillId="5" borderId="5" xfId="0" applyFont="1" applyFill="1" applyBorder="1" applyAlignment="1">
      <alignment horizontal="left" vertical="center"/>
    </xf>
    <xf numFmtId="0" fontId="1" fillId="4" borderId="5" xfId="0" applyFont="1" applyFill="1" applyBorder="1" applyAlignment="1">
      <alignment horizontal="left" vertical="center"/>
    </xf>
    <xf numFmtId="0" fontId="2" fillId="0" borderId="13" xfId="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1" xfId="0" applyBorder="1" applyAlignment="1">
      <alignment horizontal="left" vertical="center" wrapText="1"/>
    </xf>
    <xf numFmtId="0" fontId="0" fillId="0" borderId="6" xfId="0" applyBorder="1" applyAlignment="1">
      <alignment horizontal="left" vertical="center" wrapText="1"/>
    </xf>
    <xf numFmtId="0" fontId="1" fillId="6" borderId="5" xfId="0" applyFont="1" applyFill="1" applyBorder="1" applyAlignment="1">
      <alignment horizontal="left" vertical="center"/>
    </xf>
    <xf numFmtId="0" fontId="1" fillId="6" borderId="1" xfId="0" applyFont="1" applyFill="1" applyBorder="1" applyAlignment="1">
      <alignment horizontal="left" vertical="center"/>
    </xf>
    <xf numFmtId="0" fontId="1" fillId="6" borderId="6" xfId="0" applyFont="1" applyFill="1" applyBorder="1" applyAlignment="1">
      <alignment horizontal="left" vertical="center"/>
    </xf>
    <xf numFmtId="0" fontId="1" fillId="5" borderId="2" xfId="0" applyFont="1" applyFill="1" applyBorder="1" applyAlignment="1">
      <alignment horizontal="left" vertical="center"/>
    </xf>
    <xf numFmtId="0" fontId="1" fillId="5" borderId="3" xfId="0" applyFont="1" applyFill="1" applyBorder="1" applyAlignment="1">
      <alignment horizontal="left" vertical="center"/>
    </xf>
    <xf numFmtId="0" fontId="1" fillId="5" borderId="4" xfId="0" applyFont="1" applyFill="1" applyBorder="1" applyAlignment="1">
      <alignment horizontal="left" vertical="center"/>
    </xf>
    <xf numFmtId="0" fontId="1" fillId="2" borderId="1" xfId="0" applyFont="1" applyFill="1" applyBorder="1" applyAlignment="1">
      <alignment horizontal="left" vertical="center"/>
    </xf>
    <xf numFmtId="0" fontId="1" fillId="2" borderId="6" xfId="0" applyFont="1" applyFill="1" applyBorder="1" applyAlignment="1">
      <alignment horizontal="left" vertical="center"/>
    </xf>
    <xf numFmtId="0" fontId="1" fillId="3" borderId="1" xfId="0" applyFont="1" applyFill="1"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1" fillId="3" borderId="5" xfId="0" applyFont="1" applyFill="1" applyBorder="1" applyAlignment="1">
      <alignment horizontal="left" vertical="center"/>
    </xf>
    <xf numFmtId="0" fontId="1" fillId="3" borderId="6" xfId="0" applyFont="1" applyFill="1" applyBorder="1" applyAlignment="1">
      <alignment horizontal="left" vertical="center"/>
    </xf>
    <xf numFmtId="0" fontId="0" fillId="0" borderId="11" xfId="0" applyBorder="1" applyAlignment="1">
      <alignment horizontal="left" vertical="center"/>
    </xf>
    <xf numFmtId="0" fontId="0" fillId="0" borderId="36" xfId="0" applyBorder="1" applyAlignment="1">
      <alignment horizontal="left" vertical="center"/>
    </xf>
    <xf numFmtId="0" fontId="0" fillId="0" borderId="30" xfId="0" applyBorder="1" applyAlignment="1">
      <alignment horizontal="left" vertical="center"/>
    </xf>
    <xf numFmtId="0" fontId="0" fillId="0" borderId="11" xfId="0" applyBorder="1" applyAlignment="1">
      <alignment horizontal="left" vertical="center" wrapText="1"/>
    </xf>
    <xf numFmtId="0" fontId="0" fillId="0" borderId="36" xfId="0" applyBorder="1" applyAlignment="1">
      <alignment horizontal="left" vertical="center" wrapText="1"/>
    </xf>
    <xf numFmtId="0" fontId="0" fillId="0" borderId="30" xfId="0" applyBorder="1" applyAlignment="1">
      <alignment horizontal="left" vertical="center" wrapText="1"/>
    </xf>
    <xf numFmtId="0" fontId="1" fillId="2" borderId="5" xfId="0" applyFont="1" applyFill="1" applyBorder="1" applyAlignment="1">
      <alignment horizontal="left" vertical="center"/>
    </xf>
    <xf numFmtId="0" fontId="0" fillId="0" borderId="17" xfId="0" applyBorder="1" applyAlignment="1">
      <alignment horizontal="left" vertical="center"/>
    </xf>
    <xf numFmtId="0" fontId="0" fillId="0" borderId="78" xfId="0" applyBorder="1" applyAlignment="1">
      <alignment horizontal="left" vertical="center" wrapText="1"/>
    </xf>
    <xf numFmtId="0" fontId="0" fillId="0" borderId="79" xfId="0" applyBorder="1" applyAlignment="1">
      <alignment horizontal="left" vertical="center" wrapText="1"/>
    </xf>
    <xf numFmtId="0" fontId="0" fillId="0" borderId="80" xfId="0" applyBorder="1" applyAlignment="1">
      <alignment horizontal="left" vertical="center" wrapText="1"/>
    </xf>
    <xf numFmtId="0" fontId="0" fillId="0" borderId="76" xfId="0" applyBorder="1" applyAlignment="1">
      <alignment horizontal="left" vertical="center" wrapText="1"/>
    </xf>
    <xf numFmtId="0" fontId="0" fillId="0" borderId="17" xfId="0" applyBorder="1" applyAlignment="1">
      <alignment horizontal="left" vertical="center" wrapText="1"/>
    </xf>
    <xf numFmtId="0" fontId="0" fillId="0" borderId="10" xfId="0" applyBorder="1" applyAlignment="1">
      <alignment horizontal="left" vertical="center"/>
    </xf>
    <xf numFmtId="0" fontId="0" fillId="0" borderId="35" xfId="0" applyBorder="1" applyAlignment="1">
      <alignment horizontal="left" vertical="center"/>
    </xf>
    <xf numFmtId="0" fontId="0" fillId="0" borderId="29" xfId="0" applyBorder="1" applyAlignment="1">
      <alignment horizontal="left" vertical="center"/>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40" xfId="0" applyBorder="1" applyAlignment="1">
      <alignment horizontal="left" vertical="center" wrapText="1"/>
    </xf>
    <xf numFmtId="0" fontId="0" fillId="0" borderId="54" xfId="0" applyBorder="1" applyAlignment="1">
      <alignment horizontal="left" vertical="center" wrapText="1"/>
    </xf>
    <xf numFmtId="0" fontId="0" fillId="0" borderId="37" xfId="0" applyBorder="1" applyAlignment="1">
      <alignment horizontal="left" vertical="center" wrapText="1"/>
    </xf>
    <xf numFmtId="0" fontId="0" fillId="0" borderId="66" xfId="0" applyBorder="1" applyAlignment="1">
      <alignment horizontal="left" vertical="center" wrapText="1"/>
    </xf>
    <xf numFmtId="0" fontId="0" fillId="0" borderId="43" xfId="0" applyBorder="1" applyAlignment="1">
      <alignment horizontal="left" vertical="center" wrapText="1"/>
    </xf>
    <xf numFmtId="0" fontId="0" fillId="0" borderId="55" xfId="0" applyBorder="1" applyAlignment="1">
      <alignment horizontal="left" vertical="center" wrapText="1"/>
    </xf>
    <xf numFmtId="0" fontId="5" fillId="0" borderId="40" xfId="0" applyFont="1" applyBorder="1" applyAlignment="1">
      <alignment horizontal="left" vertical="center" wrapText="1"/>
    </xf>
    <xf numFmtId="0" fontId="5" fillId="0" borderId="54" xfId="0" applyFont="1" applyBorder="1" applyAlignment="1">
      <alignment horizontal="left" vertical="center" wrapText="1"/>
    </xf>
    <xf numFmtId="0" fontId="5" fillId="0" borderId="37" xfId="0" applyFont="1" applyBorder="1" applyAlignment="1">
      <alignment horizontal="left" vertical="center" wrapText="1"/>
    </xf>
    <xf numFmtId="0" fontId="5" fillId="0" borderId="66" xfId="0" applyFont="1" applyBorder="1" applyAlignment="1">
      <alignment horizontal="left" vertical="center" wrapText="1"/>
    </xf>
    <xf numFmtId="0" fontId="5" fillId="0" borderId="43" xfId="0" applyFont="1" applyBorder="1" applyAlignment="1">
      <alignment horizontal="left" vertical="center" wrapText="1"/>
    </xf>
    <xf numFmtId="0" fontId="5" fillId="0" borderId="55" xfId="0" applyFont="1" applyBorder="1" applyAlignment="1">
      <alignment horizontal="left" vertical="center" wrapText="1"/>
    </xf>
    <xf numFmtId="0" fontId="0" fillId="0" borderId="40" xfId="0" applyBorder="1" applyAlignment="1">
      <alignment horizontal="left" vertical="center"/>
    </xf>
    <xf numFmtId="0" fontId="0" fillId="0" borderId="54" xfId="0" applyBorder="1" applyAlignment="1">
      <alignment horizontal="left" vertical="center"/>
    </xf>
    <xf numFmtId="0" fontId="0" fillId="0" borderId="37" xfId="0" applyBorder="1" applyAlignment="1">
      <alignment horizontal="left" vertical="center"/>
    </xf>
    <xf numFmtId="0" fontId="0" fillId="0" borderId="66" xfId="0" applyBorder="1" applyAlignment="1">
      <alignment horizontal="left" vertical="center"/>
    </xf>
    <xf numFmtId="0" fontId="0" fillId="0" borderId="43" xfId="0" applyBorder="1" applyAlignment="1">
      <alignment horizontal="left" vertical="center"/>
    </xf>
    <xf numFmtId="0" fontId="0" fillId="0" borderId="55" xfId="0" applyBorder="1" applyAlignment="1">
      <alignment horizontal="left" vertical="center"/>
    </xf>
    <xf numFmtId="0" fontId="1" fillId="4" borderId="20" xfId="0" applyFont="1" applyFill="1" applyBorder="1" applyAlignment="1">
      <alignment vertical="center" wrapText="1"/>
    </xf>
    <xf numFmtId="0" fontId="1" fillId="4" borderId="18" xfId="0" applyFont="1" applyFill="1" applyBorder="1" applyAlignment="1">
      <alignment vertical="center" wrapText="1"/>
    </xf>
    <xf numFmtId="0" fontId="1" fillId="4" borderId="25" xfId="0" applyFont="1" applyFill="1" applyBorder="1" applyAlignment="1">
      <alignment vertical="center" wrapText="1"/>
    </xf>
    <xf numFmtId="0" fontId="1" fillId="2" borderId="18" xfId="0" applyFont="1" applyFill="1" applyBorder="1" applyAlignment="1">
      <alignment vertical="center" wrapText="1"/>
    </xf>
    <xf numFmtId="0" fontId="1" fillId="2" borderId="25" xfId="0" applyFont="1" applyFill="1" applyBorder="1" applyAlignment="1">
      <alignment vertical="center" wrapText="1"/>
    </xf>
    <xf numFmtId="0" fontId="1" fillId="3" borderId="18" xfId="0" applyFont="1" applyFill="1" applyBorder="1" applyAlignment="1">
      <alignment vertical="center" wrapText="1"/>
    </xf>
    <xf numFmtId="0" fontId="1" fillId="3" borderId="25" xfId="0" applyFont="1" applyFill="1" applyBorder="1" applyAlignment="1">
      <alignment vertical="center" wrapText="1"/>
    </xf>
    <xf numFmtId="0" fontId="1" fillId="2" borderId="20" xfId="0" applyFont="1" applyFill="1" applyBorder="1" applyAlignment="1">
      <alignment vertical="center" wrapText="1"/>
    </xf>
    <xf numFmtId="0" fontId="1" fillId="3" borderId="20" xfId="0" applyFont="1" applyFill="1" applyBorder="1" applyAlignment="1">
      <alignment vertical="center" wrapText="1"/>
    </xf>
    <xf numFmtId="0" fontId="9" fillId="0" borderId="58" xfId="0" applyFont="1" applyBorder="1" applyAlignment="1">
      <alignment wrapText="1"/>
    </xf>
    <xf numFmtId="0" fontId="9" fillId="0" borderId="61" xfId="0" applyFont="1" applyBorder="1" applyAlignment="1">
      <alignment wrapText="1"/>
    </xf>
    <xf numFmtId="0" fontId="9" fillId="0" borderId="63" xfId="0" applyFont="1" applyBorder="1" applyAlignment="1">
      <alignment wrapText="1"/>
    </xf>
    <xf numFmtId="0" fontId="9" fillId="0" borderId="64" xfId="0" applyFont="1" applyBorder="1" applyAlignment="1">
      <alignment wrapText="1"/>
    </xf>
    <xf numFmtId="0" fontId="0" fillId="0" borderId="32" xfId="0" applyBorder="1" applyAlignment="1">
      <alignment vertical="center" wrapText="1"/>
    </xf>
    <xf numFmtId="0" fontId="0" fillId="0" borderId="38" xfId="0" applyBorder="1" applyAlignment="1">
      <alignment vertical="center" wrapText="1"/>
    </xf>
    <xf numFmtId="0" fontId="0" fillId="0" borderId="33" xfId="0" applyBorder="1" applyAlignment="1">
      <alignment vertical="center" wrapText="1"/>
    </xf>
    <xf numFmtId="0" fontId="0" fillId="0" borderId="39" xfId="0" applyBorder="1" applyAlignment="1">
      <alignment vertical="center" wrapText="1"/>
    </xf>
    <xf numFmtId="0" fontId="2" fillId="0" borderId="0" xfId="1"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0" fillId="0" borderId="18" xfId="0" applyBorder="1" applyAlignment="1">
      <alignment vertical="center"/>
    </xf>
    <xf numFmtId="0" fontId="0" fillId="0" borderId="25" xfId="0" applyBorder="1" applyAlignment="1">
      <alignment vertical="center"/>
    </xf>
    <xf numFmtId="0" fontId="1" fillId="5" borderId="22" xfId="0" applyFont="1" applyFill="1" applyBorder="1" applyAlignment="1">
      <alignment vertical="center" wrapText="1"/>
    </xf>
    <xf numFmtId="0" fontId="1" fillId="5" borderId="23" xfId="0" applyFont="1" applyFill="1" applyBorder="1" applyAlignment="1">
      <alignment vertical="center" wrapText="1"/>
    </xf>
    <xf numFmtId="0" fontId="1" fillId="5" borderId="24" xfId="0" applyFont="1" applyFill="1" applyBorder="1" applyAlignment="1">
      <alignment vertical="center" wrapText="1"/>
    </xf>
    <xf numFmtId="0" fontId="1" fillId="5" borderId="20" xfId="0" applyFont="1" applyFill="1" applyBorder="1" applyAlignment="1">
      <alignment vertical="center" wrapText="1"/>
    </xf>
    <xf numFmtId="0" fontId="1" fillId="5" borderId="18" xfId="0" applyFont="1" applyFill="1" applyBorder="1" applyAlignment="1">
      <alignment vertical="center" wrapText="1"/>
    </xf>
    <xf numFmtId="0" fontId="1" fillId="6" borderId="20" xfId="0" applyFont="1" applyFill="1" applyBorder="1" applyAlignment="1">
      <alignment vertical="center"/>
    </xf>
    <xf numFmtId="0" fontId="1" fillId="6" borderId="18" xfId="0" applyFont="1" applyFill="1" applyBorder="1" applyAlignment="1">
      <alignment vertical="center"/>
    </xf>
    <xf numFmtId="0" fontId="1" fillId="6" borderId="25" xfId="0" applyFont="1" applyFill="1" applyBorder="1" applyAlignment="1">
      <alignment vertical="center"/>
    </xf>
    <xf numFmtId="0" fontId="1" fillId="5" borderId="25" xfId="0" applyFont="1" applyFill="1" applyBorder="1" applyAlignment="1">
      <alignment vertical="center" wrapText="1"/>
    </xf>
    <xf numFmtId="0" fontId="0" fillId="0" borderId="33" xfId="0" applyBorder="1" applyAlignment="1">
      <alignment vertical="center"/>
    </xf>
    <xf numFmtId="0" fontId="9" fillId="0" borderId="40"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43" xfId="0" applyFont="1" applyBorder="1" applyAlignment="1">
      <alignment horizontal="center" vertical="center" wrapText="1"/>
    </xf>
    <xf numFmtId="0" fontId="0" fillId="0" borderId="10" xfId="0" applyBorder="1" applyAlignment="1">
      <alignment horizontal="center" vertical="center"/>
    </xf>
    <xf numFmtId="0" fontId="0" fillId="0" borderId="35" xfId="0" applyBorder="1" applyAlignment="1">
      <alignment horizontal="center" vertical="center"/>
    </xf>
    <xf numFmtId="0" fontId="0" fillId="0" borderId="29" xfId="0" applyBorder="1" applyAlignment="1">
      <alignment horizontal="center" vertical="center"/>
    </xf>
    <xf numFmtId="0" fontId="0" fillId="0" borderId="11" xfId="0" applyBorder="1" applyAlignment="1">
      <alignment horizontal="center" vertical="center" wrapText="1"/>
    </xf>
    <xf numFmtId="0" fontId="0" fillId="0" borderId="36" xfId="0" applyBorder="1" applyAlignment="1">
      <alignment horizontal="center" vertical="center" wrapText="1"/>
    </xf>
    <xf numFmtId="0" fontId="0" fillId="0" borderId="30" xfId="0" applyBorder="1" applyAlignment="1">
      <alignment horizontal="center" vertical="center" wrapText="1"/>
    </xf>
    <xf numFmtId="0" fontId="0" fillId="0" borderId="11" xfId="0" applyBorder="1" applyAlignment="1">
      <alignment horizontal="center" vertical="center"/>
    </xf>
    <xf numFmtId="0" fontId="0" fillId="0" borderId="36" xfId="0" applyBorder="1" applyAlignment="1">
      <alignment horizontal="center" vertical="center"/>
    </xf>
    <xf numFmtId="0" fontId="0" fillId="0" borderId="30" xfId="0" applyBorder="1" applyAlignment="1">
      <alignment horizontal="center" vertical="center"/>
    </xf>
    <xf numFmtId="0" fontId="1" fillId="3" borderId="1"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25" xfId="0" applyFont="1" applyFill="1" applyBorder="1" applyAlignment="1">
      <alignment horizontal="center" vertical="center"/>
    </xf>
    <xf numFmtId="0" fontId="1" fillId="3" borderId="6" xfId="0" applyFont="1" applyFill="1" applyBorder="1" applyAlignment="1">
      <alignment horizontal="center" vertical="center"/>
    </xf>
    <xf numFmtId="0" fontId="1" fillId="2" borderId="22" xfId="0" applyFont="1" applyFill="1" applyBorder="1" applyAlignment="1">
      <alignment horizontal="left" vertical="center"/>
    </xf>
    <xf numFmtId="0" fontId="1" fillId="2" borderId="23" xfId="0" applyFont="1" applyFill="1" applyBorder="1" applyAlignment="1">
      <alignment horizontal="left" vertical="center"/>
    </xf>
    <xf numFmtId="0" fontId="1" fillId="2" borderId="24" xfId="0" applyFont="1" applyFill="1" applyBorder="1" applyAlignment="1">
      <alignment horizontal="left" vertical="center"/>
    </xf>
    <xf numFmtId="0" fontId="1" fillId="2" borderId="20" xfId="0" applyFont="1" applyFill="1" applyBorder="1" applyAlignment="1">
      <alignment horizontal="center" vertical="center"/>
    </xf>
    <xf numFmtId="0" fontId="1" fillId="3" borderId="5"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6"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5" borderId="5" xfId="0" applyFont="1" applyFill="1" applyBorder="1" applyAlignment="1">
      <alignment horizontal="center" vertical="center"/>
    </xf>
    <xf numFmtId="0" fontId="1" fillId="3" borderId="18" xfId="0" applyFont="1" applyFill="1" applyBorder="1" applyAlignment="1">
      <alignment horizontal="center" vertical="center"/>
    </xf>
    <xf numFmtId="0" fontId="1" fillId="3" borderId="22" xfId="0" applyFont="1" applyFill="1" applyBorder="1" applyAlignment="1">
      <alignment horizontal="left" vertical="center"/>
    </xf>
    <xf numFmtId="0" fontId="1" fillId="3" borderId="23" xfId="0" applyFont="1" applyFill="1" applyBorder="1" applyAlignment="1">
      <alignment horizontal="left" vertical="center"/>
    </xf>
    <xf numFmtId="0" fontId="1" fillId="3" borderId="24" xfId="0" applyFont="1" applyFill="1" applyBorder="1" applyAlignment="1">
      <alignment horizontal="left" vertical="center"/>
    </xf>
    <xf numFmtId="0" fontId="1" fillId="3" borderId="25" xfId="0" applyFont="1" applyFill="1" applyBorder="1" applyAlignment="1">
      <alignment horizontal="center"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1" fillId="2" borderId="75" xfId="0" applyFont="1" applyFill="1" applyBorder="1" applyAlignment="1">
      <alignment horizontal="left" vertical="center"/>
    </xf>
    <xf numFmtId="0" fontId="1" fillId="3" borderId="20" xfId="0" applyFont="1" applyFill="1" applyBorder="1" applyAlignment="1">
      <alignment horizontal="center" vertical="center"/>
    </xf>
    <xf numFmtId="0" fontId="0" fillId="0" borderId="41" xfId="0" applyBorder="1" applyAlignment="1">
      <alignment horizontal="left" vertical="center"/>
    </xf>
    <xf numFmtId="0" fontId="0" fillId="0" borderId="42" xfId="0" applyBorder="1" applyAlignment="1">
      <alignment horizontal="left" vertical="center"/>
    </xf>
    <xf numFmtId="0" fontId="1" fillId="2" borderId="1"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5" xfId="0" applyFont="1" applyFill="1" applyBorder="1" applyAlignment="1">
      <alignment horizontal="center" vertical="center"/>
    </xf>
    <xf numFmtId="0" fontId="0" fillId="0" borderId="40" xfId="0" applyBorder="1" applyAlignment="1">
      <alignment horizontal="center" vertical="center"/>
    </xf>
    <xf numFmtId="0" fontId="0" fillId="0" borderId="37" xfId="0" applyBorder="1" applyAlignment="1">
      <alignment horizontal="center" vertical="center"/>
    </xf>
    <xf numFmtId="0" fontId="0" fillId="0" borderId="43" xfId="0" applyBorder="1" applyAlignment="1">
      <alignment horizontal="center" vertical="center"/>
    </xf>
    <xf numFmtId="0" fontId="0" fillId="0" borderId="42" xfId="0" applyBorder="1" applyAlignment="1">
      <alignment horizontal="center" vertical="center" wrapText="1"/>
    </xf>
    <xf numFmtId="0" fontId="0" fillId="0" borderId="46" xfId="0" applyBorder="1" applyAlignment="1">
      <alignment horizontal="center" vertical="center" wrapText="1"/>
    </xf>
    <xf numFmtId="0" fontId="0" fillId="0" borderId="45" xfId="0" applyBorder="1" applyAlignment="1">
      <alignment horizontal="center" vertical="center" wrapText="1"/>
    </xf>
    <xf numFmtId="0" fontId="5" fillId="0" borderId="14" xfId="0" applyFont="1" applyBorder="1" applyAlignment="1">
      <alignment horizontal="left"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2" xfId="0" applyBorder="1" applyAlignment="1">
      <alignment horizontal="center" vertical="center"/>
    </xf>
    <xf numFmtId="0" fontId="0" fillId="0" borderId="46" xfId="0" applyBorder="1" applyAlignment="1">
      <alignment horizontal="center" vertical="center"/>
    </xf>
    <xf numFmtId="0" fontId="0" fillId="0" borderId="45" xfId="0" applyBorder="1" applyAlignment="1">
      <alignment horizontal="center" vertical="center"/>
    </xf>
    <xf numFmtId="0" fontId="0" fillId="0" borderId="33" xfId="0" applyBorder="1" applyAlignment="1">
      <alignment horizontal="center" vertical="center"/>
    </xf>
    <xf numFmtId="0" fontId="0" fillId="0" borderId="65"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wrapText="1"/>
    </xf>
    <xf numFmtId="0" fontId="0" fillId="0" borderId="54" xfId="0" applyBorder="1" applyAlignment="1">
      <alignment horizontal="center" vertical="center" wrapText="1"/>
    </xf>
    <xf numFmtId="0" fontId="0" fillId="0" borderId="37" xfId="0" applyBorder="1" applyAlignment="1">
      <alignment horizontal="center" vertical="center" wrapText="1"/>
    </xf>
    <xf numFmtId="0" fontId="0" fillId="0" borderId="66" xfId="0" applyBorder="1" applyAlignment="1">
      <alignment horizontal="center" vertical="center" wrapText="1"/>
    </xf>
    <xf numFmtId="0" fontId="0" fillId="0" borderId="43" xfId="0" applyBorder="1" applyAlignment="1">
      <alignment horizontal="center" vertical="center" wrapText="1"/>
    </xf>
    <xf numFmtId="0" fontId="0" fillId="0" borderId="55" xfId="0" applyBorder="1" applyAlignment="1">
      <alignment horizontal="center" vertical="center" wrapText="1"/>
    </xf>
    <xf numFmtId="0" fontId="1" fillId="3" borderId="30" xfId="0" applyFont="1" applyFill="1" applyBorder="1" applyAlignment="1">
      <alignment horizontal="left" vertical="center"/>
    </xf>
    <xf numFmtId="0" fontId="1" fillId="4" borderId="11" xfId="0" applyFont="1" applyFill="1" applyBorder="1" applyAlignment="1">
      <alignment horizontal="center" vertical="center"/>
    </xf>
    <xf numFmtId="0" fontId="0" fillId="0" borderId="68" xfId="0" applyBorder="1" applyAlignment="1">
      <alignment horizontal="left" vertical="center" wrapText="1"/>
    </xf>
    <xf numFmtId="0" fontId="0" fillId="0" borderId="49" xfId="0" applyBorder="1" applyAlignment="1">
      <alignment horizontal="center" vertical="center"/>
    </xf>
    <xf numFmtId="0" fontId="0" fillId="0" borderId="41" xfId="0" applyBorder="1" applyAlignment="1">
      <alignment horizontal="center" vertical="center"/>
    </xf>
    <xf numFmtId="0" fontId="0" fillId="0" borderId="0" xfId="0" applyAlignment="1">
      <alignment horizontal="center" vertical="center"/>
    </xf>
    <xf numFmtId="0" fontId="0" fillId="0" borderId="44" xfId="0" applyBorder="1" applyAlignment="1">
      <alignment horizontal="center" vertical="center"/>
    </xf>
    <xf numFmtId="0" fontId="1" fillId="3" borderId="20" xfId="0" applyFont="1" applyFill="1" applyBorder="1" applyAlignment="1">
      <alignment horizontal="left" vertical="center"/>
    </xf>
    <xf numFmtId="0" fontId="1" fillId="3" borderId="18" xfId="0" applyFont="1" applyFill="1" applyBorder="1" applyAlignment="1">
      <alignment horizontal="left" vertical="center"/>
    </xf>
    <xf numFmtId="0" fontId="1" fillId="3" borderId="25" xfId="0" applyFont="1" applyFill="1" applyBorder="1" applyAlignment="1">
      <alignment horizontal="left" vertical="center"/>
    </xf>
    <xf numFmtId="0" fontId="0" fillId="0" borderId="58" xfId="0" applyBorder="1" applyAlignment="1">
      <alignment horizontal="center" vertical="center" wrapText="1"/>
    </xf>
    <xf numFmtId="0" fontId="0" fillId="0" borderId="61" xfId="0" applyBorder="1" applyAlignment="1">
      <alignment horizontal="center" vertical="center" wrapText="1"/>
    </xf>
    <xf numFmtId="0" fontId="0" fillId="0" borderId="62" xfId="0" applyBorder="1" applyAlignment="1">
      <alignment horizontal="center" vertical="center" wrapText="1"/>
    </xf>
    <xf numFmtId="0" fontId="0" fillId="0" borderId="57" xfId="0" applyBorder="1" applyAlignment="1">
      <alignment horizontal="center" vertical="center" wrapText="1"/>
    </xf>
    <xf numFmtId="0" fontId="0" fillId="0" borderId="63" xfId="0" applyBorder="1" applyAlignment="1">
      <alignment horizontal="center" vertical="center" wrapText="1"/>
    </xf>
    <xf numFmtId="0" fontId="0" fillId="0" borderId="64" xfId="0" applyBorder="1" applyAlignment="1">
      <alignment horizontal="center" vertical="center" wrapText="1"/>
    </xf>
    <xf numFmtId="0" fontId="0" fillId="0" borderId="20" xfId="0" applyBorder="1" applyAlignment="1">
      <alignment horizontal="center" vertical="center"/>
    </xf>
    <xf numFmtId="0" fontId="0" fillId="0" borderId="18" xfId="0" applyBorder="1" applyAlignment="1">
      <alignment horizontal="center" vertical="center"/>
    </xf>
    <xf numFmtId="0" fontId="0" fillId="0" borderId="18" xfId="0" applyBorder="1" applyAlignment="1">
      <alignment horizontal="center" vertical="center" wrapText="1"/>
    </xf>
    <xf numFmtId="0" fontId="1" fillId="2" borderId="20" xfId="0" applyFont="1" applyFill="1" applyBorder="1" applyAlignment="1">
      <alignment horizontal="left" vertical="center"/>
    </xf>
    <xf numFmtId="0" fontId="1" fillId="2" borderId="18" xfId="0" applyFont="1" applyFill="1" applyBorder="1" applyAlignment="1">
      <alignment horizontal="left" vertical="center"/>
    </xf>
    <xf numFmtId="0" fontId="1" fillId="2" borderId="25" xfId="0" applyFont="1" applyFill="1" applyBorder="1" applyAlignment="1">
      <alignment horizontal="left" vertical="center"/>
    </xf>
    <xf numFmtId="0" fontId="1" fillId="4" borderId="20" xfId="0" applyFont="1" applyFill="1" applyBorder="1" applyAlignment="1">
      <alignment horizontal="left" vertical="center"/>
    </xf>
    <xf numFmtId="0" fontId="1" fillId="4" borderId="18" xfId="0" applyFont="1" applyFill="1" applyBorder="1" applyAlignment="1">
      <alignment horizontal="left" vertical="center"/>
    </xf>
    <xf numFmtId="0" fontId="1" fillId="4" borderId="25" xfId="0" applyFont="1" applyFill="1" applyBorder="1" applyAlignment="1">
      <alignment horizontal="left" vertical="center"/>
    </xf>
    <xf numFmtId="0" fontId="1" fillId="4" borderId="20" xfId="0" applyFont="1" applyFill="1" applyBorder="1" applyAlignment="1">
      <alignment horizontal="center" vertical="center"/>
    </xf>
    <xf numFmtId="0" fontId="1" fillId="4" borderId="18" xfId="0" applyFont="1" applyFill="1" applyBorder="1" applyAlignment="1">
      <alignment horizontal="center" vertical="center"/>
    </xf>
    <xf numFmtId="0" fontId="1" fillId="4" borderId="25" xfId="0" applyFont="1" applyFill="1" applyBorder="1" applyAlignment="1">
      <alignment horizontal="center" vertical="center"/>
    </xf>
    <xf numFmtId="0" fontId="1" fillId="6" borderId="11" xfId="0" applyFont="1" applyFill="1"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1" fillId="5" borderId="22" xfId="0" applyFont="1" applyFill="1" applyBorder="1" applyAlignment="1">
      <alignment horizontal="left" vertical="center"/>
    </xf>
    <xf numFmtId="0" fontId="1" fillId="5" borderId="23" xfId="0" applyFont="1" applyFill="1" applyBorder="1" applyAlignment="1">
      <alignment horizontal="left" vertical="center"/>
    </xf>
    <xf numFmtId="0" fontId="1" fillId="5" borderId="24" xfId="0" applyFont="1" applyFill="1" applyBorder="1" applyAlignment="1">
      <alignment horizontal="left" vertical="center"/>
    </xf>
    <xf numFmtId="0" fontId="1" fillId="5" borderId="20" xfId="0" applyFont="1" applyFill="1" applyBorder="1" applyAlignment="1">
      <alignment horizontal="center" vertical="center"/>
    </xf>
    <xf numFmtId="0" fontId="1" fillId="5" borderId="18" xfId="0" applyFont="1" applyFill="1" applyBorder="1" applyAlignment="1">
      <alignment horizontal="center" vertical="center"/>
    </xf>
    <xf numFmtId="0" fontId="1" fillId="5" borderId="25" xfId="0" applyFont="1" applyFill="1" applyBorder="1" applyAlignment="1">
      <alignment horizontal="center" vertical="center"/>
    </xf>
    <xf numFmtId="0" fontId="0" fillId="0" borderId="18" xfId="0" applyBorder="1" applyAlignment="1">
      <alignment horizontal="left" vertical="center"/>
    </xf>
    <xf numFmtId="0" fontId="0" fillId="0" borderId="25" xfId="0" applyBorder="1" applyAlignment="1">
      <alignment horizontal="left" vertical="center"/>
    </xf>
    <xf numFmtId="0" fontId="5" fillId="0" borderId="18" xfId="0" applyFont="1" applyBorder="1" applyAlignment="1">
      <alignment horizontal="left"/>
    </xf>
    <xf numFmtId="0" fontId="5" fillId="0" borderId="25" xfId="0" applyFont="1" applyBorder="1" applyAlignment="1">
      <alignment horizontal="left"/>
    </xf>
    <xf numFmtId="0" fontId="0" fillId="0" borderId="58"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5" fillId="0" borderId="18" xfId="0" applyFont="1" applyBorder="1" applyAlignment="1">
      <alignment horizontal="left" vertical="center"/>
    </xf>
    <xf numFmtId="0" fontId="0" fillId="0" borderId="20" xfId="0" applyBorder="1" applyAlignment="1">
      <alignment horizontal="center" vertical="center" wrapText="1"/>
    </xf>
    <xf numFmtId="0" fontId="1" fillId="3" borderId="18" xfId="0" applyFont="1" applyFill="1" applyBorder="1" applyAlignment="1">
      <alignment horizontal="center" vertical="center" wrapText="1"/>
    </xf>
    <xf numFmtId="0" fontId="1" fillId="3" borderId="20"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2" borderId="18"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2" borderId="20"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2" borderId="25" xfId="0" applyFont="1" applyFill="1" applyBorder="1" applyAlignment="1">
      <alignment horizontal="left" vertical="center" wrapText="1"/>
    </xf>
    <xf numFmtId="0" fontId="1" fillId="2" borderId="20"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4" borderId="20" xfId="0" applyFont="1" applyFill="1" applyBorder="1" applyAlignment="1">
      <alignment horizontal="left" vertical="center" wrapText="1"/>
    </xf>
    <xf numFmtId="0" fontId="1" fillId="4" borderId="18" xfId="0" applyFont="1" applyFill="1" applyBorder="1" applyAlignment="1">
      <alignment horizontal="left" vertical="center" wrapText="1"/>
    </xf>
    <xf numFmtId="0" fontId="1" fillId="4" borderId="25" xfId="0" applyFont="1" applyFill="1" applyBorder="1" applyAlignment="1">
      <alignment horizontal="left" vertical="center" wrapText="1"/>
    </xf>
    <xf numFmtId="0" fontId="1" fillId="4" borderId="20"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1" fillId="4" borderId="25" xfId="0" applyFont="1" applyFill="1" applyBorder="1" applyAlignment="1">
      <alignment horizontal="center" vertical="center" wrapText="1"/>
    </xf>
    <xf numFmtId="0" fontId="1" fillId="6" borderId="20" xfId="0" applyFont="1" applyFill="1" applyBorder="1" applyAlignment="1">
      <alignment horizontal="center" vertical="center" wrapText="1"/>
    </xf>
    <xf numFmtId="0" fontId="1" fillId="6" borderId="18" xfId="0" applyFont="1" applyFill="1" applyBorder="1" applyAlignment="1">
      <alignment horizontal="center" vertical="center" wrapText="1"/>
    </xf>
    <xf numFmtId="0" fontId="1" fillId="6" borderId="25" xfId="0" applyFont="1" applyFill="1" applyBorder="1" applyAlignment="1">
      <alignment horizontal="center" vertical="center" wrapText="1"/>
    </xf>
    <xf numFmtId="0" fontId="1" fillId="5" borderId="22"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1" fillId="5" borderId="24" xfId="0" applyFont="1" applyFill="1" applyBorder="1" applyAlignment="1">
      <alignment horizontal="left" vertical="center" wrapText="1"/>
    </xf>
    <xf numFmtId="0" fontId="1" fillId="5" borderId="20" xfId="0" applyFont="1" applyFill="1" applyBorder="1" applyAlignment="1">
      <alignment horizontal="center" vertical="center" wrapText="1"/>
    </xf>
    <xf numFmtId="0" fontId="1" fillId="5" borderId="18" xfId="0" applyFont="1" applyFill="1" applyBorder="1" applyAlignment="1">
      <alignment horizontal="center" vertical="center" wrapText="1"/>
    </xf>
    <xf numFmtId="0" fontId="1" fillId="5" borderId="25" xfId="0" applyFont="1" applyFill="1" applyBorder="1" applyAlignment="1">
      <alignment horizontal="center" vertical="center" wrapText="1"/>
    </xf>
    <xf numFmtId="0" fontId="0" fillId="0" borderId="33" xfId="0" applyBorder="1" applyAlignment="1">
      <alignment horizontal="left" vertical="center" wrapText="1"/>
    </xf>
    <xf numFmtId="0" fontId="2" fillId="0" borderId="0" xfId="1" applyBorder="1" applyAlignment="1">
      <alignment horizontal="left"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19" xfId="0" applyBorder="1" applyAlignment="1">
      <alignment horizontal="center" vertical="center"/>
    </xf>
    <xf numFmtId="0" fontId="0" fillId="0" borderId="19" xfId="0"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3" fillId="0" borderId="73" xfId="0" applyFont="1" applyBorder="1" applyAlignment="1">
      <alignment horizontal="center" wrapText="1"/>
    </xf>
    <xf numFmtId="0" fontId="3" fillId="0" borderId="74" xfId="0" applyFont="1" applyBorder="1" applyAlignment="1">
      <alignment horizontal="center" wrapText="1"/>
    </xf>
    <xf numFmtId="0" fontId="3" fillId="0" borderId="67" xfId="0" applyFont="1" applyBorder="1" applyAlignment="1">
      <alignment horizontal="center" wrapText="1"/>
    </xf>
    <xf numFmtId="0" fontId="2" fillId="0" borderId="18" xfId="1" applyBorder="1" applyAlignment="1">
      <alignment horizontal="center" vertical="center"/>
    </xf>
    <xf numFmtId="0" fontId="2" fillId="0" borderId="19" xfId="1" applyBorder="1" applyAlignment="1">
      <alignment horizontal="center" vertical="center"/>
    </xf>
    <xf numFmtId="0" fontId="0" fillId="0" borderId="21" xfId="0" applyBorder="1" applyAlignment="1">
      <alignment horizontal="center" vertical="center"/>
    </xf>
    <xf numFmtId="0" fontId="1" fillId="5" borderId="35" xfId="0" applyFont="1" applyFill="1" applyBorder="1" applyAlignment="1">
      <alignment horizontal="left" vertical="center"/>
    </xf>
    <xf numFmtId="0" fontId="1" fillId="5" borderId="36" xfId="0" applyFont="1" applyFill="1" applyBorder="1" applyAlignment="1">
      <alignment horizontal="left" vertical="center"/>
    </xf>
    <xf numFmtId="0" fontId="1" fillId="5" borderId="71" xfId="0" applyFont="1" applyFill="1" applyBorder="1" applyAlignment="1">
      <alignment horizontal="left" vertical="center"/>
    </xf>
    <xf numFmtId="0" fontId="1" fillId="5" borderId="72" xfId="0" applyFont="1" applyFill="1" applyBorder="1" applyAlignment="1">
      <alignment horizontal="left" vertical="center"/>
    </xf>
    <xf numFmtId="0" fontId="1" fillId="5" borderId="22" xfId="0" applyFont="1" applyFill="1" applyBorder="1" applyAlignment="1">
      <alignment horizontal="center" vertical="center"/>
    </xf>
    <xf numFmtId="0" fontId="1" fillId="5" borderId="23" xfId="0" applyFont="1" applyFill="1" applyBorder="1" applyAlignment="1">
      <alignment horizontal="center" vertical="center"/>
    </xf>
    <xf numFmtId="0" fontId="1" fillId="5" borderId="24" xfId="0" applyFont="1" applyFill="1" applyBorder="1" applyAlignment="1">
      <alignment horizontal="center" vertical="center"/>
    </xf>
    <xf numFmtId="0" fontId="6" fillId="0" borderId="11" xfId="0" applyFont="1" applyBorder="1" applyAlignment="1">
      <alignment horizontal="left" vertical="center"/>
    </xf>
    <xf numFmtId="0" fontId="0" fillId="0" borderId="12" xfId="0" applyBorder="1" applyAlignment="1">
      <alignment horizontal="left" vertical="center"/>
    </xf>
    <xf numFmtId="0" fontId="1" fillId="3" borderId="29" xfId="0" applyFont="1" applyFill="1" applyBorder="1" applyAlignment="1">
      <alignment horizontal="left" vertical="center"/>
    </xf>
    <xf numFmtId="0" fontId="1" fillId="3" borderId="31" xfId="0" applyFont="1" applyFill="1" applyBorder="1" applyAlignment="1">
      <alignment horizontal="left" vertical="center"/>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9" fillId="0" borderId="18" xfId="0" applyFont="1" applyBorder="1" applyAlignment="1">
      <alignment horizontal="center" vertical="center" wrapText="1"/>
    </xf>
    <xf numFmtId="0" fontId="9" fillId="0" borderId="25" xfId="0" applyFont="1" applyBorder="1" applyAlignment="1">
      <alignment horizontal="center" vertical="center" wrapText="1"/>
    </xf>
    <xf numFmtId="0" fontId="6" fillId="0" borderId="1" xfId="0" applyFont="1" applyBorder="1" applyAlignment="1">
      <alignment horizontal="left" vertical="center"/>
    </xf>
    <xf numFmtId="0" fontId="1" fillId="4" borderId="22" xfId="0" applyFont="1" applyFill="1" applyBorder="1" applyAlignment="1">
      <alignment horizontal="left" vertical="center"/>
    </xf>
    <xf numFmtId="0" fontId="1" fillId="4" borderId="23" xfId="0" applyFont="1" applyFill="1" applyBorder="1" applyAlignment="1">
      <alignment horizontal="left" vertical="center"/>
    </xf>
    <xf numFmtId="0" fontId="1" fillId="4" borderId="24" xfId="0" applyFont="1" applyFill="1" applyBorder="1" applyAlignment="1">
      <alignment horizontal="left" vertical="center"/>
    </xf>
    <xf numFmtId="0" fontId="5" fillId="0" borderId="19" xfId="0" applyFont="1" applyBorder="1" applyAlignment="1">
      <alignment horizontal="left" vertical="center"/>
    </xf>
    <xf numFmtId="0" fontId="0" fillId="0" borderId="19" xfId="0" applyBorder="1" applyAlignment="1">
      <alignment horizontal="left" vertical="center"/>
    </xf>
    <xf numFmtId="0" fontId="6" fillId="0" borderId="14" xfId="0" applyFont="1" applyBorder="1" applyAlignment="1">
      <alignment horizontal="left" vertical="center"/>
    </xf>
    <xf numFmtId="0" fontId="5" fillId="0" borderId="25" xfId="0" applyFont="1" applyBorder="1" applyAlignment="1">
      <alignment horizontal="center" vertical="center" wrapText="1"/>
    </xf>
    <xf numFmtId="0" fontId="0" fillId="0" borderId="32" xfId="0" applyBorder="1" applyAlignment="1">
      <alignment horizontal="center" vertical="center" wrapText="1"/>
    </xf>
    <xf numFmtId="0" fontId="0" fillId="0" borderId="8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wrapText="1"/>
    </xf>
    <xf numFmtId="0" fontId="0" fillId="0" borderId="65" xfId="0" applyBorder="1" applyAlignment="1">
      <alignment horizontal="center" vertical="center" wrapText="1"/>
    </xf>
    <xf numFmtId="0" fontId="0" fillId="0" borderId="39" xfId="0" applyBorder="1" applyAlignment="1">
      <alignment horizontal="center" vertical="center" wrapText="1"/>
    </xf>
    <xf numFmtId="0" fontId="0" fillId="0" borderId="85" xfId="0" applyBorder="1" applyAlignment="1">
      <alignment horizontal="center" vertical="center" wrapText="1"/>
    </xf>
    <xf numFmtId="0" fontId="0" fillId="0" borderId="86" xfId="0" applyBorder="1" applyAlignment="1">
      <alignment horizontal="center" vertical="center" wrapText="1"/>
    </xf>
    <xf numFmtId="0" fontId="0" fillId="0" borderId="91" xfId="0" applyBorder="1" applyAlignment="1">
      <alignment horizontal="center" vertical="center" wrapText="1"/>
    </xf>
    <xf numFmtId="0" fontId="0" fillId="0" borderId="90" xfId="0" applyBorder="1" applyAlignment="1">
      <alignment horizontal="center" vertical="center" wrapText="1"/>
    </xf>
    <xf numFmtId="0" fontId="0" fillId="0" borderId="88" xfId="0" applyBorder="1" applyAlignment="1">
      <alignment horizontal="center" vertical="center" wrapText="1"/>
    </xf>
    <xf numFmtId="0" fontId="0" fillId="0" borderId="87" xfId="0" applyBorder="1" applyAlignment="1">
      <alignment horizontal="center" vertical="center" wrapText="1"/>
    </xf>
    <xf numFmtId="0" fontId="1" fillId="6" borderId="22" xfId="0" applyFont="1" applyFill="1" applyBorder="1" applyAlignment="1">
      <alignment horizontal="center" vertical="center"/>
    </xf>
    <xf numFmtId="0" fontId="1" fillId="6" borderId="23" xfId="0" applyFont="1" applyFill="1" applyBorder="1" applyAlignment="1">
      <alignment horizontal="center" vertical="center"/>
    </xf>
    <xf numFmtId="0" fontId="1" fillId="6" borderId="24" xfId="0" applyFont="1" applyFill="1" applyBorder="1" applyAlignment="1">
      <alignment horizontal="center" vertical="center"/>
    </xf>
    <xf numFmtId="0" fontId="1" fillId="6" borderId="18" xfId="0" applyFont="1" applyFill="1" applyBorder="1" applyAlignment="1">
      <alignment horizontal="center" vertical="center"/>
    </xf>
    <xf numFmtId="0" fontId="1" fillId="5" borderId="29" xfId="0" applyFont="1" applyFill="1" applyBorder="1" applyAlignment="1">
      <alignment horizontal="left" vertical="center"/>
    </xf>
    <xf numFmtId="0" fontId="1" fillId="5" borderId="30" xfId="0" applyFont="1" applyFill="1" applyBorder="1" applyAlignment="1">
      <alignment horizontal="left" vertical="center"/>
    </xf>
    <xf numFmtId="0" fontId="6" fillId="0" borderId="18" xfId="0" applyFont="1" applyBorder="1" applyAlignment="1">
      <alignment horizontal="left" vertical="center" wrapText="1"/>
    </xf>
    <xf numFmtId="0" fontId="6" fillId="0" borderId="18" xfId="0" applyFont="1" applyBorder="1" applyAlignment="1">
      <alignment horizontal="center" vertical="center" wrapText="1"/>
    </xf>
    <xf numFmtId="0" fontId="6" fillId="0" borderId="25" xfId="0" applyFont="1" applyBorder="1" applyAlignment="1">
      <alignment horizontal="center" vertical="center" wrapText="1"/>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6" fillId="0" borderId="19" xfId="0" applyFont="1" applyBorder="1" applyAlignment="1">
      <alignment horizontal="left" vertical="center" wrapText="1"/>
    </xf>
    <xf numFmtId="0" fontId="6" fillId="0" borderId="14" xfId="0" applyFont="1" applyBorder="1" applyAlignment="1">
      <alignment vertical="center"/>
    </xf>
    <xf numFmtId="0" fontId="0" fillId="0" borderId="15" xfId="0" applyBorder="1" applyAlignment="1">
      <alignment vertical="center"/>
    </xf>
    <xf numFmtId="0" fontId="0" fillId="0" borderId="17" xfId="0" applyBorder="1" applyAlignment="1">
      <alignment vertical="center"/>
    </xf>
    <xf numFmtId="0" fontId="6" fillId="0" borderId="15" xfId="0" applyFont="1" applyBorder="1" applyAlignment="1">
      <alignment horizontal="left" vertical="center"/>
    </xf>
    <xf numFmtId="0" fontId="6" fillId="0" borderId="17" xfId="0" applyFont="1" applyBorder="1" applyAlignment="1">
      <alignment horizontal="left" vertical="center"/>
    </xf>
    <xf numFmtId="0" fontId="6" fillId="0" borderId="1" xfId="0" applyFont="1" applyBorder="1" applyAlignment="1">
      <alignment vertical="center"/>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6" fillId="0" borderId="40" xfId="0" applyFont="1" applyBorder="1" applyAlignment="1">
      <alignment horizontal="left" vertical="center"/>
    </xf>
    <xf numFmtId="0" fontId="6" fillId="0" borderId="41" xfId="0" applyFont="1" applyBorder="1" applyAlignment="1">
      <alignment horizontal="left" vertical="center"/>
    </xf>
    <xf numFmtId="0" fontId="6" fillId="0" borderId="54" xfId="0" applyFont="1" applyBorder="1" applyAlignment="1">
      <alignment horizontal="left" vertical="center"/>
    </xf>
    <xf numFmtId="0" fontId="1" fillId="2" borderId="29" xfId="0" applyFont="1" applyFill="1" applyBorder="1" applyAlignment="1">
      <alignment horizontal="left" vertical="center"/>
    </xf>
    <xf numFmtId="0" fontId="1" fillId="2" borderId="30" xfId="0" applyFont="1" applyFill="1" applyBorder="1" applyAlignment="1">
      <alignment horizontal="left" vertical="center"/>
    </xf>
    <xf numFmtId="0" fontId="1" fillId="2" borderId="31" xfId="0" applyFont="1" applyFill="1" applyBorder="1" applyAlignment="1">
      <alignment horizontal="left" vertical="center"/>
    </xf>
    <xf numFmtId="0" fontId="1" fillId="3" borderId="38" xfId="0" applyFont="1" applyFill="1" applyBorder="1" applyAlignment="1">
      <alignment horizontal="left" vertical="center"/>
    </xf>
    <xf numFmtId="0" fontId="1" fillId="3" borderId="39" xfId="0" applyFont="1" applyFill="1" applyBorder="1" applyAlignment="1">
      <alignment horizontal="left" vertical="center"/>
    </xf>
    <xf numFmtId="0" fontId="1" fillId="3" borderId="75" xfId="0" applyFont="1" applyFill="1" applyBorder="1" applyAlignment="1">
      <alignment horizontal="left" vertical="center"/>
    </xf>
    <xf numFmtId="0" fontId="6" fillId="0" borderId="1" xfId="0" applyFont="1" applyBorder="1" applyAlignment="1">
      <alignment vertical="center" wrapText="1"/>
    </xf>
    <xf numFmtId="0" fontId="6" fillId="0" borderId="14" xfId="0" applyFont="1" applyBorder="1" applyAlignment="1">
      <alignment horizontal="left" vertical="center" wrapText="1"/>
    </xf>
    <xf numFmtId="0" fontId="6" fillId="0" borderId="14" xfId="0" applyFont="1" applyBorder="1" applyAlignment="1">
      <alignment vertical="center" wrapText="1"/>
    </xf>
    <xf numFmtId="0" fontId="0" fillId="0" borderId="15" xfId="0" applyBorder="1" applyAlignment="1">
      <alignment vertical="center" wrapText="1"/>
    </xf>
    <xf numFmtId="0" fontId="0" fillId="0" borderId="17" xfId="0" applyBorder="1" applyAlignment="1">
      <alignment vertical="center" wrapText="1"/>
    </xf>
    <xf numFmtId="0" fontId="6" fillId="0" borderId="15" xfId="0" applyFont="1" applyBorder="1" applyAlignment="1">
      <alignment horizontal="left" vertical="center" wrapText="1"/>
    </xf>
    <xf numFmtId="0" fontId="6" fillId="0" borderId="17" xfId="0" applyFont="1" applyBorder="1" applyAlignment="1">
      <alignment horizontal="left" vertical="center" wrapText="1"/>
    </xf>
    <xf numFmtId="0" fontId="6" fillId="0" borderId="50" xfId="0" applyFont="1" applyBorder="1" applyAlignment="1">
      <alignment horizontal="left" vertical="center" wrapText="1"/>
    </xf>
    <xf numFmtId="0" fontId="6" fillId="0" borderId="51" xfId="0" applyFont="1" applyBorder="1" applyAlignment="1">
      <alignment horizontal="left" vertical="center" wrapText="1"/>
    </xf>
    <xf numFmtId="0" fontId="6" fillId="0" borderId="52" xfId="0" applyFont="1" applyBorder="1" applyAlignment="1">
      <alignment horizontal="left" vertical="center" wrapText="1"/>
    </xf>
    <xf numFmtId="0" fontId="0" fillId="0" borderId="50" xfId="0" applyBorder="1" applyAlignment="1">
      <alignment horizontal="center" vertical="center" wrapText="1"/>
    </xf>
    <xf numFmtId="0" fontId="0" fillId="0" borderId="92" xfId="0" applyBorder="1" applyAlignment="1">
      <alignment horizontal="center" vertical="center" wrapText="1"/>
    </xf>
    <xf numFmtId="0" fontId="0" fillId="0" borderId="96" xfId="0" applyBorder="1" applyAlignment="1">
      <alignment horizontal="center" vertical="center"/>
    </xf>
    <xf numFmtId="0" fontId="0" fillId="0" borderId="89" xfId="0" applyBorder="1" applyAlignment="1">
      <alignment horizontal="center" vertical="center"/>
    </xf>
    <xf numFmtId="0" fontId="0" fillId="0" borderId="93" xfId="0" applyBorder="1" applyAlignment="1">
      <alignment horizontal="center" vertical="center" wrapText="1"/>
    </xf>
    <xf numFmtId="0" fontId="0" fillId="0" borderId="94" xfId="0" applyBorder="1" applyAlignment="1">
      <alignment horizontal="center" vertical="center" wrapText="1"/>
    </xf>
    <xf numFmtId="0" fontId="0" fillId="0" borderId="95" xfId="0" applyBorder="1" applyAlignment="1">
      <alignment horizontal="center" vertical="center" wrapText="1"/>
    </xf>
    <xf numFmtId="0" fontId="0" fillId="0" borderId="95" xfId="0"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0" fillId="0" borderId="69" xfId="0" applyBorder="1" applyAlignment="1">
      <alignment horizontal="left" vertical="center"/>
    </xf>
    <xf numFmtId="0" fontId="0" fillId="0" borderId="56" xfId="0" applyBorder="1" applyAlignment="1">
      <alignment horizontal="left" vertical="center"/>
    </xf>
    <xf numFmtId="0" fontId="0" fillId="0" borderId="70" xfId="0" applyBorder="1" applyAlignment="1">
      <alignment horizontal="left" vertical="center"/>
    </xf>
    <xf numFmtId="0" fontId="1" fillId="4" borderId="29" xfId="0" applyFont="1" applyFill="1" applyBorder="1" applyAlignment="1">
      <alignment horizontal="left" vertical="center"/>
    </xf>
    <xf numFmtId="0" fontId="6" fillId="0" borderId="16" xfId="0" applyFont="1" applyBorder="1" applyAlignment="1">
      <alignment horizontal="left" vertical="center"/>
    </xf>
    <xf numFmtId="0" fontId="1" fillId="3" borderId="33" xfId="0" applyFont="1" applyFill="1" applyBorder="1" applyAlignment="1">
      <alignment horizontal="center" vertical="center"/>
    </xf>
    <xf numFmtId="0" fontId="1" fillId="3" borderId="39"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38" xfId="0" applyFont="1" applyFill="1" applyBorder="1" applyAlignment="1">
      <alignment horizontal="center" vertical="center"/>
    </xf>
    <xf numFmtId="0" fontId="1" fillId="3" borderId="27" xfId="0" applyFont="1" applyFill="1" applyBorder="1" applyAlignment="1">
      <alignment horizontal="center" vertical="center"/>
    </xf>
    <xf numFmtId="0" fontId="1" fillId="3" borderId="75" xfId="0" applyFont="1" applyFill="1" applyBorder="1" applyAlignment="1">
      <alignment horizontal="center" vertical="center"/>
    </xf>
    <xf numFmtId="0" fontId="1" fillId="3" borderId="50" xfId="0" applyFont="1" applyFill="1" applyBorder="1" applyAlignment="1">
      <alignment horizontal="center" vertical="center"/>
    </xf>
    <xf numFmtId="0" fontId="1" fillId="3" borderId="52" xfId="0" applyFont="1" applyFill="1" applyBorder="1" applyAlignment="1">
      <alignment horizontal="center" vertical="center"/>
    </xf>
    <xf numFmtId="0" fontId="1" fillId="3" borderId="51" xfId="0" applyFont="1" applyFill="1" applyBorder="1" applyAlignment="1">
      <alignment horizontal="center" vertical="center"/>
    </xf>
    <xf numFmtId="0" fontId="1" fillId="3" borderId="97" xfId="0" applyFont="1" applyFill="1" applyBorder="1" applyAlignment="1">
      <alignment horizontal="left" vertical="center"/>
    </xf>
    <xf numFmtId="0" fontId="1" fillId="3" borderId="51" xfId="0" applyFont="1" applyFill="1" applyBorder="1" applyAlignment="1">
      <alignment horizontal="left" vertical="center"/>
    </xf>
    <xf numFmtId="0" fontId="1" fillId="3" borderId="92" xfId="0" applyFont="1" applyFill="1" applyBorder="1" applyAlignment="1">
      <alignment horizontal="left" vertical="center"/>
    </xf>
    <xf numFmtId="0" fontId="5" fillId="0" borderId="0" xfId="0" applyFont="1" applyAlignment="1">
      <alignment horizontal="center" vertical="center"/>
    </xf>
    <xf numFmtId="0" fontId="0" fillId="0" borderId="92"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5.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rupoPartipante"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rupoParticipante"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espuesta"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InformacionPersonal"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dministradorOrganizac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upoPartipant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upoParticipante"/>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puesta"/>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acionPersonal"/>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ministradorOrganizacion"/>
    </sheetNames>
    <sheetDataSet>
      <sheetData sheetId="0"/>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dy C:" id="{941411A7-9A5E-42C8-AFF8-6CFD727A2E58}">
    <nsvFilter filterId="{C1255403-6348-4EA1-A621-73D3E528C0B5}" ref="A1:D32" tableId="0">
      <columnFilter colId="0">
        <filter colId="0">
          <x:filters>
            <x:filter val="3"/>
            <x:filter val="4"/>
          </x:filters>
        </filter>
      </columnFilter>
      <sortRules>
        <sortRule colId="1">
          <sortCondition ref="B1:B32"/>
        </sortRule>
      </sortRules>
    </nsvFilter>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BDD5C-C31B-494F-AC8C-D9C6DB3214A6}">
  <dimension ref="A2"/>
  <sheetViews>
    <sheetView workbookViewId="0">
      <selection activeCell="A4" sqref="A4"/>
    </sheetView>
  </sheetViews>
  <sheetFormatPr defaultColWidth="11.42578125" defaultRowHeight="15"/>
  <sheetData>
    <row r="2" spans="1:1">
      <c r="A2" t="s">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EF8BA-8E90-413D-98EC-52BDF3807E8D}">
  <dimension ref="A1:N51"/>
  <sheetViews>
    <sheetView zoomScale="55" zoomScaleNormal="55" workbookViewId="0">
      <pane ySplit="1" topLeftCell="A51" activePane="bottomLeft" state="frozen"/>
      <selection pane="bottomLeft" activeCell="A33" sqref="A33:A36"/>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44.7109375" style="1" customWidth="1"/>
    <col min="12" max="12" width="17.5703125" style="1" bestFit="1" customWidth="1"/>
    <col min="13" max="13" width="14.85546875" style="1" customWidth="1"/>
    <col min="14" max="14" width="58.5703125" style="1" bestFit="1" customWidth="1"/>
    <col min="15" max="16384" width="19.7109375" style="1"/>
  </cols>
  <sheetData>
    <row r="1" spans="1:14">
      <c r="A1" s="246" t="s">
        <v>69</v>
      </c>
      <c r="B1" s="246"/>
      <c r="C1" s="246"/>
      <c r="D1" s="246"/>
      <c r="E1" s="246"/>
    </row>
    <row r="2" spans="1:14" ht="13.5" customHeight="1">
      <c r="A2" s="16" t="str">
        <f>Clases!$B$1</f>
        <v>Clase</v>
      </c>
      <c r="B2" s="247" t="str">
        <f>Clases!B9</f>
        <v>Estructura</v>
      </c>
      <c r="C2" s="247"/>
      <c r="D2" s="247"/>
      <c r="E2" s="248"/>
    </row>
    <row r="3" spans="1:14">
      <c r="A3" s="17" t="str">
        <f>Clases!$C$1</f>
        <v>Estereotipo</v>
      </c>
      <c r="B3" s="239" t="str">
        <f>Clases!C7</f>
        <v>class</v>
      </c>
      <c r="C3" s="239"/>
      <c r="D3" s="239"/>
      <c r="E3" s="240"/>
    </row>
    <row r="4" spans="1:14" ht="60" customHeight="1">
      <c r="A4" s="17" t="str">
        <f>Clases!$D$1</f>
        <v>Desripción</v>
      </c>
      <c r="B4" s="249" t="str">
        <f>Clases!D9</f>
        <v>Puesto que cada Organizacion funciona de manera diferente, cada una tiene que adoptar una estructura organizacional distinta. Por lo tanto, toda empresa conforme a la forma de operar debe planificar todo el proceso de sus tareas laborales y definir los puestos y responsabilidades (Administradores y Participantes) de todas las personas que integran la organización. Por Ej. La Organización Universidad Católica de Oriente tiene 3 principales estrucuturas organizaciones diferentes Académico, Administrativo y Operativo</v>
      </c>
      <c r="C4" s="249"/>
      <c r="D4" s="249"/>
      <c r="E4" s="250"/>
    </row>
    <row r="5" spans="1:14">
      <c r="A5" s="17" t="s">
        <v>70</v>
      </c>
      <c r="B5" s="239" t="s">
        <v>282</v>
      </c>
      <c r="C5" s="239"/>
      <c r="D5" s="239"/>
      <c r="E5" s="240"/>
    </row>
    <row r="6" spans="1:14">
      <c r="A6" s="17" t="s">
        <v>72</v>
      </c>
      <c r="B6" s="239" t="s">
        <v>73</v>
      </c>
      <c r="C6" s="239"/>
      <c r="D6" s="239"/>
      <c r="E6" s="240"/>
    </row>
    <row r="7" spans="1:14">
      <c r="A7" s="357" t="s">
        <v>74</v>
      </c>
      <c r="B7" s="358"/>
      <c r="C7" s="358"/>
      <c r="D7" s="358"/>
      <c r="E7" s="359"/>
      <c r="F7" s="2"/>
      <c r="G7" s="2"/>
      <c r="H7" s="2"/>
      <c r="I7" s="2"/>
      <c r="J7" s="2"/>
      <c r="K7" s="2"/>
      <c r="L7" s="2"/>
      <c r="M7" s="2"/>
      <c r="N7" s="2"/>
    </row>
    <row r="8" spans="1:14">
      <c r="A8" s="4" t="s">
        <v>75</v>
      </c>
      <c r="B8" s="358" t="s">
        <v>76</v>
      </c>
      <c r="C8" s="358"/>
      <c r="D8" s="358"/>
      <c r="E8" s="5" t="s">
        <v>21</v>
      </c>
      <c r="F8" s="2"/>
      <c r="G8" s="2"/>
      <c r="H8" s="2"/>
      <c r="I8" s="2"/>
      <c r="J8" s="2"/>
      <c r="K8" s="2"/>
      <c r="L8" s="2"/>
      <c r="M8" s="2"/>
      <c r="N8" s="2"/>
    </row>
    <row r="9" spans="1:14">
      <c r="A9" s="9" t="s">
        <v>79</v>
      </c>
      <c r="B9" s="265" t="s">
        <v>351</v>
      </c>
      <c r="C9" s="265"/>
      <c r="D9" s="265"/>
      <c r="E9" s="40" t="s">
        <v>21</v>
      </c>
    </row>
    <row r="10" spans="1:14">
      <c r="A10" s="9" t="s">
        <v>79</v>
      </c>
      <c r="B10" s="265" t="s">
        <v>162</v>
      </c>
      <c r="C10" s="265"/>
      <c r="D10" s="265"/>
      <c r="E10" s="40" t="s">
        <v>23</v>
      </c>
    </row>
    <row r="11" spans="1:14">
      <c r="A11" s="9" t="s">
        <v>77</v>
      </c>
      <c r="B11" s="265" t="s">
        <v>162</v>
      </c>
      <c r="C11" s="265"/>
      <c r="D11" s="265"/>
      <c r="E11" s="40" t="s">
        <v>39</v>
      </c>
    </row>
    <row r="12" spans="1:14">
      <c r="A12" s="9" t="s">
        <v>79</v>
      </c>
      <c r="B12" s="265" t="s">
        <v>162</v>
      </c>
      <c r="C12" s="265"/>
      <c r="D12" s="265"/>
      <c r="E12" s="40" t="s">
        <v>27</v>
      </c>
    </row>
    <row r="13" spans="1:14">
      <c r="A13" s="9" t="s">
        <v>79</v>
      </c>
      <c r="B13" s="265" t="s">
        <v>162</v>
      </c>
      <c r="C13" s="265"/>
      <c r="D13" s="265"/>
      <c r="E13" s="40" t="s">
        <v>19</v>
      </c>
    </row>
    <row r="14" spans="1:14">
      <c r="A14" s="254" t="s">
        <v>82</v>
      </c>
      <c r="B14" s="255"/>
      <c r="C14" s="255"/>
      <c r="D14" s="255"/>
      <c r="E14" s="255"/>
      <c r="F14" s="255"/>
      <c r="G14" s="255"/>
      <c r="H14" s="255"/>
      <c r="I14" s="255"/>
      <c r="J14" s="255"/>
      <c r="K14" s="255"/>
      <c r="L14" s="255"/>
      <c r="M14" s="255"/>
      <c r="N14" s="256"/>
    </row>
    <row r="15" spans="1:14">
      <c r="A15" s="360" t="s">
        <v>83</v>
      </c>
      <c r="B15" s="355" t="s">
        <v>84</v>
      </c>
      <c r="C15" s="355" t="s">
        <v>85</v>
      </c>
      <c r="D15" s="355"/>
      <c r="E15" s="355" t="s">
        <v>86</v>
      </c>
      <c r="F15" s="355" t="s">
        <v>87</v>
      </c>
      <c r="G15" s="355" t="s">
        <v>88</v>
      </c>
      <c r="H15" s="355"/>
      <c r="I15" s="355"/>
      <c r="J15" s="355" t="s">
        <v>89</v>
      </c>
      <c r="K15" s="355"/>
      <c r="L15" s="355"/>
      <c r="M15" s="355"/>
      <c r="N15" s="356"/>
    </row>
    <row r="16" spans="1:14">
      <c r="A16" s="360"/>
      <c r="B16" s="355"/>
      <c r="C16" s="10" t="s">
        <v>85</v>
      </c>
      <c r="D16" s="10" t="s">
        <v>90</v>
      </c>
      <c r="E16" s="355"/>
      <c r="F16" s="355"/>
      <c r="G16" s="355"/>
      <c r="H16" s="355"/>
      <c r="I16" s="355"/>
      <c r="J16" s="355"/>
      <c r="K16" s="355"/>
      <c r="L16" s="355"/>
      <c r="M16" s="355"/>
      <c r="N16" s="356"/>
    </row>
    <row r="17" spans="1:14">
      <c r="A17" s="6" t="s">
        <v>91</v>
      </c>
      <c r="B17" s="3" t="s">
        <v>92</v>
      </c>
      <c r="C17" s="3" t="s">
        <v>93</v>
      </c>
      <c r="D17" s="3" t="s">
        <v>94</v>
      </c>
      <c r="E17" s="3" t="s">
        <v>95</v>
      </c>
      <c r="F17" s="3" t="s">
        <v>96</v>
      </c>
      <c r="G17" s="239"/>
      <c r="H17" s="239"/>
      <c r="I17" s="239"/>
      <c r="J17" s="242" t="s">
        <v>352</v>
      </c>
      <c r="K17" s="242"/>
      <c r="L17" s="242"/>
      <c r="M17" s="242"/>
      <c r="N17" s="242"/>
    </row>
    <row r="18" spans="1:14">
      <c r="A18" s="51" t="s">
        <v>91</v>
      </c>
      <c r="B18" s="45" t="s">
        <v>238</v>
      </c>
      <c r="C18" s="45" t="s">
        <v>239</v>
      </c>
      <c r="D18" s="45"/>
      <c r="E18" s="45" t="s">
        <v>73</v>
      </c>
      <c r="F18" s="45" t="s">
        <v>96</v>
      </c>
      <c r="G18" s="242"/>
      <c r="H18" s="242"/>
      <c r="I18" s="242"/>
      <c r="J18" s="241" t="s">
        <v>353</v>
      </c>
      <c r="K18" s="241"/>
      <c r="L18" s="241"/>
      <c r="M18" s="241"/>
      <c r="N18" s="241"/>
    </row>
    <row r="19" spans="1:14">
      <c r="A19" s="6" t="s">
        <v>91</v>
      </c>
      <c r="B19" s="3" t="s">
        <v>354</v>
      </c>
      <c r="C19" s="3" t="s">
        <v>93</v>
      </c>
      <c r="D19" s="58" t="s">
        <v>21</v>
      </c>
      <c r="E19" s="3" t="s">
        <v>73</v>
      </c>
      <c r="F19" s="3" t="s">
        <v>96</v>
      </c>
      <c r="G19" s="239"/>
      <c r="H19" s="239"/>
      <c r="I19" s="239"/>
      <c r="J19" s="239" t="s">
        <v>355</v>
      </c>
      <c r="K19" s="239"/>
      <c r="L19" s="239"/>
      <c r="M19" s="239"/>
      <c r="N19" s="240"/>
    </row>
    <row r="20" spans="1:14">
      <c r="A20" s="6" t="s">
        <v>91</v>
      </c>
      <c r="B20" s="3" t="s">
        <v>356</v>
      </c>
      <c r="C20" s="3" t="s">
        <v>93</v>
      </c>
      <c r="D20" s="58" t="s">
        <v>39</v>
      </c>
      <c r="E20" s="3" t="s">
        <v>73</v>
      </c>
      <c r="F20" s="3" t="s">
        <v>96</v>
      </c>
      <c r="G20" s="239"/>
      <c r="H20" s="239"/>
      <c r="I20" s="239"/>
      <c r="J20" s="239" t="s">
        <v>357</v>
      </c>
      <c r="K20" s="239"/>
      <c r="L20" s="239"/>
      <c r="M20" s="239"/>
      <c r="N20" s="240"/>
    </row>
    <row r="21" spans="1:14">
      <c r="A21" s="6" t="s">
        <v>91</v>
      </c>
      <c r="B21" s="3" t="s">
        <v>100</v>
      </c>
      <c r="C21" s="3" t="s">
        <v>93</v>
      </c>
      <c r="D21" s="58" t="s">
        <v>19</v>
      </c>
      <c r="E21" s="3" t="s">
        <v>73</v>
      </c>
      <c r="F21" s="3" t="s">
        <v>96</v>
      </c>
      <c r="G21" s="239"/>
      <c r="H21" s="239"/>
      <c r="I21" s="239"/>
      <c r="J21" s="241" t="s">
        <v>358</v>
      </c>
      <c r="K21" s="242"/>
      <c r="L21" s="242"/>
      <c r="M21" s="242"/>
      <c r="N21" s="243"/>
    </row>
    <row r="22" spans="1:14">
      <c r="A22" s="245" t="s">
        <v>102</v>
      </c>
      <c r="B22" s="235"/>
      <c r="C22" s="235"/>
      <c r="D22" s="235"/>
      <c r="E22" s="235"/>
      <c r="F22" s="235"/>
      <c r="G22" s="235"/>
      <c r="H22" s="235"/>
      <c r="I22" s="235"/>
      <c r="J22" s="235"/>
      <c r="K22" s="235"/>
      <c r="L22" s="235"/>
      <c r="M22" s="235"/>
      <c r="N22" s="236"/>
    </row>
    <row r="23" spans="1:14">
      <c r="A23" s="176" t="s">
        <v>83</v>
      </c>
      <c r="B23" s="177" t="s">
        <v>84</v>
      </c>
      <c r="C23" s="177" t="s">
        <v>103</v>
      </c>
      <c r="D23" s="177" t="s">
        <v>104</v>
      </c>
      <c r="E23" s="177" t="s">
        <v>105</v>
      </c>
      <c r="F23" s="177"/>
      <c r="G23" s="177"/>
      <c r="H23" s="177"/>
      <c r="I23" s="177"/>
      <c r="J23" s="177"/>
      <c r="K23" s="177"/>
      <c r="L23" s="177"/>
      <c r="M23" s="177" t="s">
        <v>106</v>
      </c>
      <c r="N23" s="234"/>
    </row>
    <row r="24" spans="1:14">
      <c r="A24" s="176"/>
      <c r="B24" s="397"/>
      <c r="C24" s="177"/>
      <c r="D24" s="177"/>
      <c r="E24" s="11" t="s">
        <v>84</v>
      </c>
      <c r="F24" s="11" t="s">
        <v>85</v>
      </c>
      <c r="G24" s="11" t="s">
        <v>90</v>
      </c>
      <c r="H24" s="11" t="s">
        <v>107</v>
      </c>
      <c r="I24" s="11" t="s">
        <v>86</v>
      </c>
      <c r="J24" s="177" t="s">
        <v>104</v>
      </c>
      <c r="K24" s="177"/>
      <c r="L24" s="177"/>
      <c r="M24" s="177"/>
      <c r="N24" s="234"/>
    </row>
    <row r="25" spans="1:14">
      <c r="A25" s="382" t="s">
        <v>259</v>
      </c>
      <c r="B25" s="387" t="s">
        <v>21</v>
      </c>
      <c r="C25" s="384" t="s">
        <v>110</v>
      </c>
      <c r="D25" s="340" t="s">
        <v>359</v>
      </c>
      <c r="E25" s="3" t="s">
        <v>92</v>
      </c>
      <c r="F25" s="3" t="s">
        <v>93</v>
      </c>
      <c r="G25" s="3" t="s">
        <v>94</v>
      </c>
      <c r="H25" s="3" t="s">
        <v>115</v>
      </c>
      <c r="I25" s="3" t="s">
        <v>95</v>
      </c>
      <c r="J25" s="381" t="s">
        <v>360</v>
      </c>
      <c r="K25" s="261"/>
      <c r="L25" s="262"/>
      <c r="M25" s="390" t="s">
        <v>361</v>
      </c>
      <c r="N25" s="391"/>
    </row>
    <row r="26" spans="1:14">
      <c r="A26" s="383"/>
      <c r="B26" s="388"/>
      <c r="C26" s="385"/>
      <c r="D26" s="341"/>
      <c r="E26" s="45" t="s">
        <v>238</v>
      </c>
      <c r="F26" s="3" t="s">
        <v>239</v>
      </c>
      <c r="G26" s="45"/>
      <c r="H26" s="3" t="s">
        <v>112</v>
      </c>
      <c r="I26" s="3" t="s">
        <v>73</v>
      </c>
      <c r="J26" s="381" t="s">
        <v>362</v>
      </c>
      <c r="K26" s="261"/>
      <c r="L26" s="262"/>
      <c r="M26" s="392"/>
      <c r="N26" s="393"/>
    </row>
    <row r="27" spans="1:14">
      <c r="A27" s="383"/>
      <c r="B27" s="388"/>
      <c r="C27" s="385"/>
      <c r="D27" s="341"/>
      <c r="E27" s="3" t="s">
        <v>363</v>
      </c>
      <c r="F27" s="3" t="s">
        <v>93</v>
      </c>
      <c r="G27" s="58" t="s">
        <v>21</v>
      </c>
      <c r="H27" s="3" t="s">
        <v>115</v>
      </c>
      <c r="I27" s="3" t="s">
        <v>95</v>
      </c>
      <c r="J27" s="381" t="s">
        <v>364</v>
      </c>
      <c r="K27" s="261"/>
      <c r="L27" s="262"/>
      <c r="M27" s="392"/>
      <c r="N27" s="393"/>
    </row>
    <row r="28" spans="1:14">
      <c r="A28" s="383"/>
      <c r="B28" s="388"/>
      <c r="C28" s="385"/>
      <c r="D28" s="341"/>
      <c r="E28" s="3" t="s">
        <v>356</v>
      </c>
      <c r="F28" s="3" t="s">
        <v>93</v>
      </c>
      <c r="G28" s="58" t="s">
        <v>39</v>
      </c>
      <c r="H28" s="3" t="s">
        <v>115</v>
      </c>
      <c r="I28" s="3" t="s">
        <v>95</v>
      </c>
      <c r="J28" s="381" t="s">
        <v>365</v>
      </c>
      <c r="K28" s="261"/>
      <c r="L28" s="262"/>
      <c r="M28" s="392"/>
      <c r="N28" s="393"/>
    </row>
    <row r="29" spans="1:14">
      <c r="A29" s="383"/>
      <c r="B29" s="389"/>
      <c r="C29" s="386"/>
      <c r="D29" s="342"/>
      <c r="E29" s="3" t="s">
        <v>100</v>
      </c>
      <c r="F29" s="3" t="s">
        <v>93</v>
      </c>
      <c r="G29" s="58" t="s">
        <v>19</v>
      </c>
      <c r="H29" s="3" t="s">
        <v>115</v>
      </c>
      <c r="I29" s="3" t="s">
        <v>73</v>
      </c>
      <c r="J29" s="381" t="s">
        <v>366</v>
      </c>
      <c r="K29" s="261"/>
      <c r="L29" s="262"/>
      <c r="M29" s="394"/>
      <c r="N29" s="395"/>
    </row>
    <row r="30" spans="1:14">
      <c r="A30" s="263" t="s">
        <v>119</v>
      </c>
      <c r="B30" s="396"/>
      <c r="C30" s="259"/>
      <c r="D30" s="259"/>
      <c r="E30" s="259"/>
      <c r="F30" s="259"/>
      <c r="G30" s="259"/>
      <c r="H30" s="259"/>
      <c r="I30" s="259"/>
      <c r="J30" s="259"/>
      <c r="K30" s="259"/>
      <c r="L30" s="259"/>
      <c r="M30" s="259"/>
      <c r="N30" s="264"/>
    </row>
    <row r="31" spans="1:14">
      <c r="A31" s="354" t="s">
        <v>83</v>
      </c>
      <c r="B31" s="346" t="s">
        <v>84</v>
      </c>
      <c r="C31" s="346" t="s">
        <v>120</v>
      </c>
      <c r="D31" s="346" t="s">
        <v>121</v>
      </c>
      <c r="E31" s="346" t="s">
        <v>104</v>
      </c>
      <c r="F31" s="346" t="s">
        <v>105</v>
      </c>
      <c r="G31" s="346"/>
      <c r="H31" s="346"/>
      <c r="I31" s="346"/>
      <c r="J31" s="346"/>
      <c r="K31" s="346"/>
      <c r="L31" s="346" t="s">
        <v>122</v>
      </c>
      <c r="M31" s="346"/>
      <c r="N31" s="349" t="s">
        <v>106</v>
      </c>
    </row>
    <row r="32" spans="1:14">
      <c r="A32" s="354"/>
      <c r="B32" s="346"/>
      <c r="C32" s="346"/>
      <c r="D32" s="346"/>
      <c r="E32" s="346"/>
      <c r="F32" s="12" t="s">
        <v>84</v>
      </c>
      <c r="G32" s="12" t="s">
        <v>85</v>
      </c>
      <c r="H32" s="12" t="s">
        <v>90</v>
      </c>
      <c r="I32" s="12" t="s">
        <v>107</v>
      </c>
      <c r="J32" s="12" t="s">
        <v>86</v>
      </c>
      <c r="K32" s="12" t="s">
        <v>104</v>
      </c>
      <c r="L32" s="12" t="s">
        <v>85</v>
      </c>
      <c r="M32" s="12" t="s">
        <v>90</v>
      </c>
      <c r="N32" s="349"/>
    </row>
    <row r="33" spans="1:14" ht="36" customHeight="1">
      <c r="A33" s="6" t="s">
        <v>71</v>
      </c>
      <c r="B33" s="3" t="s">
        <v>92</v>
      </c>
      <c r="C33" s="3" t="s">
        <v>124</v>
      </c>
      <c r="D33" s="3" t="s">
        <v>73</v>
      </c>
      <c r="E33" s="42" t="str">
        <f>_xlfn.CONCAT("Método encargado de obtener el valor del atributo ", B33, " de una Estructura")</f>
        <v>Método encargado de obtener el valor del atributo identificador de una Estructura</v>
      </c>
      <c r="F33" s="3"/>
      <c r="G33" s="3"/>
      <c r="H33" s="3"/>
      <c r="I33" s="3"/>
      <c r="J33" s="3"/>
      <c r="K33" s="3"/>
      <c r="L33" s="3" t="s">
        <v>93</v>
      </c>
      <c r="M33" s="3" t="s">
        <v>94</v>
      </c>
      <c r="N33" s="7"/>
    </row>
    <row r="34" spans="1:14" ht="30.75">
      <c r="A34" s="6" t="s">
        <v>71</v>
      </c>
      <c r="B34" s="45" t="s">
        <v>238</v>
      </c>
      <c r="C34" s="3" t="s">
        <v>124</v>
      </c>
      <c r="D34" s="3" t="s">
        <v>73</v>
      </c>
      <c r="E34" s="42" t="str">
        <f>_xlfn.CONCAT("Método encargado de obtener el valor del atributo ", B34, " de una Estructura")</f>
        <v>Método encargado de obtener el valor del atributo nombre de una Estructura</v>
      </c>
      <c r="F34" s="3"/>
      <c r="G34" s="3"/>
      <c r="H34" s="3"/>
      <c r="I34" s="3"/>
      <c r="J34" s="3"/>
      <c r="K34" s="45"/>
      <c r="L34" s="45" t="s">
        <v>239</v>
      </c>
      <c r="M34" s="45"/>
      <c r="N34" s="7"/>
    </row>
    <row r="35" spans="1:14" ht="30.75">
      <c r="A35" s="6" t="s">
        <v>71</v>
      </c>
      <c r="B35" s="3" t="s">
        <v>354</v>
      </c>
      <c r="C35" s="3" t="s">
        <v>124</v>
      </c>
      <c r="D35" s="3" t="s">
        <v>73</v>
      </c>
      <c r="E35" s="42" t="str">
        <f>_xlfn.CONCAT("Método encargado de obtener el valor del atributo ", B35, " de una Estructura")</f>
        <v>Método encargado de obtener el valor del atributo estructuraPadre de una Estructura</v>
      </c>
      <c r="F35" s="3"/>
      <c r="G35" s="3"/>
      <c r="H35" s="3"/>
      <c r="I35" s="3"/>
      <c r="J35" s="3"/>
      <c r="K35" s="3"/>
      <c r="L35" s="3" t="s">
        <v>93</v>
      </c>
      <c r="M35" s="58" t="s">
        <v>21</v>
      </c>
      <c r="N35" s="7"/>
    </row>
    <row r="36" spans="1:14" ht="30.75">
      <c r="A36" s="6" t="s">
        <v>71</v>
      </c>
      <c r="B36" s="3" t="s">
        <v>356</v>
      </c>
      <c r="C36" s="3" t="s">
        <v>124</v>
      </c>
      <c r="D36" s="3" t="s">
        <v>73</v>
      </c>
      <c r="E36" s="42" t="str">
        <f>_xlfn.CONCAT("Método encargado de obtener el valor del atributo ", B36, " de una Estructura")</f>
        <v>Método encargado de obtener el valor del atributo organizacion de una Estructura</v>
      </c>
      <c r="F36" s="3"/>
      <c r="G36" s="3"/>
      <c r="H36" s="3"/>
      <c r="I36" s="3"/>
      <c r="J36" s="3"/>
      <c r="K36" s="3"/>
      <c r="L36" s="3" t="s">
        <v>93</v>
      </c>
      <c r="M36" s="58" t="s">
        <v>39</v>
      </c>
      <c r="N36" s="7"/>
    </row>
    <row r="37" spans="1:14" ht="30.75">
      <c r="A37" s="6" t="s">
        <v>71</v>
      </c>
      <c r="B37" s="3" t="s">
        <v>100</v>
      </c>
      <c r="C37" s="3" t="s">
        <v>124</v>
      </c>
      <c r="D37" s="3" t="s">
        <v>73</v>
      </c>
      <c r="E37" s="42" t="str">
        <f>_xlfn.CONCAT("Método encargado de obtener el valor del atributo ", B37, " de una Estructura")</f>
        <v>Método encargado de obtener el valor del atributo estado de una Estructura</v>
      </c>
      <c r="F37" s="3"/>
      <c r="G37" s="3"/>
      <c r="H37" s="3"/>
      <c r="I37" s="3"/>
      <c r="J37" s="3"/>
      <c r="K37" s="3"/>
      <c r="L37" s="3" t="s">
        <v>93</v>
      </c>
      <c r="M37" s="58" t="s">
        <v>19</v>
      </c>
      <c r="N37" s="7"/>
    </row>
    <row r="38" spans="1:14" ht="76.5">
      <c r="A38" s="6" t="s">
        <v>71</v>
      </c>
      <c r="B38" s="3" t="s">
        <v>92</v>
      </c>
      <c r="C38" s="3" t="s">
        <v>129</v>
      </c>
      <c r="D38" s="3" t="s">
        <v>73</v>
      </c>
      <c r="E38" s="42" t="str">
        <f>_xlfn.CONCAT("Método encargado de obtener el valor del atributo ", B38, " de una Estructura")</f>
        <v>Método encargado de obtener el valor del atributo identificador de una Estructura</v>
      </c>
      <c r="F38" s="3" t="s">
        <v>92</v>
      </c>
      <c r="G38" s="3" t="s">
        <v>93</v>
      </c>
      <c r="H38" s="3" t="s">
        <v>94</v>
      </c>
      <c r="I38" s="3" t="s">
        <v>112</v>
      </c>
      <c r="J38" s="3" t="s">
        <v>95</v>
      </c>
      <c r="K38" s="42" t="str">
        <f>_xlfn.CONCAT("Atributo que brinda el valor que se va a asignar en el ",F38," de la Estructura, de ser necesario hacerlo")</f>
        <v>Atributo que brinda el valor que se va a asignar en el identificador de la Estructura, de ser necesario hacerlo</v>
      </c>
      <c r="L38" s="3"/>
      <c r="M38" s="3"/>
      <c r="N38" s="71" t="str">
        <f>_xlfn.CONCAT("– Los datos del ", B17, " deben cumplir con las reglas de tipo de dato, formato, longitud, obligatoriedad, rango y falta de lógica.
En caso de fallar, se debe reportar el error al maximo detalle, deteniendo el proceso de set", PROPER(F38), "( ", F38,": ",IF(G38="Otro",H38,G38),"): void")</f>
        <v>– Los datos del identificador deben cumplir con las reglas de tipo de dato, formato, longitud, obligatoriedad, rango y falta de lógica.
En caso de fallar, se debe reportar el error al maximo detalle, deteniendo el proceso de setIdentificador( identificador: UUID): void</v>
      </c>
    </row>
    <row r="39" spans="1:14" ht="91.5">
      <c r="A39" s="6" t="s">
        <v>71</v>
      </c>
      <c r="B39" s="45" t="s">
        <v>238</v>
      </c>
      <c r="C39" s="3" t="s">
        <v>129</v>
      </c>
      <c r="D39" s="3" t="s">
        <v>73</v>
      </c>
      <c r="E39" s="42" t="str">
        <f>_xlfn.CONCAT("Método encargado de obtener el valor del atributo ", B39, " de una Estructura")</f>
        <v>Método encargado de obtener el valor del atributo nombre de una Estructura</v>
      </c>
      <c r="F39" s="45" t="s">
        <v>238</v>
      </c>
      <c r="G39" s="45" t="s">
        <v>239</v>
      </c>
      <c r="H39" s="45"/>
      <c r="I39" s="3" t="s">
        <v>112</v>
      </c>
      <c r="J39" s="3" t="s">
        <v>73</v>
      </c>
      <c r="K39" s="42" t="str">
        <f>_xlfn.CONCAT("Atributo que brinda el valor que se va a asignar en el ",F39," de la Estructura, de ser necesario hacerlo")</f>
        <v>Atributo que brinda el valor que se va a asignar en el nombre de la Estructura, de ser necesario hacerlo</v>
      </c>
      <c r="L39" s="3"/>
      <c r="M39" s="3"/>
      <c r="N39" s="71" t="str">
        <f t="shared" ref="N39:N42" si="0">_xlfn.CONCAT("– Los datos del ", B18, " deben cumplir con las reglas de tipo de dato, formato, longitud, obligatoriedad, rango y falta de lógica.
En caso de fallar, se debe reportar el error al maximo detalle, deteniendo el proceso de set", PROPER(F39), "( ", F39,": ",IF(G39="Otro",H39,G39),"): void")</f>
        <v>– Los datos del nombre deben cumplir con las reglas de tipo de dato, formato, longitud, obligatoriedad, rango y falta de lógica.
En caso de fallar, se debe reportar el error al maximo detalle, deteniendo el proceso de setNombre( nombre: String): void</v>
      </c>
    </row>
    <row r="40" spans="1:14" ht="91.5">
      <c r="A40" s="6" t="s">
        <v>71</v>
      </c>
      <c r="B40" s="3" t="s">
        <v>354</v>
      </c>
      <c r="C40" s="3" t="s">
        <v>129</v>
      </c>
      <c r="D40" s="3" t="s">
        <v>73</v>
      </c>
      <c r="E40" s="42" t="str">
        <f>_xlfn.CONCAT("Método encargado de obtener el valor del atributo ", B40, " de una Estructura")</f>
        <v>Método encargado de obtener el valor del atributo estructuraPadre de una Estructura</v>
      </c>
      <c r="F40" s="3" t="s">
        <v>363</v>
      </c>
      <c r="G40" s="3" t="s">
        <v>93</v>
      </c>
      <c r="H40" s="58" t="s">
        <v>21</v>
      </c>
      <c r="I40" s="3" t="s">
        <v>115</v>
      </c>
      <c r="J40" s="3" t="s">
        <v>73</v>
      </c>
      <c r="K40" s="42" t="str">
        <f>_xlfn.CONCAT("Atributo que brinda el valor que se va a asignar en el ",F40," de la Estructura, de ser necesario hacerlo")</f>
        <v>Atributo que brinda el valor que se va a asignar en el estructura de la Estructura, de ser necesario hacerlo</v>
      </c>
      <c r="L40" s="3"/>
      <c r="M40" s="3"/>
      <c r="N40" s="71" t="str">
        <f>_xlfn.CONCAT("– Los datos de  la ", B19, " deben cumplir con las reglas de tipo de dato, formato, longitud, obligatoriedad, rango y falta de lógica.
En caso de fallar, se debe reportar el error al maximo detalle, deteniendo el proceso de set", PROPER(F40), "( ", F40,": ",IF(G40="Otro",H40,G40),"): void")</f>
        <v>– Los datos de  la estructuraPadre deben cumplir con las reglas de tipo de dato, formato, longitud, obligatoriedad, rango y falta de lógica.
En caso de fallar, se debe reportar el error al maximo detalle, deteniendo el proceso de setEstructura( estructura: Estructura): void</v>
      </c>
    </row>
    <row r="41" spans="1:14" ht="91.5">
      <c r="A41" s="6" t="s">
        <v>71</v>
      </c>
      <c r="B41" s="3" t="s">
        <v>356</v>
      </c>
      <c r="C41" s="3" t="s">
        <v>129</v>
      </c>
      <c r="D41" s="3" t="s">
        <v>73</v>
      </c>
      <c r="E41" s="42" t="str">
        <f>_xlfn.CONCAT("Método encargado de obtener el valor del atributo ", B41, " de una Estructura")</f>
        <v>Método encargado de obtener el valor del atributo organizacion de una Estructura</v>
      </c>
      <c r="F41" s="3" t="s">
        <v>356</v>
      </c>
      <c r="G41" s="3" t="s">
        <v>93</v>
      </c>
      <c r="H41" s="58" t="s">
        <v>39</v>
      </c>
      <c r="I41" s="3" t="s">
        <v>115</v>
      </c>
      <c r="J41" s="3" t="s">
        <v>73</v>
      </c>
      <c r="K41" s="42" t="str">
        <f>_xlfn.CONCAT("Atributo que brinda el valor que se va a asignar en el ",F41," de la Estructura, de ser necesario hacerlo")</f>
        <v>Atributo que brinda el valor que se va a asignar en el organizacion de la Estructura, de ser necesario hacerlo</v>
      </c>
      <c r="L41" s="3"/>
      <c r="M41" s="3"/>
      <c r="N41" s="71" t="str">
        <f>_xlfn.CONCAT("– Los datos de la ", B20, " deben cumplir con las reglas de tipo de dato, formato, longitud, obligatoriedad, rango y falta de lógica.
En caso de fallar, se debe reportar el error al maximo detalle, deteniendo el proceso de set", PROPER(F41), "( ", F41,": ",IF(G41="Otro",H41,G41),"): void")</f>
        <v>– Los datos de la organizacion deben cumplir con las reglas de tipo de dato, formato, longitud, obligatoriedad, rango y falta de lógica.
En caso de fallar, se debe reportar el error al maximo detalle, deteniendo el proceso de setOrganizacion( organizacion: Organizacion): void</v>
      </c>
    </row>
    <row r="42" spans="1:14" ht="91.5">
      <c r="A42" s="6" t="s">
        <v>71</v>
      </c>
      <c r="B42" s="3" t="s">
        <v>100</v>
      </c>
      <c r="C42" s="3" t="s">
        <v>129</v>
      </c>
      <c r="D42" s="3" t="s">
        <v>73</v>
      </c>
      <c r="E42" s="42" t="str">
        <f>_xlfn.CONCAT("Método encargado de obtener el valor del atributo ", B42, " de una Estructura")</f>
        <v>Método encargado de obtener el valor del atributo estado de una Estructura</v>
      </c>
      <c r="F42" s="3" t="s">
        <v>100</v>
      </c>
      <c r="G42" s="3" t="s">
        <v>93</v>
      </c>
      <c r="H42" s="58" t="s">
        <v>19</v>
      </c>
      <c r="I42" s="3" t="s">
        <v>115</v>
      </c>
      <c r="J42" s="3" t="s">
        <v>73</v>
      </c>
      <c r="K42" s="42" t="str">
        <f>_xlfn.CONCAT("Atributo que brinda el valor que se va a asignar en el ",F42," de la Estructura, de ser necesario hacerlo")</f>
        <v>Atributo que brinda el valor que se va a asignar en el estado de la Estructura, de ser necesario hacerlo</v>
      </c>
      <c r="L42" s="3"/>
      <c r="M42" s="3"/>
      <c r="N42" s="71" t="str">
        <f t="shared" si="0"/>
        <v>– Los datos del estado deben cumplir con las reglas de tipo de dato, formato, longitud, obligatoriedad, rango y falta de lógica.
En caso de fallar, se debe reportar el error al maximo detalle, deteniendo el proceso de setEstado( estado: Estado): void</v>
      </c>
    </row>
    <row r="43" spans="1:14">
      <c r="A43" s="271" t="s">
        <v>134</v>
      </c>
      <c r="B43" s="257"/>
      <c r="C43" s="257"/>
      <c r="D43" s="257"/>
      <c r="E43" s="257"/>
      <c r="F43" s="257"/>
      <c r="G43" s="257"/>
      <c r="H43" s="257"/>
      <c r="I43" s="257"/>
      <c r="J43" s="257"/>
      <c r="K43" s="257"/>
      <c r="L43" s="257"/>
      <c r="M43" s="257"/>
      <c r="N43" s="258"/>
    </row>
    <row r="44" spans="1:14">
      <c r="A44" s="374" t="s">
        <v>83</v>
      </c>
      <c r="B44" s="372" t="s">
        <v>84</v>
      </c>
      <c r="C44" s="372" t="s">
        <v>135</v>
      </c>
      <c r="D44" s="372" t="s">
        <v>121</v>
      </c>
      <c r="E44" s="372" t="s">
        <v>104</v>
      </c>
      <c r="F44" s="372" t="s">
        <v>105</v>
      </c>
      <c r="G44" s="372"/>
      <c r="H44" s="372"/>
      <c r="I44" s="372"/>
      <c r="J44" s="372"/>
      <c r="K44" s="372"/>
      <c r="L44" s="372" t="s">
        <v>122</v>
      </c>
      <c r="M44" s="372"/>
      <c r="N44" s="373" t="s">
        <v>106</v>
      </c>
    </row>
    <row r="45" spans="1:14">
      <c r="A45" s="374"/>
      <c r="B45" s="372"/>
      <c r="C45" s="372"/>
      <c r="D45" s="372"/>
      <c r="E45" s="372"/>
      <c r="F45" s="13" t="s">
        <v>84</v>
      </c>
      <c r="G45" s="13" t="s">
        <v>85</v>
      </c>
      <c r="H45" s="13" t="s">
        <v>90</v>
      </c>
      <c r="I45" s="13" t="s">
        <v>107</v>
      </c>
      <c r="J45" s="13" t="s">
        <v>86</v>
      </c>
      <c r="K45" s="13" t="s">
        <v>104</v>
      </c>
      <c r="L45" s="13" t="s">
        <v>85</v>
      </c>
      <c r="M45" s="13" t="s">
        <v>90</v>
      </c>
      <c r="N45" s="373"/>
    </row>
    <row r="46" spans="1:14" ht="255">
      <c r="A46" s="6" t="s">
        <v>71</v>
      </c>
      <c r="B46" s="3" t="s">
        <v>136</v>
      </c>
      <c r="C46" s="3" t="s">
        <v>96</v>
      </c>
      <c r="D46" s="3" t="s">
        <v>73</v>
      </c>
      <c r="E46" s="3" t="str">
        <f t="shared" ref="E46:E51" si="1">_xlfn.CONCAT("Método encargado de ", B46, " una ", $B$2)</f>
        <v>Método encargado de registar una Estructura</v>
      </c>
      <c r="F46" s="42" t="s">
        <v>367</v>
      </c>
      <c r="G46" s="3" t="s">
        <v>93</v>
      </c>
      <c r="H46" s="58" t="s">
        <v>21</v>
      </c>
      <c r="I46" s="3" t="s">
        <v>115</v>
      </c>
      <c r="J46" s="3" t="s">
        <v>73</v>
      </c>
      <c r="K46" s="42" t="s">
        <v>368</v>
      </c>
      <c r="L46" s="3" t="s">
        <v>139</v>
      </c>
      <c r="M46" s="3"/>
      <c r="N46" s="71" t="s">
        <v>369</v>
      </c>
    </row>
    <row r="47" spans="1:14" ht="240">
      <c r="A47" s="32" t="s">
        <v>71</v>
      </c>
      <c r="B47" s="23" t="s">
        <v>141</v>
      </c>
      <c r="C47" s="23" t="s">
        <v>96</v>
      </c>
      <c r="D47" s="23" t="s">
        <v>73</v>
      </c>
      <c r="E47" s="23" t="str">
        <f t="shared" si="1"/>
        <v>Método encargado de modificar una Estructura</v>
      </c>
      <c r="F47" s="45" t="s">
        <v>370</v>
      </c>
      <c r="G47" s="23" t="s">
        <v>93</v>
      </c>
      <c r="H47" s="58" t="s">
        <v>21</v>
      </c>
      <c r="I47" s="23" t="s">
        <v>115</v>
      </c>
      <c r="J47" s="3" t="s">
        <v>73</v>
      </c>
      <c r="K47" s="45" t="s">
        <v>371</v>
      </c>
      <c r="L47" s="23" t="s">
        <v>139</v>
      </c>
      <c r="M47" s="23"/>
      <c r="N47" s="24" t="s">
        <v>372</v>
      </c>
    </row>
    <row r="48" spans="1:14" ht="195">
      <c r="A48" s="32" t="s">
        <v>71</v>
      </c>
      <c r="B48" s="23" t="s">
        <v>145</v>
      </c>
      <c r="C48" s="23" t="s">
        <v>96</v>
      </c>
      <c r="D48" s="23" t="s">
        <v>73</v>
      </c>
      <c r="E48" s="23" t="str">
        <f t="shared" si="1"/>
        <v>Método encargado de cambiarEstado una Estructura</v>
      </c>
      <c r="F48" s="45" t="s">
        <v>373</v>
      </c>
      <c r="G48" s="23" t="s">
        <v>93</v>
      </c>
      <c r="H48" s="58" t="s">
        <v>21</v>
      </c>
      <c r="I48" s="23" t="s">
        <v>115</v>
      </c>
      <c r="J48" s="3" t="s">
        <v>73</v>
      </c>
      <c r="K48" s="45" t="s">
        <v>374</v>
      </c>
      <c r="L48" s="23" t="s">
        <v>139</v>
      </c>
      <c r="M48" s="23"/>
      <c r="N48" s="24" t="s">
        <v>375</v>
      </c>
    </row>
    <row r="49" spans="1:14" ht="30.75">
      <c r="A49" s="32" t="s">
        <v>71</v>
      </c>
      <c r="B49" s="23" t="s">
        <v>149</v>
      </c>
      <c r="C49" s="23" t="s">
        <v>96</v>
      </c>
      <c r="D49" s="23" t="s">
        <v>73</v>
      </c>
      <c r="E49" s="23" t="str">
        <f t="shared" si="1"/>
        <v>Método encargado de consultar una Estructura</v>
      </c>
      <c r="F49" s="45" t="s">
        <v>376</v>
      </c>
      <c r="G49" s="23" t="s">
        <v>93</v>
      </c>
      <c r="H49" s="58" t="s">
        <v>21</v>
      </c>
      <c r="I49" s="23" t="s">
        <v>115</v>
      </c>
      <c r="J49" s="3" t="s">
        <v>73</v>
      </c>
      <c r="K49" s="45" t="s">
        <v>377</v>
      </c>
      <c r="L49" s="23" t="s">
        <v>93</v>
      </c>
      <c r="M49" s="45" t="s">
        <v>378</v>
      </c>
      <c r="N49" s="100"/>
    </row>
    <row r="50" spans="1:14" ht="210">
      <c r="A50" s="32" t="s">
        <v>71</v>
      </c>
      <c r="B50" s="23" t="s">
        <v>153</v>
      </c>
      <c r="C50" s="23" t="s">
        <v>96</v>
      </c>
      <c r="D50" s="23" t="s">
        <v>73</v>
      </c>
      <c r="E50" s="23" t="str">
        <f t="shared" si="1"/>
        <v>Método encargado de Eliminar una Estructura</v>
      </c>
      <c r="F50" s="45" t="s">
        <v>379</v>
      </c>
      <c r="G50" s="23" t="s">
        <v>93</v>
      </c>
      <c r="H50" s="23" t="s">
        <v>94</v>
      </c>
      <c r="I50" s="23" t="s">
        <v>112</v>
      </c>
      <c r="J50" s="3" t="s">
        <v>73</v>
      </c>
      <c r="K50" s="45" t="s">
        <v>380</v>
      </c>
      <c r="L50" s="23" t="s">
        <v>139</v>
      </c>
      <c r="M50" s="99"/>
      <c r="N50" s="45" t="s">
        <v>381</v>
      </c>
    </row>
    <row r="51" spans="1:14" ht="75">
      <c r="A51" s="83" t="s">
        <v>71</v>
      </c>
      <c r="B51" s="27" t="s">
        <v>157</v>
      </c>
      <c r="C51" s="27" t="s">
        <v>96</v>
      </c>
      <c r="D51" s="27" t="s">
        <v>73</v>
      </c>
      <c r="E51" s="27" t="str">
        <f t="shared" si="1"/>
        <v>Método encargado de calcularEstado una Estructura</v>
      </c>
      <c r="F51" s="53" t="s">
        <v>382</v>
      </c>
      <c r="G51" s="27" t="s">
        <v>93</v>
      </c>
      <c r="H51" s="93" t="s">
        <v>21</v>
      </c>
      <c r="I51" s="27" t="s">
        <v>112</v>
      </c>
      <c r="J51" s="3" t="s">
        <v>73</v>
      </c>
      <c r="K51" s="53" t="s">
        <v>383</v>
      </c>
      <c r="L51" s="27" t="s">
        <v>160</v>
      </c>
      <c r="M51" s="27"/>
      <c r="N51" s="101" t="s">
        <v>384</v>
      </c>
    </row>
  </sheetData>
  <mergeCells count="67">
    <mergeCell ref="J17:N17"/>
    <mergeCell ref="G19:I19"/>
    <mergeCell ref="B6:E6"/>
    <mergeCell ref="A1:E1"/>
    <mergeCell ref="B2:E2"/>
    <mergeCell ref="B3:E3"/>
    <mergeCell ref="B4:E4"/>
    <mergeCell ref="B5:E5"/>
    <mergeCell ref="B10:D10"/>
    <mergeCell ref="B11:D11"/>
    <mergeCell ref="B12:D12"/>
    <mergeCell ref="B13:D13"/>
    <mergeCell ref="G18:I18"/>
    <mergeCell ref="J24:L24"/>
    <mergeCell ref="J29:L29"/>
    <mergeCell ref="G20:I20"/>
    <mergeCell ref="J20:N20"/>
    <mergeCell ref="A7:E7"/>
    <mergeCell ref="B8:D8"/>
    <mergeCell ref="B9:D9"/>
    <mergeCell ref="A14:N14"/>
    <mergeCell ref="A15:A16"/>
    <mergeCell ref="B15:B16"/>
    <mergeCell ref="C15:D15"/>
    <mergeCell ref="E15:E16"/>
    <mergeCell ref="F15:F16"/>
    <mergeCell ref="G15:I16"/>
    <mergeCell ref="J15:N16"/>
    <mergeCell ref="G17:I17"/>
    <mergeCell ref="L44:M44"/>
    <mergeCell ref="N44:N45"/>
    <mergeCell ref="F31:K31"/>
    <mergeCell ref="L31:M31"/>
    <mergeCell ref="N31:N32"/>
    <mergeCell ref="A43:N43"/>
    <mergeCell ref="A44:A45"/>
    <mergeCell ref="B44:B45"/>
    <mergeCell ref="C44:C45"/>
    <mergeCell ref="D44:D45"/>
    <mergeCell ref="E44:E45"/>
    <mergeCell ref="F44:K44"/>
    <mergeCell ref="A31:A32"/>
    <mergeCell ref="B31:B32"/>
    <mergeCell ref="C31:C32"/>
    <mergeCell ref="E31:E32"/>
    <mergeCell ref="M25:N29"/>
    <mergeCell ref="J18:N18"/>
    <mergeCell ref="J25:L25"/>
    <mergeCell ref="J26:L26"/>
    <mergeCell ref="D31:D32"/>
    <mergeCell ref="A30:N30"/>
    <mergeCell ref="J19:N19"/>
    <mergeCell ref="G21:I21"/>
    <mergeCell ref="J21:N21"/>
    <mergeCell ref="A22:N22"/>
    <mergeCell ref="A23:A24"/>
    <mergeCell ref="B23:B24"/>
    <mergeCell ref="C23:C24"/>
    <mergeCell ref="D23:D24"/>
    <mergeCell ref="E23:L23"/>
    <mergeCell ref="M23:N24"/>
    <mergeCell ref="J28:L28"/>
    <mergeCell ref="J27:L27"/>
    <mergeCell ref="A25:A29"/>
    <mergeCell ref="C25:C29"/>
    <mergeCell ref="D25:D29"/>
    <mergeCell ref="B25:B29"/>
  </mergeCells>
  <hyperlinks>
    <hyperlink ref="A1:E1" location="Clases!A1" display="&lt;-Volver al inicio" xr:uid="{8C9BE5BB-C020-47A6-B78E-C1602762F24D}"/>
    <hyperlink ref="E9" location="'ReportePublicacion'!A1" display="ReporteComentario" xr:uid="{F4CDB9CA-6D68-449B-9C51-71954CBCF766}"/>
    <hyperlink ref="E10:E13" location="'ReportePublicacion'!A1" display="ReporteComentario" xr:uid="{553D3FF5-5FD9-49DD-A585-DCAFC0B80700}"/>
    <hyperlink ref="D21" location="'Estado'!A1" display="Estado" xr:uid="{3E9805EF-AA27-4856-A67F-F3BBEBC46E93}"/>
    <hyperlink ref="D19" location="'Estructura'!B2" display="Estructura" xr:uid="{83D5B31A-C88A-4703-9C6B-9E4AF854BDFA}"/>
    <hyperlink ref="D20" location="'Organizacion'!B2" display="Organizacion" xr:uid="{ED45A398-FAAC-4185-8B17-617FEACFFD74}"/>
    <hyperlink ref="G29" location="'Estado'!A1" display="Estado" xr:uid="{7D7BE1FE-3D7F-4ECC-994F-D7BA34462146}"/>
    <hyperlink ref="G27" location="'Estructura'!B2" display="Estructura" xr:uid="{172D65C2-766C-4AC5-8103-A19A9D1361FC}"/>
    <hyperlink ref="G28" location="'Organizacion'!B2" display="Organizacion" xr:uid="{F6EF7023-1FC7-4182-8069-09749B59CB18}"/>
    <hyperlink ref="H42" location="'Estado'!A1" display="Estado" xr:uid="{2E1D449E-0E3D-4913-AA90-AB9C737ADB31}"/>
    <hyperlink ref="H40" location="'Estructura'!B2" display="Estructura" xr:uid="{7E639537-737D-4291-9CDC-626CD86B8A89}"/>
    <hyperlink ref="H41" location="'Organizacion'!B2" display="Organizacion" xr:uid="{44C58FA1-AE9B-4893-B473-8F079FE5AF87}"/>
    <hyperlink ref="M37" location="'Estado'!A1" display="Estado" xr:uid="{00CAD893-1177-41FC-966B-6D68E861CC9C}"/>
    <hyperlink ref="M35" location="'Estructura'!B2" display="Estructura" xr:uid="{29D19A15-5E58-4048-971D-8024E92DAAD9}"/>
    <hyperlink ref="M36" location="'Organizacion'!B2" display="Organizacion" xr:uid="{EDB3D4D9-1372-48B2-B0ED-8CC14B22D145}"/>
    <hyperlink ref="H51" location="'Estructura'!B2" display="Estructura" xr:uid="{382E69D2-8AA2-41B1-B553-D4252C4C3DE3}"/>
    <hyperlink ref="H46" location="'Estructura'!B2" display="Estructura" xr:uid="{F4173674-9954-4B11-B750-D0F19839DD55}"/>
    <hyperlink ref="H47:H49" location="'Estructura'!B2" display="Estructura" xr:uid="{CB1D982F-9390-468A-8B9C-2C6D4D38D891}"/>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9DC50836-AF0B-4692-8E5A-DFE4E71F593F}">
          <x14:formula1>
            <xm:f>Valores!$C$2:$C$7</xm:f>
          </x14:formula1>
          <xm:sqref>B9:B13</xm:sqref>
        </x14:dataValidation>
        <x14:dataValidation type="list" allowBlank="1" showInputMessage="1" showErrorMessage="1" xr:uid="{B5F83426-D188-4D75-B546-B2654FEBCA80}">
          <x14:formula1>
            <xm:f>Valores!$B$2:$B$3</xm:f>
          </x14:formula1>
          <xm:sqref>A9:A13</xm:sqref>
        </x14:dataValidation>
        <x14:dataValidation type="list" allowBlank="1" showInputMessage="1" showErrorMessage="1" xr:uid="{7F587652-D10A-4287-9326-CD4899172CDE}">
          <x14:formula1>
            <xm:f>Valores!$L$2:$L$13</xm:f>
          </x14:formula1>
          <xm:sqref>L46</xm:sqref>
        </x14:dataValidation>
        <x14:dataValidation type="list" allowBlank="1" showInputMessage="1" showErrorMessage="1" xr:uid="{EBCE8882-7F65-4359-BF27-00A6D2307C9B}">
          <x14:formula1>
            <xm:f>Valores!$K$2:$K$3</xm:f>
          </x14:formula1>
          <xm:sqref>C33:C42</xm:sqref>
        </x14:dataValidation>
        <x14:dataValidation type="list" allowBlank="1" showInputMessage="1" showErrorMessage="1" xr:uid="{06C80308-1B67-4FB3-B14D-84252F8FD435}">
          <x14:formula1>
            <xm:f>Valores!$J$2:$J$3</xm:f>
          </x14:formula1>
          <xm:sqref>I46:I47 H25:H29 I33:I42</xm:sqref>
        </x14:dataValidation>
        <x14:dataValidation type="list" allowBlank="1" showInputMessage="1" showErrorMessage="1" xr:uid="{697DB8E1-6ABD-43C4-AA34-9E9D2770BAE5}">
          <x14:formula1>
            <xm:f>Valores!$I$2:$I$3</xm:f>
          </x14:formula1>
          <xm:sqref>C25</xm:sqref>
        </x14:dataValidation>
        <x14:dataValidation type="list" allowBlank="1" showInputMessage="1" showErrorMessage="1" xr:uid="{022155E2-9231-4CC5-A215-8909A38FF14C}">
          <x14:formula1>
            <xm:f>Valores!$H$2:$H$3</xm:f>
          </x14:formula1>
          <xm:sqref>C46:C47 F17:F21</xm:sqref>
        </x14:dataValidation>
        <x14:dataValidation type="list" allowBlank="1" showInputMessage="1" showErrorMessage="1" xr:uid="{81EB1BFA-7528-45B5-8983-200A6348D9EF}">
          <x14:formula1>
            <xm:f>Valores!$G$2:$G$12</xm:f>
          </x14:formula1>
          <xm:sqref>L47 C17:C21 F25:F29 G46:G47 G33:G42 L33:L42</xm:sqref>
        </x14:dataValidation>
        <x14:dataValidation type="list" allowBlank="1" showInputMessage="1" showErrorMessage="1" xr:uid="{14B26F23-7F49-40DE-8D3E-714D5E04CE68}">
          <x14:formula1>
            <xm:f>Valores!$F$2:$F$5</xm:f>
          </x14:formula1>
          <xm:sqref>A46:A47 A17:A21 A25 A33:A42</xm:sqref>
        </x14:dataValidation>
        <x14:dataValidation type="list" allowBlank="1" showInputMessage="1" showErrorMessage="1" xr:uid="{4C0964C3-C718-4B8F-B655-27B21BC98C24}">
          <x14:formula1>
            <xm:f>Valores!$E$2:$E$3</xm:f>
          </x14:formula1>
          <xm:sqref>B6 D46:D47 E17:E21 J33:J42 I25:I29 D33:D42 J46:J51</xm:sqref>
        </x14:dataValidation>
        <x14:dataValidation type="list" allowBlank="1" showInputMessage="1" showErrorMessage="1" xr:uid="{75CC6180-D9A6-4D16-B902-0741C3D0758D}">
          <x14:formula1>
            <xm:f>Valores!$D$2:$D$3</xm:f>
          </x14:formula1>
          <xm:sqref>B5</xm:sqref>
        </x14:dataValidation>
        <x14:dataValidation type="list" allowBlank="1" showInputMessage="1" showErrorMessage="1" xr:uid="{31AEFA14-B928-424D-B536-0B83B6761A79}">
          <x14:formula1>
            <xm:f>Clases!$B$2:$B$32</xm:f>
          </x14:formula1>
          <xm:sqref>E9:E13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5F576-B9FB-421A-BB75-34E877F705CD}">
  <dimension ref="A1:N36"/>
  <sheetViews>
    <sheetView zoomScale="55" zoomScaleNormal="55" workbookViewId="0">
      <pane ySplit="1" topLeftCell="A30" activePane="bottomLeft" state="frozen"/>
      <selection pane="bottomLeft" activeCell="B43" sqref="B43"/>
    </sheetView>
  </sheetViews>
  <sheetFormatPr defaultColWidth="19.7109375" defaultRowHeight="15"/>
  <cols>
    <col min="1" max="1" width="28.7109375" style="1" customWidth="1"/>
    <col min="2" max="2" width="22.5703125" style="1" bestFit="1" customWidth="1"/>
    <col min="3" max="3" width="27.140625" style="1" bestFit="1" customWidth="1"/>
    <col min="4" max="4" width="33.42578125" style="1" bestFit="1" customWidth="1"/>
    <col min="5" max="5" width="63" style="1" bestFit="1" customWidth="1"/>
    <col min="6" max="6" width="27.140625" style="1" bestFit="1" customWidth="1"/>
    <col min="7" max="8" width="23.140625" style="1" bestFit="1" customWidth="1"/>
    <col min="9" max="10" width="34.140625" style="1" bestFit="1" customWidth="1"/>
    <col min="11" max="11" width="30.5703125" style="1" bestFit="1" customWidth="1"/>
    <col min="12" max="12" width="17.5703125" style="1" bestFit="1" customWidth="1"/>
    <col min="13" max="13" width="10" style="1" bestFit="1" customWidth="1"/>
    <col min="14" max="14" width="58.5703125" style="1" bestFit="1" customWidth="1"/>
    <col min="15" max="16384" width="19.7109375" style="1"/>
  </cols>
  <sheetData>
    <row r="1" spans="1:14">
      <c r="A1" s="246" t="s">
        <v>69</v>
      </c>
      <c r="B1" s="246"/>
      <c r="C1" s="246"/>
      <c r="D1" s="246"/>
      <c r="E1" s="246"/>
    </row>
    <row r="2" spans="1:14" ht="13.5" customHeight="1">
      <c r="A2" s="16" t="str">
        <f>Clases!$B$1</f>
        <v>Clase</v>
      </c>
      <c r="B2" s="247" t="str">
        <f>Clases!B10</f>
        <v>EstructuraAdminEstruc</v>
      </c>
      <c r="C2" s="247"/>
      <c r="D2" s="247"/>
      <c r="E2" s="248"/>
    </row>
    <row r="3" spans="1:14">
      <c r="A3" s="17" t="str">
        <f>Clases!$C$1</f>
        <v>Estereotipo</v>
      </c>
      <c r="B3" s="239" t="str">
        <f>Clases!C7</f>
        <v>class</v>
      </c>
      <c r="C3" s="239"/>
      <c r="D3" s="239"/>
      <c r="E3" s="240"/>
    </row>
    <row r="4" spans="1:14">
      <c r="A4" s="17" t="str">
        <f>Clases!$D$1</f>
        <v>Desripción</v>
      </c>
      <c r="B4" s="239" t="str">
        <f>Clases!D10</f>
        <v xml:space="preserve">Clase que esta encargado de agrupar todos los administradores que pueden estar asociados a una misma Estructura, </v>
      </c>
      <c r="C4" s="239"/>
      <c r="D4" s="239"/>
      <c r="E4" s="240"/>
    </row>
    <row r="5" spans="1:14">
      <c r="A5" s="17" t="s">
        <v>70</v>
      </c>
      <c r="B5" s="239" t="s">
        <v>282</v>
      </c>
      <c r="C5" s="239"/>
      <c r="D5" s="239"/>
      <c r="E5" s="240"/>
    </row>
    <row r="6" spans="1:14">
      <c r="A6" s="17" t="s">
        <v>72</v>
      </c>
      <c r="B6" s="239" t="s">
        <v>73</v>
      </c>
      <c r="C6" s="239"/>
      <c r="D6" s="239"/>
      <c r="E6" s="240"/>
    </row>
    <row r="7" spans="1:14">
      <c r="A7" s="357" t="s">
        <v>74</v>
      </c>
      <c r="B7" s="358"/>
      <c r="C7" s="358"/>
      <c r="D7" s="358"/>
      <c r="E7" s="359"/>
      <c r="F7" s="2"/>
      <c r="G7" s="2"/>
      <c r="H7" s="2"/>
      <c r="I7" s="2"/>
      <c r="J7" s="2"/>
      <c r="K7" s="2"/>
      <c r="L7" s="2"/>
      <c r="M7" s="2"/>
      <c r="N7" s="2"/>
    </row>
    <row r="8" spans="1:14">
      <c r="A8" s="4" t="s">
        <v>75</v>
      </c>
      <c r="B8" s="358" t="s">
        <v>76</v>
      </c>
      <c r="C8" s="358"/>
      <c r="D8" s="358"/>
      <c r="E8" s="5" t="s">
        <v>21</v>
      </c>
      <c r="F8" s="2"/>
      <c r="G8" s="2"/>
      <c r="H8" s="2"/>
      <c r="I8" s="2"/>
      <c r="J8" s="2"/>
      <c r="K8" s="2"/>
      <c r="L8" s="2"/>
      <c r="M8" s="2"/>
      <c r="N8" s="2"/>
    </row>
    <row r="9" spans="1:14">
      <c r="A9" s="9" t="s">
        <v>77</v>
      </c>
      <c r="B9" s="265" t="s">
        <v>80</v>
      </c>
      <c r="C9" s="265"/>
      <c r="D9" s="265"/>
      <c r="E9" s="40" t="s">
        <v>21</v>
      </c>
    </row>
    <row r="10" spans="1:14">
      <c r="A10" s="9" t="s">
        <v>79</v>
      </c>
      <c r="B10" s="265" t="s">
        <v>78</v>
      </c>
      <c r="C10" s="265"/>
      <c r="D10" s="265"/>
      <c r="E10" s="40" t="s">
        <v>6</v>
      </c>
    </row>
    <row r="11" spans="1:14">
      <c r="A11" s="254" t="s">
        <v>82</v>
      </c>
      <c r="B11" s="255"/>
      <c r="C11" s="255"/>
      <c r="D11" s="255"/>
      <c r="E11" s="255"/>
      <c r="F11" s="255"/>
      <c r="G11" s="255"/>
      <c r="H11" s="255"/>
      <c r="I11" s="255"/>
      <c r="J11" s="255"/>
      <c r="K11" s="255"/>
      <c r="L11" s="255"/>
      <c r="M11" s="255"/>
      <c r="N11" s="256"/>
    </row>
    <row r="12" spans="1:14">
      <c r="A12" s="360" t="s">
        <v>83</v>
      </c>
      <c r="B12" s="355" t="s">
        <v>84</v>
      </c>
      <c r="C12" s="355" t="s">
        <v>85</v>
      </c>
      <c r="D12" s="355"/>
      <c r="E12" s="355" t="s">
        <v>86</v>
      </c>
      <c r="F12" s="355" t="s">
        <v>87</v>
      </c>
      <c r="G12" s="355" t="s">
        <v>88</v>
      </c>
      <c r="H12" s="355"/>
      <c r="I12" s="355"/>
      <c r="J12" s="355" t="s">
        <v>89</v>
      </c>
      <c r="K12" s="355"/>
      <c r="L12" s="355"/>
      <c r="M12" s="355"/>
      <c r="N12" s="356"/>
    </row>
    <row r="13" spans="1:14">
      <c r="A13" s="360"/>
      <c r="B13" s="355"/>
      <c r="C13" s="10" t="s">
        <v>85</v>
      </c>
      <c r="D13" s="10" t="s">
        <v>90</v>
      </c>
      <c r="E13" s="355"/>
      <c r="F13" s="355"/>
      <c r="G13" s="355"/>
      <c r="H13" s="355"/>
      <c r="I13" s="355"/>
      <c r="J13" s="355"/>
      <c r="K13" s="355"/>
      <c r="L13" s="355"/>
      <c r="M13" s="355"/>
      <c r="N13" s="356"/>
    </row>
    <row r="14" spans="1:14">
      <c r="A14" s="6" t="s">
        <v>91</v>
      </c>
      <c r="B14" s="3" t="s">
        <v>92</v>
      </c>
      <c r="C14" s="3" t="s">
        <v>93</v>
      </c>
      <c r="D14" s="3" t="s">
        <v>94</v>
      </c>
      <c r="E14" s="3" t="s">
        <v>95</v>
      </c>
      <c r="F14" s="3" t="s">
        <v>96</v>
      </c>
      <c r="G14" s="239"/>
      <c r="H14" s="239"/>
      <c r="I14" s="239"/>
      <c r="J14" s="242" t="s">
        <v>385</v>
      </c>
      <c r="K14" s="242"/>
      <c r="L14" s="242"/>
      <c r="M14" s="242"/>
      <c r="N14" s="242"/>
    </row>
    <row r="15" spans="1:14">
      <c r="A15" s="6" t="s">
        <v>91</v>
      </c>
      <c r="B15" s="3" t="s">
        <v>363</v>
      </c>
      <c r="C15" s="3" t="s">
        <v>93</v>
      </c>
      <c r="D15" s="58" t="s">
        <v>21</v>
      </c>
      <c r="E15" s="3" t="s">
        <v>73</v>
      </c>
      <c r="F15" s="3" t="s">
        <v>96</v>
      </c>
      <c r="G15" s="239"/>
      <c r="H15" s="239"/>
      <c r="I15" s="239"/>
      <c r="J15" s="239" t="s">
        <v>386</v>
      </c>
      <c r="K15" s="239"/>
      <c r="L15" s="239"/>
      <c r="M15" s="239"/>
      <c r="N15" s="240"/>
    </row>
    <row r="16" spans="1:14">
      <c r="A16" s="6" t="s">
        <v>91</v>
      </c>
      <c r="B16" s="3" t="s">
        <v>387</v>
      </c>
      <c r="C16" s="3" t="s">
        <v>93</v>
      </c>
      <c r="D16" s="58" t="s">
        <v>6</v>
      </c>
      <c r="E16" s="3" t="s">
        <v>73</v>
      </c>
      <c r="F16" s="3" t="s">
        <v>96</v>
      </c>
      <c r="G16" s="239"/>
      <c r="H16" s="239"/>
      <c r="I16" s="239"/>
      <c r="J16" s="239" t="s">
        <v>388</v>
      </c>
      <c r="K16" s="239"/>
      <c r="L16" s="239"/>
      <c r="M16" s="239"/>
      <c r="N16" s="240"/>
    </row>
    <row r="17" spans="1:14">
      <c r="A17" s="245" t="s">
        <v>102</v>
      </c>
      <c r="B17" s="235"/>
      <c r="C17" s="235"/>
      <c r="D17" s="235"/>
      <c r="E17" s="235"/>
      <c r="F17" s="235"/>
      <c r="G17" s="235"/>
      <c r="H17" s="235"/>
      <c r="I17" s="235"/>
      <c r="J17" s="235"/>
      <c r="K17" s="235"/>
      <c r="L17" s="235"/>
      <c r="M17" s="235"/>
      <c r="N17" s="236"/>
    </row>
    <row r="18" spans="1:14">
      <c r="A18" s="176" t="s">
        <v>83</v>
      </c>
      <c r="B18" s="177" t="s">
        <v>84</v>
      </c>
      <c r="C18" s="177" t="s">
        <v>103</v>
      </c>
      <c r="D18" s="177" t="s">
        <v>104</v>
      </c>
      <c r="E18" s="177" t="s">
        <v>105</v>
      </c>
      <c r="F18" s="177"/>
      <c r="G18" s="177"/>
      <c r="H18" s="177"/>
      <c r="I18" s="177"/>
      <c r="J18" s="177"/>
      <c r="K18" s="177"/>
      <c r="L18" s="177"/>
      <c r="M18" s="177" t="s">
        <v>106</v>
      </c>
      <c r="N18" s="234"/>
    </row>
    <row r="19" spans="1:14">
      <c r="A19" s="176"/>
      <c r="B19" s="177"/>
      <c r="C19" s="177"/>
      <c r="D19" s="177"/>
      <c r="E19" s="11" t="s">
        <v>84</v>
      </c>
      <c r="F19" s="11" t="s">
        <v>85</v>
      </c>
      <c r="G19" s="11" t="s">
        <v>90</v>
      </c>
      <c r="H19" s="11" t="s">
        <v>107</v>
      </c>
      <c r="I19" s="11" t="s">
        <v>86</v>
      </c>
      <c r="J19" s="177" t="s">
        <v>104</v>
      </c>
      <c r="K19" s="177"/>
      <c r="L19" s="177"/>
      <c r="M19" s="177"/>
      <c r="N19" s="234"/>
    </row>
    <row r="20" spans="1:14" ht="15" customHeight="1">
      <c r="A20" s="337" t="s">
        <v>259</v>
      </c>
      <c r="B20" s="340" t="str">
        <f>B2</f>
        <v>EstructuraAdminEstruc</v>
      </c>
      <c r="C20" s="343" t="s">
        <v>110</v>
      </c>
      <c r="D20" s="340" t="s">
        <v>389</v>
      </c>
      <c r="E20" s="3" t="s">
        <v>92</v>
      </c>
      <c r="F20" s="3" t="s">
        <v>93</v>
      </c>
      <c r="G20" s="3" t="s">
        <v>94</v>
      </c>
      <c r="H20" s="3" t="s">
        <v>112</v>
      </c>
      <c r="I20" s="3" t="s">
        <v>73</v>
      </c>
      <c r="J20" s="260" t="s">
        <v>390</v>
      </c>
      <c r="K20" s="261"/>
      <c r="L20" s="262"/>
      <c r="M20" s="334" t="s">
        <v>114</v>
      </c>
      <c r="N20" s="229"/>
    </row>
    <row r="21" spans="1:14">
      <c r="A21" s="338"/>
      <c r="B21" s="341"/>
      <c r="C21" s="344"/>
      <c r="D21" s="341"/>
      <c r="E21" s="3" t="s">
        <v>363</v>
      </c>
      <c r="F21" s="3" t="s">
        <v>93</v>
      </c>
      <c r="G21" s="58" t="s">
        <v>21</v>
      </c>
      <c r="H21" s="3" t="s">
        <v>115</v>
      </c>
      <c r="I21" s="3" t="s">
        <v>73</v>
      </c>
      <c r="J21" s="260" t="s">
        <v>391</v>
      </c>
      <c r="K21" s="261"/>
      <c r="L21" s="262"/>
      <c r="M21" s="335"/>
      <c r="N21" s="231"/>
    </row>
    <row r="22" spans="1:14">
      <c r="A22" s="339"/>
      <c r="B22" s="342"/>
      <c r="C22" s="345"/>
      <c r="D22" s="342"/>
      <c r="E22" s="3" t="s">
        <v>392</v>
      </c>
      <c r="F22" s="3" t="s">
        <v>93</v>
      </c>
      <c r="G22" s="58" t="s">
        <v>6</v>
      </c>
      <c r="H22" s="3" t="s">
        <v>115</v>
      </c>
      <c r="I22" s="3" t="s">
        <v>73</v>
      </c>
      <c r="J22" s="260" t="s">
        <v>393</v>
      </c>
      <c r="K22" s="261"/>
      <c r="L22" s="262"/>
      <c r="M22" s="336"/>
      <c r="N22" s="233"/>
    </row>
    <row r="23" spans="1:14">
      <c r="A23" s="263" t="s">
        <v>119</v>
      </c>
      <c r="B23" s="259"/>
      <c r="C23" s="259"/>
      <c r="D23" s="259"/>
      <c r="E23" s="259"/>
      <c r="F23" s="259"/>
      <c r="G23" s="259"/>
      <c r="H23" s="259"/>
      <c r="I23" s="259"/>
      <c r="J23" s="259"/>
      <c r="K23" s="259"/>
      <c r="L23" s="259"/>
      <c r="M23" s="259"/>
      <c r="N23" s="264"/>
    </row>
    <row r="24" spans="1:14">
      <c r="A24" s="354" t="s">
        <v>83</v>
      </c>
      <c r="B24" s="346" t="s">
        <v>84</v>
      </c>
      <c r="C24" s="346" t="s">
        <v>120</v>
      </c>
      <c r="D24" s="346" t="s">
        <v>121</v>
      </c>
      <c r="E24" s="346" t="s">
        <v>104</v>
      </c>
      <c r="F24" s="346" t="s">
        <v>105</v>
      </c>
      <c r="G24" s="346"/>
      <c r="H24" s="346"/>
      <c r="I24" s="346"/>
      <c r="J24" s="346"/>
      <c r="K24" s="346"/>
      <c r="L24" s="346" t="s">
        <v>122</v>
      </c>
      <c r="M24" s="346"/>
      <c r="N24" s="349" t="s">
        <v>106</v>
      </c>
    </row>
    <row r="25" spans="1:14">
      <c r="A25" s="354"/>
      <c r="B25" s="346"/>
      <c r="C25" s="346"/>
      <c r="D25" s="346"/>
      <c r="E25" s="346"/>
      <c r="F25" s="12" t="s">
        <v>84</v>
      </c>
      <c r="G25" s="12" t="s">
        <v>85</v>
      </c>
      <c r="H25" s="12" t="s">
        <v>90</v>
      </c>
      <c r="I25" s="12" t="s">
        <v>107</v>
      </c>
      <c r="J25" s="12" t="s">
        <v>86</v>
      </c>
      <c r="K25" s="12" t="s">
        <v>104</v>
      </c>
      <c r="L25" s="12" t="s">
        <v>85</v>
      </c>
      <c r="M25" s="12" t="s">
        <v>90</v>
      </c>
      <c r="N25" s="349"/>
    </row>
    <row r="26" spans="1:14">
      <c r="A26" s="51" t="s">
        <v>71</v>
      </c>
      <c r="B26" s="45" t="s">
        <v>123</v>
      </c>
      <c r="C26" s="45" t="s">
        <v>124</v>
      </c>
      <c r="D26" s="45" t="s">
        <v>73</v>
      </c>
      <c r="E26" s="45" t="s">
        <v>244</v>
      </c>
      <c r="F26" s="45"/>
      <c r="G26" s="45"/>
      <c r="H26" s="45"/>
      <c r="I26" s="45"/>
      <c r="J26" s="45"/>
      <c r="K26" s="45"/>
      <c r="L26" s="45" t="s">
        <v>93</v>
      </c>
      <c r="M26" s="45" t="s">
        <v>94</v>
      </c>
      <c r="N26" s="24"/>
    </row>
    <row r="27" spans="1:14">
      <c r="A27" s="51" t="s">
        <v>71</v>
      </c>
      <c r="B27" s="45" t="s">
        <v>394</v>
      </c>
      <c r="C27" s="45" t="s">
        <v>124</v>
      </c>
      <c r="D27" s="45" t="s">
        <v>73</v>
      </c>
      <c r="E27" s="45" t="s">
        <v>395</v>
      </c>
      <c r="F27" s="45"/>
      <c r="G27" s="45"/>
      <c r="H27" s="45"/>
      <c r="I27" s="45"/>
      <c r="J27" s="45"/>
      <c r="K27" s="45"/>
      <c r="L27" s="45" t="s">
        <v>93</v>
      </c>
      <c r="M27" s="76" t="s">
        <v>21</v>
      </c>
      <c r="N27" s="24"/>
    </row>
    <row r="28" spans="1:14" ht="45.75">
      <c r="A28" s="51" t="s">
        <v>71</v>
      </c>
      <c r="B28" s="45" t="s">
        <v>396</v>
      </c>
      <c r="C28" s="45" t="s">
        <v>129</v>
      </c>
      <c r="D28" s="45" t="s">
        <v>73</v>
      </c>
      <c r="E28" s="45" t="s">
        <v>397</v>
      </c>
      <c r="F28" s="45"/>
      <c r="G28" s="45"/>
      <c r="H28" s="45"/>
      <c r="I28" s="45"/>
      <c r="J28" s="45"/>
      <c r="K28" s="45"/>
      <c r="L28" s="45" t="s">
        <v>93</v>
      </c>
      <c r="M28" s="118" t="s">
        <v>6</v>
      </c>
      <c r="N28" s="24"/>
    </row>
    <row r="29" spans="1:14" ht="91.5">
      <c r="A29" s="51" t="s">
        <v>91</v>
      </c>
      <c r="B29" s="45" t="s">
        <v>128</v>
      </c>
      <c r="C29" s="45" t="s">
        <v>129</v>
      </c>
      <c r="D29" s="45" t="s">
        <v>73</v>
      </c>
      <c r="E29" s="86" t="s">
        <v>345</v>
      </c>
      <c r="F29" s="45" t="s">
        <v>131</v>
      </c>
      <c r="G29" s="45" t="s">
        <v>93</v>
      </c>
      <c r="H29" s="45" t="s">
        <v>94</v>
      </c>
      <c r="I29" s="45" t="s">
        <v>115</v>
      </c>
      <c r="J29" s="45" t="s">
        <v>95</v>
      </c>
      <c r="K29" s="45" t="s">
        <v>247</v>
      </c>
      <c r="L29" s="45"/>
      <c r="M29" s="45"/>
      <c r="N29" s="24" t="str">
        <f>_xlfn.CONCAT("– Los datos del ", B14, " deben cumplir con las reglas de tipo de dato, formato, longitud, obligatoriedad, rango y falta de lógica.
En caso de fallar, se debe reportar el error al maximo detalle, deteniendo el proceso de set", PROPER(F29), "( ", F29,": ",IF(G29="Otro",H29,G29),"): void")</f>
        <v>– Los datos del identificador deben cumplir con las reglas de tipo de dato, formato, longitud, obligatoriedad, rango y falta de lógica.
En caso de fallar, se debe reportar el error al maximo detalle, deteniendo el proceso de setIdentidicador( identidicador: UUID): void</v>
      </c>
    </row>
    <row r="30" spans="1:14" ht="91.5">
      <c r="A30" s="51" t="s">
        <v>91</v>
      </c>
      <c r="B30" s="45" t="s">
        <v>398</v>
      </c>
      <c r="C30" s="45" t="s">
        <v>129</v>
      </c>
      <c r="D30" s="45" t="s">
        <v>73</v>
      </c>
      <c r="E30" s="86" t="s">
        <v>399</v>
      </c>
      <c r="F30" s="45" t="s">
        <v>363</v>
      </c>
      <c r="G30" s="45" t="s">
        <v>93</v>
      </c>
      <c r="H30" s="76" t="s">
        <v>21</v>
      </c>
      <c r="I30" s="45" t="s">
        <v>115</v>
      </c>
      <c r="J30" s="45" t="s">
        <v>73</v>
      </c>
      <c r="K30" s="37" t="s">
        <v>250</v>
      </c>
      <c r="L30" s="45"/>
      <c r="M30" s="45"/>
      <c r="N30" s="24" t="str">
        <f t="shared" ref="N30:N31" si="0">_xlfn.CONCAT("– Los datos del ", B15, " deben cumplir con las reglas de tipo de dato, formato, longitud, obligatoriedad, rango y falta de lógica.
En caso de fallar, se debe reportar el error al maximo detalle, deteniendo el proceso de set", PROPER(F30), "( ", F30,": ",IF(G30="Otro",H30,G30),"): void")</f>
        <v>– Los datos del estructura deben cumplir con las reglas de tipo de dato, formato, longitud, obligatoriedad, rango y falta de lógica.
En caso de fallar, se debe reportar el error al maximo detalle, deteniendo el proceso de setEstructura( estructura: Estructura): void</v>
      </c>
    </row>
    <row r="31" spans="1:14" ht="106.5">
      <c r="A31" s="51" t="s">
        <v>91</v>
      </c>
      <c r="B31" s="45" t="s">
        <v>400</v>
      </c>
      <c r="C31" s="45" t="s">
        <v>129</v>
      </c>
      <c r="D31" s="45" t="s">
        <v>73</v>
      </c>
      <c r="E31" s="86" t="s">
        <v>401</v>
      </c>
      <c r="F31" s="45" t="s">
        <v>402</v>
      </c>
      <c r="G31" s="45" t="s">
        <v>93</v>
      </c>
      <c r="H31" s="58" t="s">
        <v>6</v>
      </c>
      <c r="I31" s="45" t="s">
        <v>115</v>
      </c>
      <c r="J31" s="45" t="s">
        <v>73</v>
      </c>
      <c r="K31" s="37" t="s">
        <v>250</v>
      </c>
      <c r="L31" s="45"/>
      <c r="M31" s="45"/>
      <c r="N31" s="24" t="str">
        <f t="shared" si="0"/>
        <v>– Los datos del admnistradorEstructura deben cumplir con las reglas de tipo de dato, formato, longitud, obligatoriedad, rango y falta de lógica.
En caso de fallar, se debe reportar el error al maximo detalle, deteniendo el proceso de setAdministradorestructura( administradorEstructura: AdministradorEstructura): void</v>
      </c>
    </row>
    <row r="32" spans="1:14">
      <c r="A32" s="271" t="s">
        <v>134</v>
      </c>
      <c r="B32" s="257"/>
      <c r="C32" s="257"/>
      <c r="D32" s="257"/>
      <c r="E32" s="257"/>
      <c r="F32" s="257"/>
      <c r="G32" s="257"/>
      <c r="H32" s="257"/>
      <c r="I32" s="257"/>
      <c r="J32" s="257"/>
      <c r="K32" s="257"/>
      <c r="L32" s="257"/>
      <c r="M32" s="257"/>
      <c r="N32" s="258"/>
    </row>
    <row r="33" spans="1:14">
      <c r="A33" s="374" t="s">
        <v>83</v>
      </c>
      <c r="B33" s="372" t="s">
        <v>84</v>
      </c>
      <c r="C33" s="372" t="s">
        <v>135</v>
      </c>
      <c r="D33" s="372" t="s">
        <v>121</v>
      </c>
      <c r="E33" s="372" t="s">
        <v>104</v>
      </c>
      <c r="F33" s="372" t="s">
        <v>105</v>
      </c>
      <c r="G33" s="372"/>
      <c r="H33" s="372"/>
      <c r="I33" s="372"/>
      <c r="J33" s="372"/>
      <c r="K33" s="372"/>
      <c r="L33" s="372" t="s">
        <v>122</v>
      </c>
      <c r="M33" s="372"/>
      <c r="N33" s="373" t="s">
        <v>106</v>
      </c>
    </row>
    <row r="34" spans="1:14">
      <c r="A34" s="374"/>
      <c r="B34" s="372"/>
      <c r="C34" s="372"/>
      <c r="D34" s="372"/>
      <c r="E34" s="372"/>
      <c r="F34" s="13" t="s">
        <v>84</v>
      </c>
      <c r="G34" s="13" t="s">
        <v>85</v>
      </c>
      <c r="H34" s="13" t="s">
        <v>90</v>
      </c>
      <c r="I34" s="13" t="s">
        <v>107</v>
      </c>
      <c r="J34" s="13" t="s">
        <v>86</v>
      </c>
      <c r="K34" s="13" t="s">
        <v>104</v>
      </c>
      <c r="L34" s="13" t="s">
        <v>85</v>
      </c>
      <c r="M34" s="13" t="s">
        <v>90</v>
      </c>
      <c r="N34" s="373"/>
    </row>
    <row r="35" spans="1:14">
      <c r="A35" s="6" t="s">
        <v>71</v>
      </c>
      <c r="B35" s="3" t="s">
        <v>403</v>
      </c>
      <c r="C35" s="3" t="s">
        <v>96</v>
      </c>
      <c r="D35" s="3" t="s">
        <v>73</v>
      </c>
      <c r="E35" s="3" t="s">
        <v>404</v>
      </c>
      <c r="F35" s="3"/>
      <c r="G35" s="3"/>
      <c r="H35" s="3"/>
      <c r="I35" s="3"/>
      <c r="J35" s="3"/>
      <c r="K35" s="3"/>
      <c r="L35" s="3" t="s">
        <v>139</v>
      </c>
      <c r="M35" s="3"/>
      <c r="N35" s="7"/>
    </row>
    <row r="36" spans="1:14">
      <c r="A36" s="14" t="s">
        <v>71</v>
      </c>
      <c r="B36" s="15" t="s">
        <v>405</v>
      </c>
      <c r="C36" s="15" t="s">
        <v>406</v>
      </c>
      <c r="D36" s="15" t="s">
        <v>95</v>
      </c>
      <c r="E36" s="15" t="s">
        <v>407</v>
      </c>
      <c r="F36" s="15" t="s">
        <v>408</v>
      </c>
      <c r="G36" s="15" t="s">
        <v>239</v>
      </c>
      <c r="H36" s="15"/>
      <c r="I36" s="15" t="s">
        <v>112</v>
      </c>
      <c r="J36" s="15" t="s">
        <v>73</v>
      </c>
      <c r="K36" s="15" t="s">
        <v>409</v>
      </c>
      <c r="L36" s="15" t="s">
        <v>239</v>
      </c>
      <c r="M36" s="15"/>
      <c r="N36" s="8" t="s">
        <v>410</v>
      </c>
    </row>
  </sheetData>
  <mergeCells count="58">
    <mergeCell ref="J14:N14"/>
    <mergeCell ref="B10:D10"/>
    <mergeCell ref="B6:E6"/>
    <mergeCell ref="A1:E1"/>
    <mergeCell ref="B2:E2"/>
    <mergeCell ref="B3:E3"/>
    <mergeCell ref="B4:E4"/>
    <mergeCell ref="B5:E5"/>
    <mergeCell ref="D24:D25"/>
    <mergeCell ref="A23:N23"/>
    <mergeCell ref="G15:I15"/>
    <mergeCell ref="J15:N15"/>
    <mergeCell ref="A7:E7"/>
    <mergeCell ref="B8:D8"/>
    <mergeCell ref="B9:D9"/>
    <mergeCell ref="A11:N11"/>
    <mergeCell ref="A12:A13"/>
    <mergeCell ref="B12:B13"/>
    <mergeCell ref="C12:D12"/>
    <mergeCell ref="E12:E13"/>
    <mergeCell ref="F12:F13"/>
    <mergeCell ref="G12:I13"/>
    <mergeCell ref="J12:N13"/>
    <mergeCell ref="G14:I14"/>
    <mergeCell ref="G16:I16"/>
    <mergeCell ref="J16:N16"/>
    <mergeCell ref="A17:N17"/>
    <mergeCell ref="A18:A19"/>
    <mergeCell ref="B18:B19"/>
    <mergeCell ref="C18:C19"/>
    <mergeCell ref="D18:D19"/>
    <mergeCell ref="E18:L18"/>
    <mergeCell ref="M18:N19"/>
    <mergeCell ref="J19:L19"/>
    <mergeCell ref="L33:M33"/>
    <mergeCell ref="N33:N34"/>
    <mergeCell ref="F24:K24"/>
    <mergeCell ref="L24:M24"/>
    <mergeCell ref="N24:N25"/>
    <mergeCell ref="A32:N32"/>
    <mergeCell ref="A33:A34"/>
    <mergeCell ref="B33:B34"/>
    <mergeCell ref="C33:C34"/>
    <mergeCell ref="D33:D34"/>
    <mergeCell ref="E33:E34"/>
    <mergeCell ref="F33:K33"/>
    <mergeCell ref="A24:A25"/>
    <mergeCell ref="B24:B25"/>
    <mergeCell ref="C24:C25"/>
    <mergeCell ref="E24:E25"/>
    <mergeCell ref="M20:N22"/>
    <mergeCell ref="A20:A22"/>
    <mergeCell ref="B20:B22"/>
    <mergeCell ref="C20:C22"/>
    <mergeCell ref="D20:D22"/>
    <mergeCell ref="J21:L21"/>
    <mergeCell ref="J20:L20"/>
    <mergeCell ref="J22:L22"/>
  </mergeCells>
  <hyperlinks>
    <hyperlink ref="A1:E1" location="Clases!A1" display="&lt;-Volver al inicio" xr:uid="{3D150A52-0544-40E9-A962-784DAE43BEB0}"/>
    <hyperlink ref="E9" location="'ReportePublicacion'!A1" display="ReporteComentario" xr:uid="{9A4A8DF4-33F1-41E4-AB20-DCF663769BC4}"/>
    <hyperlink ref="E10" location="'ReportePublicacion'!A1" display="ReporteComentario" xr:uid="{23781913-B86D-4083-A2B3-A39E96530F71}"/>
    <hyperlink ref="D15" location="'Estructura'!A1" display="Estructura" xr:uid="{805D0278-FFEA-470C-9496-652BEECCD358}"/>
    <hyperlink ref="D16" location="'AdministradorEstructura'!A1" display="AdministradorEstructura" xr:uid="{E934177A-2B13-496B-BD2C-7F8FDF00182A}"/>
    <hyperlink ref="G21" location="'Estructura'!A1" display="Estructura" xr:uid="{B94BA5F4-8A75-4F66-B397-0E060C80C28D}"/>
    <hyperlink ref="G22" location="'AdministradorEstructura'!A1" display="AdministradorEstructura" xr:uid="{CF3E3BDB-9991-4052-BCE5-64B23FBD1C7C}"/>
    <hyperlink ref="H31" location="'Administradorestructura'!A1" display="AdministradorEstructura" xr:uid="{7779174B-086A-468C-8617-55D0A5276411}"/>
    <hyperlink ref="M28" location="'AdministradorEstructura'!A1" display="AdministradorEstructura" xr:uid="{679F79A4-8663-4390-B119-33CC6ECD2924}"/>
    <hyperlink ref="H30" location="'Estructura'!A1" display="Estructura" xr:uid="{DAF6074F-8192-451E-9F97-696EAA15B83E}"/>
    <hyperlink ref="M27" location="estructura!a1}" display="Estructura" xr:uid="{D34EEDC5-4D3B-433D-918D-5350F4F2A20D}"/>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56C50D42-AE51-410C-A743-2F525DDD3359}">
          <x14:formula1>
            <xm:f>Valores!$C$2:$C$7</xm:f>
          </x14:formula1>
          <xm:sqref>B9:B10</xm:sqref>
        </x14:dataValidation>
        <x14:dataValidation type="list" allowBlank="1" showInputMessage="1" showErrorMessage="1" xr:uid="{41DB63B1-C570-4629-A1E0-E64353835544}">
          <x14:formula1>
            <xm:f>Valores!$B$2:$B$3</xm:f>
          </x14:formula1>
          <xm:sqref>A9:A10</xm:sqref>
        </x14:dataValidation>
        <x14:dataValidation type="list" allowBlank="1" showInputMessage="1" showErrorMessage="1" xr:uid="{B12B923A-C029-4D29-A078-0991D6B9210B}">
          <x14:formula1>
            <xm:f>Valores!$L$2:$L$13</xm:f>
          </x14:formula1>
          <xm:sqref>L35</xm:sqref>
        </x14:dataValidation>
        <x14:dataValidation type="list" allowBlank="1" showInputMessage="1" showErrorMessage="1" xr:uid="{00A5FF83-A60A-405D-A2C2-A9C5F5E5281D}">
          <x14:formula1>
            <xm:f>Valores!$K$2:$K$3</xm:f>
          </x14:formula1>
          <xm:sqref>C26:C31</xm:sqref>
        </x14:dataValidation>
        <x14:dataValidation type="list" allowBlank="1" showInputMessage="1" showErrorMessage="1" xr:uid="{36954A92-353B-485A-BD40-768EADE78021}">
          <x14:formula1>
            <xm:f>Valores!$J$2:$J$3</xm:f>
          </x14:formula1>
          <xm:sqref>I35:I36 H20:H22 I26:I31</xm:sqref>
        </x14:dataValidation>
        <x14:dataValidation type="list" allowBlank="1" showInputMessage="1" showErrorMessage="1" xr:uid="{2A536932-A1BA-414D-8D76-F7B985B4DE2E}">
          <x14:formula1>
            <xm:f>Valores!$H$2:$H$3</xm:f>
          </x14:formula1>
          <xm:sqref>C35:C36 F14:F16</xm:sqref>
        </x14:dataValidation>
        <x14:dataValidation type="list" allowBlank="1" showInputMessage="1" showErrorMessage="1" xr:uid="{17E25C3F-04EF-4DE0-A0C6-5AFA0B3A4337}">
          <x14:formula1>
            <xm:f>Valores!$G$2:$G$12</xm:f>
          </x14:formula1>
          <xm:sqref>C14:C16 L36 F20:F22 G35:G36 G26:G31 L26:L31</xm:sqref>
        </x14:dataValidation>
        <x14:dataValidation type="list" allowBlank="1" showInputMessage="1" showErrorMessage="1" xr:uid="{C2905F90-B386-4909-9C1E-6887B8144ED6}">
          <x14:formula1>
            <xm:f>Valores!$F$2:$F$5</xm:f>
          </x14:formula1>
          <xm:sqref>A14:A16 A20 A35:A36 A26:A31</xm:sqref>
        </x14:dataValidation>
        <x14:dataValidation type="list" allowBlank="1" showInputMessage="1" showErrorMessage="1" xr:uid="{BFD4F4E5-A145-45ED-B253-4EF646246911}">
          <x14:formula1>
            <xm:f>Valores!$E$2:$E$3</xm:f>
          </x14:formula1>
          <xm:sqref>B6 E14:E16 D35:D36 J35:J36 I20:I22 D26:D31 J26:J31</xm:sqref>
        </x14:dataValidation>
        <x14:dataValidation type="list" allowBlank="1" showInputMessage="1" showErrorMessage="1" xr:uid="{03382B02-6DCB-4F05-B696-30C201B57276}">
          <x14:formula1>
            <xm:f>Valores!$D$2:$D$3</xm:f>
          </x14:formula1>
          <xm:sqref>B5</xm:sqref>
        </x14:dataValidation>
        <x14:dataValidation type="list" allowBlank="1" showInputMessage="1" showErrorMessage="1" xr:uid="{A7F446D9-3AFA-4D3B-AFBC-9609D3844E9E}">
          <x14:formula1>
            <xm:f>Valores!$I$2:$I$3</xm:f>
          </x14:formula1>
          <xm:sqref>C20</xm:sqref>
        </x14:dataValidation>
        <x14:dataValidation type="list" allowBlank="1" showInputMessage="1" showErrorMessage="1" xr:uid="{4F307EDC-8E32-42D4-A0FC-4EF708296B77}">
          <x14:formula1>
            <xm:f>Clases!$B$2:$B$32</xm:f>
          </x14:formula1>
          <xm:sqref>E9:E10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74DB9-5833-4F05-BE48-1B7828D8EACA}">
  <dimension ref="A1:N46"/>
  <sheetViews>
    <sheetView zoomScale="55" zoomScaleNormal="55" workbookViewId="0">
      <pane ySplit="1" topLeftCell="A23" activePane="bottomLeft" state="frozen"/>
      <selection pane="bottomLeft" activeCell="B4" sqref="B4:E4"/>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3" style="1" bestFit="1" customWidth="1"/>
    <col min="6" max="6" width="27.140625" style="1" bestFit="1" customWidth="1"/>
    <col min="7" max="7" width="22" style="1" customWidth="1"/>
    <col min="8" max="8" width="20.140625" style="1" bestFit="1" customWidth="1"/>
    <col min="9" max="10" width="34.140625" style="1" bestFit="1" customWidth="1"/>
    <col min="11" max="11" width="30.5703125" style="1" bestFit="1" customWidth="1"/>
    <col min="12" max="12" width="17.5703125" style="1" bestFit="1" customWidth="1"/>
    <col min="13" max="13" width="10" style="1" bestFit="1" customWidth="1"/>
    <col min="14" max="14" width="58.5703125" style="1" bestFit="1" customWidth="1"/>
    <col min="15" max="16384" width="19.7109375" style="1"/>
  </cols>
  <sheetData>
    <row r="1" spans="1:14">
      <c r="A1" s="246" t="s">
        <v>69</v>
      </c>
      <c r="B1" s="246"/>
      <c r="C1" s="246"/>
      <c r="D1" s="246"/>
      <c r="E1" s="246"/>
    </row>
    <row r="2" spans="1:14" ht="13.5" customHeight="1">
      <c r="A2" s="16" t="str">
        <f>Clases!$B$1</f>
        <v>Clase</v>
      </c>
      <c r="B2" s="247" t="str">
        <f>Clases!B11</f>
        <v>Evento</v>
      </c>
      <c r="C2" s="247"/>
      <c r="D2" s="247"/>
      <c r="E2" s="248"/>
    </row>
    <row r="3" spans="1:14">
      <c r="A3" s="17" t="str">
        <f>Clases!$C$1</f>
        <v>Estereotipo</v>
      </c>
      <c r="B3" s="239" t="str">
        <f>Clases!C7</f>
        <v>class</v>
      </c>
      <c r="C3" s="239"/>
      <c r="D3" s="239"/>
      <c r="E3" s="240"/>
    </row>
    <row r="4" spans="1:14">
      <c r="A4" s="17" t="str">
        <f>Clases!$D$1</f>
        <v>Desripción</v>
      </c>
      <c r="B4" s="239" t="str">
        <f>Clases!D11</f>
        <v>Entorno de comunicación y encuentro digital o presencial, por audio o vídeo para los integrantes de un grupo y su organizador, el cual puede ser un administrador de la estructura o un administrador de la organización, incluso un participante con los permisos adecuados</v>
      </c>
      <c r="C4" s="239"/>
      <c r="D4" s="239"/>
      <c r="E4" s="240"/>
    </row>
    <row r="5" spans="1:14">
      <c r="A5" s="17" t="s">
        <v>70</v>
      </c>
      <c r="B5" s="239" t="s">
        <v>282</v>
      </c>
      <c r="C5" s="239"/>
      <c r="D5" s="239"/>
      <c r="E5" s="240"/>
    </row>
    <row r="6" spans="1:14">
      <c r="A6" s="17" t="s">
        <v>72</v>
      </c>
      <c r="B6" s="239" t="s">
        <v>73</v>
      </c>
      <c r="C6" s="239"/>
      <c r="D6" s="239"/>
      <c r="E6" s="240"/>
    </row>
    <row r="7" spans="1:14">
      <c r="A7" s="357" t="s">
        <v>74</v>
      </c>
      <c r="B7" s="358"/>
      <c r="C7" s="358"/>
      <c r="D7" s="358"/>
      <c r="E7" s="359"/>
      <c r="F7" s="2"/>
      <c r="G7" s="2"/>
      <c r="H7" s="2"/>
      <c r="I7" s="2"/>
      <c r="J7" s="2"/>
      <c r="K7" s="2"/>
      <c r="L7" s="2"/>
      <c r="M7" s="2"/>
      <c r="N7" s="2"/>
    </row>
    <row r="8" spans="1:14">
      <c r="A8" s="4" t="s">
        <v>75</v>
      </c>
      <c r="B8" s="358" t="s">
        <v>76</v>
      </c>
      <c r="C8" s="358"/>
      <c r="D8" s="358"/>
      <c r="E8" s="5" t="s">
        <v>21</v>
      </c>
      <c r="F8" s="2"/>
      <c r="G8" s="2"/>
      <c r="H8" s="2"/>
      <c r="I8" s="2"/>
      <c r="J8" s="2"/>
      <c r="K8" s="2"/>
      <c r="L8" s="2"/>
      <c r="M8" s="2"/>
      <c r="N8" s="2"/>
    </row>
    <row r="9" spans="1:14">
      <c r="A9" s="9" t="s">
        <v>77</v>
      </c>
      <c r="B9" s="265" t="s">
        <v>78</v>
      </c>
      <c r="C9" s="265"/>
      <c r="D9" s="265"/>
      <c r="E9" s="40" t="s">
        <v>11</v>
      </c>
    </row>
    <row r="10" spans="1:14">
      <c r="A10" s="9" t="s">
        <v>79</v>
      </c>
      <c r="B10" s="265" t="s">
        <v>351</v>
      </c>
      <c r="C10" s="265"/>
      <c r="D10" s="265"/>
      <c r="E10" s="40" t="s">
        <v>63</v>
      </c>
    </row>
    <row r="11" spans="1:14">
      <c r="A11" s="9" t="s">
        <v>79</v>
      </c>
      <c r="B11" s="265" t="s">
        <v>162</v>
      </c>
      <c r="C11" s="265"/>
      <c r="D11" s="265"/>
      <c r="E11" s="40" t="s">
        <v>6</v>
      </c>
    </row>
    <row r="12" spans="1:14">
      <c r="A12" s="9" t="s">
        <v>77</v>
      </c>
      <c r="B12" s="265" t="s">
        <v>162</v>
      </c>
      <c r="C12" s="265"/>
      <c r="D12" s="265"/>
      <c r="E12" s="40" t="s">
        <v>19</v>
      </c>
    </row>
    <row r="13" spans="1:14">
      <c r="A13" s="254" t="s">
        <v>82</v>
      </c>
      <c r="B13" s="255"/>
      <c r="C13" s="255"/>
      <c r="D13" s="255"/>
      <c r="E13" s="255"/>
      <c r="F13" s="255"/>
      <c r="G13" s="255"/>
      <c r="H13" s="255"/>
      <c r="I13" s="255"/>
      <c r="J13" s="255"/>
      <c r="K13" s="255"/>
      <c r="L13" s="255"/>
      <c r="M13" s="255"/>
      <c r="N13" s="256"/>
    </row>
    <row r="14" spans="1:14">
      <c r="A14" s="360" t="s">
        <v>83</v>
      </c>
      <c r="B14" s="355" t="s">
        <v>84</v>
      </c>
      <c r="C14" s="355" t="s">
        <v>85</v>
      </c>
      <c r="D14" s="355"/>
      <c r="E14" s="355" t="s">
        <v>86</v>
      </c>
      <c r="F14" s="355" t="s">
        <v>87</v>
      </c>
      <c r="G14" s="355" t="s">
        <v>88</v>
      </c>
      <c r="H14" s="355"/>
      <c r="I14" s="355"/>
      <c r="J14" s="355" t="s">
        <v>89</v>
      </c>
      <c r="K14" s="355"/>
      <c r="L14" s="355"/>
      <c r="M14" s="355"/>
      <c r="N14" s="356"/>
    </row>
    <row r="15" spans="1:14">
      <c r="A15" s="360"/>
      <c r="B15" s="355"/>
      <c r="C15" s="10" t="s">
        <v>85</v>
      </c>
      <c r="D15" s="10" t="s">
        <v>90</v>
      </c>
      <c r="E15" s="355"/>
      <c r="F15" s="355"/>
      <c r="G15" s="355"/>
      <c r="H15" s="355"/>
      <c r="I15" s="355"/>
      <c r="J15" s="355"/>
      <c r="K15" s="355"/>
      <c r="L15" s="355"/>
      <c r="M15" s="355"/>
      <c r="N15" s="356"/>
    </row>
    <row r="16" spans="1:14">
      <c r="A16" s="6" t="s">
        <v>91</v>
      </c>
      <c r="B16" s="3" t="s">
        <v>92</v>
      </c>
      <c r="C16" s="3" t="s">
        <v>93</v>
      </c>
      <c r="D16" s="3" t="s">
        <v>94</v>
      </c>
      <c r="E16" s="3" t="s">
        <v>95</v>
      </c>
      <c r="F16" s="3" t="s">
        <v>96</v>
      </c>
      <c r="G16" s="239"/>
      <c r="H16" s="239"/>
      <c r="I16" s="239"/>
      <c r="J16" s="242" t="s">
        <v>385</v>
      </c>
      <c r="K16" s="242"/>
      <c r="L16" s="242"/>
      <c r="M16" s="242"/>
      <c r="N16" s="242"/>
    </row>
    <row r="17" spans="1:14">
      <c r="A17" s="51" t="s">
        <v>91</v>
      </c>
      <c r="B17" s="45" t="s">
        <v>238</v>
      </c>
      <c r="C17" s="45" t="s">
        <v>239</v>
      </c>
      <c r="D17" s="45"/>
      <c r="E17" s="45" t="s">
        <v>73</v>
      </c>
      <c r="F17" s="45" t="s">
        <v>96</v>
      </c>
      <c r="G17" s="242"/>
      <c r="H17" s="242"/>
      <c r="I17" s="242"/>
      <c r="J17" s="241" t="s">
        <v>411</v>
      </c>
      <c r="K17" s="241"/>
      <c r="L17" s="241"/>
      <c r="M17" s="241"/>
      <c r="N17" s="241"/>
    </row>
    <row r="18" spans="1:14">
      <c r="A18" s="51" t="s">
        <v>91</v>
      </c>
      <c r="B18" s="3" t="s">
        <v>412</v>
      </c>
      <c r="C18" s="3" t="s">
        <v>93</v>
      </c>
      <c r="D18" s="58" t="s">
        <v>6</v>
      </c>
      <c r="E18" s="45" t="s">
        <v>95</v>
      </c>
      <c r="F18" s="45" t="s">
        <v>96</v>
      </c>
      <c r="G18" s="242"/>
      <c r="H18" s="242"/>
      <c r="I18" s="242"/>
      <c r="J18" s="241" t="s">
        <v>413</v>
      </c>
      <c r="K18" s="241"/>
      <c r="L18" s="241"/>
      <c r="M18" s="241"/>
      <c r="N18" s="241"/>
    </row>
    <row r="19" spans="1:14">
      <c r="A19" s="51" t="s">
        <v>91</v>
      </c>
      <c r="B19" s="3" t="s">
        <v>414</v>
      </c>
      <c r="C19" s="3" t="s">
        <v>93</v>
      </c>
      <c r="D19" s="58" t="s">
        <v>63</v>
      </c>
      <c r="E19" s="45" t="s">
        <v>73</v>
      </c>
      <c r="F19" s="45" t="s">
        <v>96</v>
      </c>
      <c r="G19" s="242"/>
      <c r="H19" s="242"/>
      <c r="I19" s="242"/>
      <c r="J19" s="241" t="s">
        <v>415</v>
      </c>
      <c r="K19" s="241"/>
      <c r="L19" s="241"/>
      <c r="M19" s="241"/>
      <c r="N19" s="241"/>
    </row>
    <row r="20" spans="1:14" s="43" customFormat="1">
      <c r="A20" s="51" t="s">
        <v>91</v>
      </c>
      <c r="B20" s="45" t="s">
        <v>416</v>
      </c>
      <c r="C20" s="45" t="s">
        <v>239</v>
      </c>
      <c r="D20" s="45"/>
      <c r="E20" s="45" t="s">
        <v>73</v>
      </c>
      <c r="F20" s="45" t="s">
        <v>96</v>
      </c>
      <c r="G20" s="242"/>
      <c r="H20" s="242"/>
      <c r="I20" s="242"/>
      <c r="J20" s="241" t="s">
        <v>417</v>
      </c>
      <c r="K20" s="242"/>
      <c r="L20" s="242"/>
      <c r="M20" s="242"/>
      <c r="N20" s="243"/>
    </row>
    <row r="21" spans="1:14">
      <c r="A21" s="51" t="s">
        <v>91</v>
      </c>
      <c r="B21" s="3" t="s">
        <v>284</v>
      </c>
      <c r="C21" s="3" t="s">
        <v>195</v>
      </c>
      <c r="D21" s="3"/>
      <c r="E21" s="45" t="s">
        <v>73</v>
      </c>
      <c r="F21" s="45" t="s">
        <v>96</v>
      </c>
      <c r="G21" s="242"/>
      <c r="H21" s="242"/>
      <c r="I21" s="242"/>
      <c r="J21" s="241" t="s">
        <v>418</v>
      </c>
      <c r="K21" s="242"/>
      <c r="L21" s="242"/>
      <c r="M21" s="242"/>
      <c r="N21" s="243"/>
    </row>
    <row r="22" spans="1:14">
      <c r="A22" s="51" t="s">
        <v>91</v>
      </c>
      <c r="B22" s="3" t="s">
        <v>419</v>
      </c>
      <c r="C22" s="3" t="s">
        <v>93</v>
      </c>
      <c r="D22" s="58" t="s">
        <v>11</v>
      </c>
      <c r="E22" s="45" t="s">
        <v>73</v>
      </c>
      <c r="F22" s="45" t="s">
        <v>96</v>
      </c>
      <c r="G22" s="242"/>
      <c r="H22" s="242"/>
      <c r="I22" s="242"/>
      <c r="J22" s="241" t="s">
        <v>420</v>
      </c>
      <c r="K22" s="242"/>
      <c r="L22" s="242"/>
      <c r="M22" s="242"/>
      <c r="N22" s="243"/>
    </row>
    <row r="23" spans="1:14">
      <c r="A23" s="51" t="s">
        <v>91</v>
      </c>
      <c r="B23" s="3" t="s">
        <v>421</v>
      </c>
      <c r="C23" s="3" t="s">
        <v>239</v>
      </c>
      <c r="D23" s="3"/>
      <c r="E23" s="45" t="s">
        <v>73</v>
      </c>
      <c r="F23" s="45" t="s">
        <v>96</v>
      </c>
      <c r="G23" s="239"/>
      <c r="H23" s="239"/>
      <c r="I23" s="239"/>
      <c r="J23" s="241" t="s">
        <v>422</v>
      </c>
      <c r="K23" s="242"/>
      <c r="L23" s="242"/>
      <c r="M23" s="242"/>
      <c r="N23" s="243"/>
    </row>
    <row r="24" spans="1:14">
      <c r="A24" s="51" t="s">
        <v>91</v>
      </c>
      <c r="B24" s="3" t="s">
        <v>100</v>
      </c>
      <c r="C24" s="3" t="s">
        <v>93</v>
      </c>
      <c r="D24" s="58" t="s">
        <v>19</v>
      </c>
      <c r="E24" s="45" t="s">
        <v>73</v>
      </c>
      <c r="F24" s="45" t="s">
        <v>96</v>
      </c>
      <c r="G24" s="239"/>
      <c r="H24" s="239"/>
      <c r="I24" s="239"/>
      <c r="J24" s="239" t="s">
        <v>423</v>
      </c>
      <c r="K24" s="239"/>
      <c r="L24" s="239"/>
      <c r="M24" s="239"/>
      <c r="N24" s="240"/>
    </row>
    <row r="25" spans="1:14">
      <c r="A25" s="245" t="s">
        <v>102</v>
      </c>
      <c r="B25" s="235"/>
      <c r="C25" s="235"/>
      <c r="D25" s="235"/>
      <c r="E25" s="235"/>
      <c r="F25" s="235"/>
      <c r="G25" s="235"/>
      <c r="H25" s="235"/>
      <c r="I25" s="235"/>
      <c r="J25" s="235"/>
      <c r="K25" s="235"/>
      <c r="L25" s="235"/>
      <c r="M25" s="235"/>
      <c r="N25" s="236"/>
    </row>
    <row r="26" spans="1:14">
      <c r="A26" s="176" t="s">
        <v>83</v>
      </c>
      <c r="B26" s="177" t="s">
        <v>84</v>
      </c>
      <c r="C26" s="177" t="s">
        <v>103</v>
      </c>
      <c r="D26" s="177" t="s">
        <v>104</v>
      </c>
      <c r="E26" s="177" t="s">
        <v>105</v>
      </c>
      <c r="F26" s="177"/>
      <c r="G26" s="177"/>
      <c r="H26" s="177"/>
      <c r="I26" s="177"/>
      <c r="J26" s="177"/>
      <c r="K26" s="177"/>
      <c r="L26" s="177"/>
      <c r="M26" s="177" t="s">
        <v>106</v>
      </c>
      <c r="N26" s="234"/>
    </row>
    <row r="27" spans="1:14">
      <c r="A27" s="176"/>
      <c r="B27" s="177"/>
      <c r="C27" s="177"/>
      <c r="D27" s="177"/>
      <c r="E27" s="11" t="s">
        <v>84</v>
      </c>
      <c r="F27" s="11" t="s">
        <v>85</v>
      </c>
      <c r="G27" s="11" t="s">
        <v>90</v>
      </c>
      <c r="H27" s="11" t="s">
        <v>107</v>
      </c>
      <c r="I27" s="11" t="s">
        <v>86</v>
      </c>
      <c r="J27" s="177" t="s">
        <v>104</v>
      </c>
      <c r="K27" s="177"/>
      <c r="L27" s="177"/>
      <c r="M27" s="177"/>
      <c r="N27" s="234"/>
    </row>
    <row r="28" spans="1:14">
      <c r="A28" s="337" t="s">
        <v>259</v>
      </c>
      <c r="B28" s="343" t="str">
        <f>B2</f>
        <v>Evento</v>
      </c>
      <c r="C28" s="343" t="s">
        <v>110</v>
      </c>
      <c r="D28" s="390" t="s">
        <v>424</v>
      </c>
      <c r="E28" s="3" t="s">
        <v>92</v>
      </c>
      <c r="F28" s="3" t="s">
        <v>93</v>
      </c>
      <c r="G28" s="3" t="s">
        <v>94</v>
      </c>
      <c r="H28" s="3" t="s">
        <v>112</v>
      </c>
      <c r="I28" s="3" t="s">
        <v>95</v>
      </c>
      <c r="J28" s="260" t="s">
        <v>425</v>
      </c>
      <c r="K28" s="261"/>
      <c r="L28" s="262"/>
      <c r="M28" s="334" t="s">
        <v>114</v>
      </c>
      <c r="N28" s="229"/>
    </row>
    <row r="29" spans="1:14">
      <c r="A29" s="338"/>
      <c r="B29" s="344"/>
      <c r="C29" s="344"/>
      <c r="D29" s="392"/>
      <c r="E29" s="45" t="s">
        <v>238</v>
      </c>
      <c r="F29" s="45" t="s">
        <v>239</v>
      </c>
      <c r="G29" s="45"/>
      <c r="H29" s="3" t="s">
        <v>112</v>
      </c>
      <c r="I29" s="3" t="s">
        <v>73</v>
      </c>
      <c r="J29" s="260" t="s">
        <v>426</v>
      </c>
      <c r="K29" s="261"/>
      <c r="L29" s="262"/>
      <c r="M29" s="335"/>
      <c r="N29" s="231"/>
    </row>
    <row r="30" spans="1:14">
      <c r="A30" s="338"/>
      <c r="B30" s="344"/>
      <c r="C30" s="344"/>
      <c r="D30" s="392"/>
      <c r="E30" s="3" t="s">
        <v>412</v>
      </c>
      <c r="F30" s="3" t="s">
        <v>93</v>
      </c>
      <c r="G30" s="58" t="s">
        <v>6</v>
      </c>
      <c r="H30" s="3" t="s">
        <v>115</v>
      </c>
      <c r="I30" s="3" t="s">
        <v>95</v>
      </c>
      <c r="J30" s="260" t="s">
        <v>427</v>
      </c>
      <c r="K30" s="261"/>
      <c r="L30" s="262"/>
      <c r="M30" s="335"/>
      <c r="N30" s="231"/>
    </row>
    <row r="31" spans="1:14">
      <c r="A31" s="338"/>
      <c r="B31" s="344"/>
      <c r="C31" s="344"/>
      <c r="D31" s="392"/>
      <c r="E31" s="3" t="s">
        <v>414</v>
      </c>
      <c r="F31" s="3" t="s">
        <v>93</v>
      </c>
      <c r="G31" s="58" t="s">
        <v>63</v>
      </c>
      <c r="H31" s="3" t="s">
        <v>115</v>
      </c>
      <c r="I31" s="3" t="s">
        <v>73</v>
      </c>
      <c r="J31" s="260" t="s">
        <v>428</v>
      </c>
      <c r="K31" s="261"/>
      <c r="L31" s="262"/>
      <c r="M31" s="335"/>
      <c r="N31" s="231"/>
    </row>
    <row r="32" spans="1:14">
      <c r="A32" s="338"/>
      <c r="B32" s="344"/>
      <c r="C32" s="344"/>
      <c r="D32" s="392"/>
      <c r="E32" s="45" t="s">
        <v>416</v>
      </c>
      <c r="F32" s="45" t="s">
        <v>239</v>
      </c>
      <c r="G32" s="45"/>
      <c r="H32" s="3" t="s">
        <v>112</v>
      </c>
      <c r="I32" s="3" t="s">
        <v>73</v>
      </c>
      <c r="J32" s="260" t="s">
        <v>429</v>
      </c>
      <c r="K32" s="261"/>
      <c r="L32" s="262"/>
      <c r="M32" s="335"/>
      <c r="N32" s="231"/>
    </row>
    <row r="33" spans="1:14">
      <c r="A33" s="338"/>
      <c r="B33" s="344"/>
      <c r="C33" s="344"/>
      <c r="D33" s="392"/>
      <c r="E33" s="3" t="s">
        <v>284</v>
      </c>
      <c r="F33" s="3" t="s">
        <v>195</v>
      </c>
      <c r="G33" s="3"/>
      <c r="H33" s="3" t="s">
        <v>112</v>
      </c>
      <c r="I33" s="3" t="s">
        <v>73</v>
      </c>
      <c r="J33" s="260" t="s">
        <v>430</v>
      </c>
      <c r="K33" s="261"/>
      <c r="L33" s="262"/>
      <c r="M33" s="335"/>
      <c r="N33" s="231"/>
    </row>
    <row r="34" spans="1:14">
      <c r="A34" s="338"/>
      <c r="B34" s="344"/>
      <c r="C34" s="344"/>
      <c r="D34" s="392"/>
      <c r="E34" s="3" t="s">
        <v>419</v>
      </c>
      <c r="F34" s="3" t="s">
        <v>93</v>
      </c>
      <c r="G34" s="58" t="s">
        <v>11</v>
      </c>
      <c r="H34" s="3" t="s">
        <v>115</v>
      </c>
      <c r="I34" s="3" t="s">
        <v>73</v>
      </c>
      <c r="J34" s="260" t="s">
        <v>431</v>
      </c>
      <c r="K34" s="261"/>
      <c r="L34" s="262"/>
      <c r="M34" s="335"/>
      <c r="N34" s="231"/>
    </row>
    <row r="35" spans="1:14">
      <c r="A35" s="338"/>
      <c r="B35" s="344"/>
      <c r="C35" s="344"/>
      <c r="D35" s="392"/>
      <c r="E35" s="3" t="s">
        <v>421</v>
      </c>
      <c r="F35" s="3" t="s">
        <v>239</v>
      </c>
      <c r="G35" s="3"/>
      <c r="H35" s="3" t="s">
        <v>112</v>
      </c>
      <c r="I35" s="3" t="s">
        <v>73</v>
      </c>
      <c r="J35" s="260" t="s">
        <v>432</v>
      </c>
      <c r="K35" s="261"/>
      <c r="L35" s="262"/>
      <c r="M35" s="335"/>
      <c r="N35" s="231"/>
    </row>
    <row r="36" spans="1:14">
      <c r="A36" s="339"/>
      <c r="B36" s="345"/>
      <c r="C36" s="345"/>
      <c r="D36" s="394"/>
      <c r="E36" s="3" t="s">
        <v>100</v>
      </c>
      <c r="F36" s="3" t="s">
        <v>93</v>
      </c>
      <c r="G36" s="58" t="s">
        <v>19</v>
      </c>
      <c r="H36" s="3" t="s">
        <v>115</v>
      </c>
      <c r="I36" s="3" t="s">
        <v>73</v>
      </c>
      <c r="J36" s="260" t="s">
        <v>433</v>
      </c>
      <c r="K36" s="261"/>
      <c r="L36" s="262"/>
      <c r="M36" s="336"/>
      <c r="N36" s="233"/>
    </row>
    <row r="37" spans="1:14">
      <c r="A37" s="263" t="s">
        <v>119</v>
      </c>
      <c r="B37" s="259"/>
      <c r="C37" s="259"/>
      <c r="D37" s="259"/>
      <c r="E37" s="259"/>
      <c r="F37" s="259"/>
      <c r="G37" s="259"/>
      <c r="H37" s="259"/>
      <c r="I37" s="259"/>
      <c r="J37" s="259"/>
      <c r="K37" s="259"/>
      <c r="L37" s="259"/>
      <c r="M37" s="259"/>
      <c r="N37" s="264"/>
    </row>
    <row r="38" spans="1:14">
      <c r="A38" s="354" t="s">
        <v>83</v>
      </c>
      <c r="B38" s="346" t="s">
        <v>84</v>
      </c>
      <c r="C38" s="346" t="s">
        <v>120</v>
      </c>
      <c r="D38" s="346" t="s">
        <v>121</v>
      </c>
      <c r="E38" s="346" t="s">
        <v>104</v>
      </c>
      <c r="F38" s="346" t="s">
        <v>105</v>
      </c>
      <c r="G38" s="346"/>
      <c r="H38" s="346"/>
      <c r="I38" s="346"/>
      <c r="J38" s="346"/>
      <c r="K38" s="346"/>
      <c r="L38" s="346" t="s">
        <v>122</v>
      </c>
      <c r="M38" s="346"/>
      <c r="N38" s="349" t="s">
        <v>106</v>
      </c>
    </row>
    <row r="39" spans="1:14">
      <c r="A39" s="354"/>
      <c r="B39" s="346"/>
      <c r="C39" s="346"/>
      <c r="D39" s="346"/>
      <c r="E39" s="346"/>
      <c r="F39" s="12" t="s">
        <v>84</v>
      </c>
      <c r="G39" s="12" t="s">
        <v>85</v>
      </c>
      <c r="H39" s="12" t="s">
        <v>90</v>
      </c>
      <c r="I39" s="12" t="s">
        <v>107</v>
      </c>
      <c r="J39" s="12" t="s">
        <v>86</v>
      </c>
      <c r="K39" s="12" t="s">
        <v>104</v>
      </c>
      <c r="L39" s="12" t="s">
        <v>85</v>
      </c>
      <c r="M39" s="12" t="s">
        <v>90</v>
      </c>
      <c r="N39" s="349"/>
    </row>
    <row r="40" spans="1:14">
      <c r="A40" s="6" t="s">
        <v>71</v>
      </c>
      <c r="B40" s="3" t="s">
        <v>434</v>
      </c>
      <c r="C40" s="3" t="s">
        <v>124</v>
      </c>
      <c r="D40" s="3" t="s">
        <v>73</v>
      </c>
      <c r="E40" s="3" t="s">
        <v>435</v>
      </c>
      <c r="F40" s="3"/>
      <c r="G40" s="3"/>
      <c r="H40" s="3"/>
      <c r="I40" s="3"/>
      <c r="J40" s="3"/>
      <c r="K40" s="3"/>
      <c r="L40" s="3" t="s">
        <v>208</v>
      </c>
      <c r="M40" s="3"/>
      <c r="N40" s="7"/>
    </row>
    <row r="41" spans="1:14">
      <c r="A41" s="6" t="s">
        <v>71</v>
      </c>
      <c r="B41" s="3" t="s">
        <v>436</v>
      </c>
      <c r="C41" s="3" t="s">
        <v>129</v>
      </c>
      <c r="D41" s="3" t="s">
        <v>73</v>
      </c>
      <c r="E41" s="3" t="s">
        <v>437</v>
      </c>
      <c r="F41" s="3" t="s">
        <v>438</v>
      </c>
      <c r="G41" s="3" t="s">
        <v>208</v>
      </c>
      <c r="H41" s="3"/>
      <c r="I41" s="3" t="s">
        <v>112</v>
      </c>
      <c r="J41" s="3" t="s">
        <v>73</v>
      </c>
      <c r="K41" s="3"/>
      <c r="L41" s="3"/>
      <c r="M41" s="3"/>
      <c r="N41" s="7"/>
    </row>
    <row r="42" spans="1:14">
      <c r="A42" s="271" t="s">
        <v>134</v>
      </c>
      <c r="B42" s="257"/>
      <c r="C42" s="257"/>
      <c r="D42" s="257"/>
      <c r="E42" s="257"/>
      <c r="F42" s="257"/>
      <c r="G42" s="257"/>
      <c r="H42" s="257"/>
      <c r="I42" s="257"/>
      <c r="J42" s="257"/>
      <c r="K42" s="257"/>
      <c r="L42" s="257"/>
      <c r="M42" s="257"/>
      <c r="N42" s="258"/>
    </row>
    <row r="43" spans="1:14">
      <c r="A43" s="374" t="s">
        <v>83</v>
      </c>
      <c r="B43" s="372" t="s">
        <v>84</v>
      </c>
      <c r="C43" s="372" t="s">
        <v>135</v>
      </c>
      <c r="D43" s="372" t="s">
        <v>121</v>
      </c>
      <c r="E43" s="372" t="s">
        <v>104</v>
      </c>
      <c r="F43" s="372" t="s">
        <v>105</v>
      </c>
      <c r="G43" s="372"/>
      <c r="H43" s="372"/>
      <c r="I43" s="372"/>
      <c r="J43" s="372"/>
      <c r="K43" s="372"/>
      <c r="L43" s="372" t="s">
        <v>122</v>
      </c>
      <c r="M43" s="372"/>
      <c r="N43" s="373" t="s">
        <v>106</v>
      </c>
    </row>
    <row r="44" spans="1:14">
      <c r="A44" s="374"/>
      <c r="B44" s="372"/>
      <c r="C44" s="372"/>
      <c r="D44" s="372"/>
      <c r="E44" s="372"/>
      <c r="F44" s="13" t="s">
        <v>84</v>
      </c>
      <c r="G44" s="13" t="s">
        <v>85</v>
      </c>
      <c r="H44" s="13" t="s">
        <v>90</v>
      </c>
      <c r="I44" s="13" t="s">
        <v>107</v>
      </c>
      <c r="J44" s="13" t="s">
        <v>86</v>
      </c>
      <c r="K44" s="13" t="s">
        <v>104</v>
      </c>
      <c r="L44" s="13" t="s">
        <v>85</v>
      </c>
      <c r="M44" s="13" t="s">
        <v>90</v>
      </c>
      <c r="N44" s="373"/>
    </row>
    <row r="45" spans="1:14">
      <c r="A45" s="6" t="s">
        <v>71</v>
      </c>
      <c r="B45" s="3" t="s">
        <v>403</v>
      </c>
      <c r="C45" s="3" t="s">
        <v>96</v>
      </c>
      <c r="D45" s="3" t="s">
        <v>73</v>
      </c>
      <c r="E45" s="3" t="s">
        <v>404</v>
      </c>
      <c r="F45" s="3"/>
      <c r="G45" s="3"/>
      <c r="H45" s="3"/>
      <c r="I45" s="3"/>
      <c r="J45" s="3"/>
      <c r="K45" s="3"/>
      <c r="L45" s="3" t="s">
        <v>139</v>
      </c>
      <c r="M45" s="3"/>
      <c r="N45" s="7"/>
    </row>
    <row r="46" spans="1:14">
      <c r="A46" s="14" t="s">
        <v>71</v>
      </c>
      <c r="B46" s="15" t="s">
        <v>405</v>
      </c>
      <c r="C46" s="15" t="s">
        <v>406</v>
      </c>
      <c r="D46" s="15" t="s">
        <v>95</v>
      </c>
      <c r="E46" s="15" t="s">
        <v>407</v>
      </c>
      <c r="F46" s="15" t="s">
        <v>408</v>
      </c>
      <c r="G46" s="15" t="s">
        <v>239</v>
      </c>
      <c r="H46" s="15"/>
      <c r="I46" s="15" t="s">
        <v>112</v>
      </c>
      <c r="J46" s="15" t="s">
        <v>73</v>
      </c>
      <c r="K46" s="15" t="s">
        <v>409</v>
      </c>
      <c r="L46" s="15" t="s">
        <v>239</v>
      </c>
      <c r="M46" s="15"/>
      <c r="N46" s="8" t="s">
        <v>410</v>
      </c>
    </row>
  </sheetData>
  <mergeCells count="78">
    <mergeCell ref="B11:D11"/>
    <mergeCell ref="B12:D12"/>
    <mergeCell ref="B6:E6"/>
    <mergeCell ref="A1:E1"/>
    <mergeCell ref="B2:E2"/>
    <mergeCell ref="B3:E3"/>
    <mergeCell ref="B4:E4"/>
    <mergeCell ref="B5:E5"/>
    <mergeCell ref="J23:N23"/>
    <mergeCell ref="A7:E7"/>
    <mergeCell ref="B8:D8"/>
    <mergeCell ref="B9:D9"/>
    <mergeCell ref="A13:N13"/>
    <mergeCell ref="A14:A15"/>
    <mergeCell ref="B14:B15"/>
    <mergeCell ref="C14:D14"/>
    <mergeCell ref="E14:E15"/>
    <mergeCell ref="F14:F15"/>
    <mergeCell ref="G14:I15"/>
    <mergeCell ref="J14:N15"/>
    <mergeCell ref="G16:I16"/>
    <mergeCell ref="J16:N16"/>
    <mergeCell ref="G17:I17"/>
    <mergeCell ref="B10:D10"/>
    <mergeCell ref="C38:C39"/>
    <mergeCell ref="J17:N17"/>
    <mergeCell ref="E38:E39"/>
    <mergeCell ref="G24:I24"/>
    <mergeCell ref="J24:N24"/>
    <mergeCell ref="A25:N25"/>
    <mergeCell ref="A26:A27"/>
    <mergeCell ref="B26:B27"/>
    <mergeCell ref="C26:C27"/>
    <mergeCell ref="D26:D27"/>
    <mergeCell ref="E26:L26"/>
    <mergeCell ref="M26:N27"/>
    <mergeCell ref="J27:L27"/>
    <mergeCell ref="J28:L28"/>
    <mergeCell ref="J36:L36"/>
    <mergeCell ref="G23:I23"/>
    <mergeCell ref="D38:D39"/>
    <mergeCell ref="A37:N37"/>
    <mergeCell ref="L43:M43"/>
    <mergeCell ref="N43:N44"/>
    <mergeCell ref="F38:K38"/>
    <mergeCell ref="L38:M38"/>
    <mergeCell ref="N38:N39"/>
    <mergeCell ref="A42:N42"/>
    <mergeCell ref="A43:A44"/>
    <mergeCell ref="B43:B44"/>
    <mergeCell ref="C43:C44"/>
    <mergeCell ref="D43:D44"/>
    <mergeCell ref="E43:E44"/>
    <mergeCell ref="F43:K43"/>
    <mergeCell ref="A38:A39"/>
    <mergeCell ref="B38:B39"/>
    <mergeCell ref="G21:I21"/>
    <mergeCell ref="G22:I22"/>
    <mergeCell ref="J18:N18"/>
    <mergeCell ref="J19:N19"/>
    <mergeCell ref="J21:N21"/>
    <mergeCell ref="J22:N22"/>
    <mergeCell ref="G20:I20"/>
    <mergeCell ref="J20:N20"/>
    <mergeCell ref="G18:I18"/>
    <mergeCell ref="G19:I19"/>
    <mergeCell ref="M28:N36"/>
    <mergeCell ref="A28:A36"/>
    <mergeCell ref="B28:B36"/>
    <mergeCell ref="C28:C36"/>
    <mergeCell ref="D28:D36"/>
    <mergeCell ref="J29:L29"/>
    <mergeCell ref="J30:L30"/>
    <mergeCell ref="J31:L31"/>
    <mergeCell ref="J32:L32"/>
    <mergeCell ref="J33:L33"/>
    <mergeCell ref="J34:L34"/>
    <mergeCell ref="J35:L35"/>
  </mergeCells>
  <hyperlinks>
    <hyperlink ref="A1:E1" location="Clases!A1" display="&lt;-Volver al inicio" xr:uid="{34C6AE98-F368-4E1A-91BB-86C8B1E39E4D}"/>
    <hyperlink ref="E10:E12" location="'ReportePublicacion'!A1" display="ReporteComentario" xr:uid="{78E1CB2E-F261-4264-A91C-920DF7153322}"/>
    <hyperlink ref="E9" location="'ReportePublicacion'!A1" display="ReporteComentario" xr:uid="{A4A52DA0-1804-4F83-B574-EEA87107EBC1}"/>
    <hyperlink ref="D18" location="'AdministradorEstructura'!A1" display="AdministradorEstructura" xr:uid="{C1953EB7-B326-4495-9348-E13C87877128}"/>
    <hyperlink ref="D19" location="'TipoEvento'!A1" display="TipoEvento" xr:uid="{5D61F501-8C4B-48ED-A2E8-291128B9BB21}"/>
    <hyperlink ref="D22" location="'Agenda'!A1" display="Agenda" xr:uid="{4A6BB72D-7BBF-4349-8CAD-4D80A865F424}"/>
    <hyperlink ref="D24" location="'Estado'!A1" display="Estado" xr:uid="{8EB5D09F-8747-4F6E-BB72-54CD794F4968}"/>
    <hyperlink ref="G30" location="'AdministradorEstructura'!A1" display="AdministradorEstructura" xr:uid="{176D23A2-998A-4BEF-BD14-4DDDB9C95D8C}"/>
    <hyperlink ref="G31" location="'TipoEvento'!A1" display="TipoEvento" xr:uid="{F3E27F8D-0B18-4258-9A22-CE297C1D9399}"/>
    <hyperlink ref="G34" location="'Agenda'!A1" display="Agenda" xr:uid="{9C2D3D36-CC72-4DBA-85AE-B84B8E745CCD}"/>
    <hyperlink ref="G36" location="'Estado'!A1" display="Estado" xr:uid="{FAE94663-C07A-4F6B-A8F6-3FC0DE963A40}"/>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35468A2C-03F9-4576-AC05-77E18F5DAEF1}">
          <x14:formula1>
            <xm:f>Valores!$D$2:$D$3</xm:f>
          </x14:formula1>
          <xm:sqref>B5</xm:sqref>
        </x14:dataValidation>
        <x14:dataValidation type="list" allowBlank="1" showInputMessage="1" showErrorMessage="1" xr:uid="{6FF5C245-2CE0-474C-BC07-434ED960DE67}">
          <x14:formula1>
            <xm:f>Valores!$E$2:$E$3</xm:f>
          </x14:formula1>
          <xm:sqref>B6 D45:D46 J40:J41 J45:J46 D40:D41 I28:I36 E16:E24</xm:sqref>
        </x14:dataValidation>
        <x14:dataValidation type="list" allowBlank="1" showInputMessage="1" showErrorMessage="1" xr:uid="{888F1AAB-F137-4760-819F-61480698879B}">
          <x14:formula1>
            <xm:f>Valores!$F$2:$F$5</xm:f>
          </x14:formula1>
          <xm:sqref>A45:A46 A40:A41 A28 A16:A24</xm:sqref>
        </x14:dataValidation>
        <x14:dataValidation type="list" allowBlank="1" showInputMessage="1" showErrorMessage="1" xr:uid="{F7142307-38CF-478C-BF9F-6B26586D1100}">
          <x14:formula1>
            <xm:f>Valores!$G$2:$G$12</xm:f>
          </x14:formula1>
          <xm:sqref>L46 G40:G41 L40:L41 G45:G46 F28:F36 C16:C24</xm:sqref>
        </x14:dataValidation>
        <x14:dataValidation type="list" allowBlank="1" showInputMessage="1" showErrorMessage="1" xr:uid="{C36CCB51-3693-4599-9CDB-89348944DD9B}">
          <x14:formula1>
            <xm:f>Valores!$H$2:$H$3</xm:f>
          </x14:formula1>
          <xm:sqref>C45:C46 F16:F24</xm:sqref>
        </x14:dataValidation>
        <x14:dataValidation type="list" allowBlank="1" showInputMessage="1" showErrorMessage="1" xr:uid="{12DCB18F-3EE0-45A3-A6D7-E6E8CD47F096}">
          <x14:formula1>
            <xm:f>Valores!$J$2:$J$3</xm:f>
          </x14:formula1>
          <xm:sqref>I40:I41 I45:I46 H28:H36</xm:sqref>
        </x14:dataValidation>
        <x14:dataValidation type="list" allowBlank="1" showInputMessage="1" showErrorMessage="1" xr:uid="{38C651D0-6275-438A-A8B3-BCFA83CCFEBD}">
          <x14:formula1>
            <xm:f>Valores!$K$2:$K$3</xm:f>
          </x14:formula1>
          <xm:sqref>C40:C41</xm:sqref>
        </x14:dataValidation>
        <x14:dataValidation type="list" allowBlank="1" showInputMessage="1" showErrorMessage="1" xr:uid="{D39D08C4-142D-4194-8127-0FD49FB4F792}">
          <x14:formula1>
            <xm:f>Valores!$L$2:$L$13</xm:f>
          </x14:formula1>
          <xm:sqref>L45</xm:sqref>
        </x14:dataValidation>
        <x14:dataValidation type="list" allowBlank="1" showInputMessage="1" showErrorMessage="1" xr:uid="{6E99A58C-424B-449C-80D1-0C9C1EB19CE0}">
          <x14:formula1>
            <xm:f>Valores!$B$2:$B$3</xm:f>
          </x14:formula1>
          <xm:sqref>A9:A12</xm:sqref>
        </x14:dataValidation>
        <x14:dataValidation type="list" allowBlank="1" showInputMessage="1" showErrorMessage="1" xr:uid="{C2CF2395-7805-485C-8767-425F1D1B39F3}">
          <x14:formula1>
            <xm:f>Valores!$C$2:$C$7</xm:f>
          </x14:formula1>
          <xm:sqref>B9:B12</xm:sqref>
        </x14:dataValidation>
        <x14:dataValidation type="list" allowBlank="1" showInputMessage="1" showErrorMessage="1" xr:uid="{E8F7A4CC-9EAB-4757-A5B4-D97B76A67BCD}">
          <x14:formula1>
            <xm:f>Valores!$I$2:$I$3</xm:f>
          </x14:formula1>
          <xm:sqref>C28</xm:sqref>
        </x14:dataValidation>
        <x14:dataValidation type="list" allowBlank="1" showInputMessage="1" showErrorMessage="1" xr:uid="{F355E95A-18E9-407A-B13A-16D163D6FB96}">
          <x14:formula1>
            <xm:f>Clases!$B$2:$B$32</xm:f>
          </x14:formula1>
          <xm:sqref>E9:E12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0CCF7-7F16-43FE-8B26-0964944C30C8}">
  <dimension ref="A1:N38"/>
  <sheetViews>
    <sheetView zoomScale="55" zoomScaleNormal="55" workbookViewId="0">
      <pane ySplit="1" topLeftCell="A22" activePane="bottomLeft" state="frozen"/>
      <selection pane="bottomLeft" sqref="A1:E1"/>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0" style="1" bestFit="1" customWidth="1"/>
    <col min="14" max="14" width="58.5703125" style="1" bestFit="1" customWidth="1"/>
    <col min="15" max="16384" width="19.7109375" style="1"/>
  </cols>
  <sheetData>
    <row r="1" spans="1:14">
      <c r="A1" s="246" t="s">
        <v>69</v>
      </c>
      <c r="B1" s="246"/>
      <c r="C1" s="246"/>
      <c r="D1" s="246"/>
      <c r="E1" s="246"/>
    </row>
    <row r="2" spans="1:14" ht="13.5" customHeight="1">
      <c r="A2" s="16" t="str">
        <f>Clases!$B$1</f>
        <v>Clase</v>
      </c>
      <c r="B2" s="247" t="str">
        <f>Clases!B12</f>
        <v xml:space="preserve">Grupo </v>
      </c>
      <c r="C2" s="247"/>
      <c r="D2" s="247"/>
      <c r="E2" s="248"/>
    </row>
    <row r="3" spans="1:14">
      <c r="A3" s="17" t="str">
        <f>Clases!$C$1</f>
        <v>Estereotipo</v>
      </c>
      <c r="B3" s="239" t="str">
        <f>Clases!C7</f>
        <v>class</v>
      </c>
      <c r="C3" s="239"/>
      <c r="D3" s="239"/>
      <c r="E3" s="240"/>
    </row>
    <row r="4" spans="1:14">
      <c r="A4" s="17" t="str">
        <f>Clases!$D$1</f>
        <v>Desripción</v>
      </c>
      <c r="B4" s="239" t="str">
        <f>Clases!D12</f>
        <v>Espacio donde se reunen usuarios con intereses similares, ya sea académico o laboral</v>
      </c>
      <c r="C4" s="239"/>
      <c r="D4" s="239"/>
      <c r="E4" s="240"/>
    </row>
    <row r="5" spans="1:14">
      <c r="A5" s="17" t="s">
        <v>70</v>
      </c>
      <c r="B5" s="239" t="s">
        <v>282</v>
      </c>
      <c r="C5" s="239"/>
      <c r="D5" s="239"/>
      <c r="E5" s="240"/>
    </row>
    <row r="6" spans="1:14">
      <c r="A6" s="17" t="s">
        <v>72</v>
      </c>
      <c r="B6" s="239" t="s">
        <v>73</v>
      </c>
      <c r="C6" s="239"/>
      <c r="D6" s="239"/>
      <c r="E6" s="240"/>
    </row>
    <row r="7" spans="1:14">
      <c r="A7" s="357" t="s">
        <v>74</v>
      </c>
      <c r="B7" s="358"/>
      <c r="C7" s="358"/>
      <c r="D7" s="358"/>
      <c r="E7" s="359"/>
      <c r="F7" s="2"/>
      <c r="G7" s="2"/>
      <c r="H7" s="2"/>
      <c r="I7" s="2"/>
      <c r="J7" s="2"/>
      <c r="K7" s="2"/>
      <c r="L7" s="2"/>
      <c r="M7" s="2"/>
      <c r="N7" s="2"/>
    </row>
    <row r="8" spans="1:14">
      <c r="A8" s="4" t="s">
        <v>75</v>
      </c>
      <c r="B8" s="358" t="s">
        <v>76</v>
      </c>
      <c r="C8" s="358"/>
      <c r="D8" s="358"/>
      <c r="E8" s="5" t="s">
        <v>21</v>
      </c>
      <c r="F8" s="2"/>
      <c r="G8" s="2"/>
      <c r="H8" s="2"/>
      <c r="I8" s="2"/>
      <c r="J8" s="2"/>
      <c r="K8" s="2"/>
      <c r="L8" s="2"/>
      <c r="M8" s="2"/>
      <c r="N8" s="2"/>
    </row>
    <row r="9" spans="1:14">
      <c r="A9" s="9" t="s">
        <v>77</v>
      </c>
      <c r="B9" s="265" t="s">
        <v>162</v>
      </c>
      <c r="C9" s="265"/>
      <c r="D9" s="265"/>
      <c r="E9" s="40" t="s">
        <v>21</v>
      </c>
    </row>
    <row r="10" spans="1:14">
      <c r="A10" s="9" t="s">
        <v>79</v>
      </c>
      <c r="B10" s="265" t="s">
        <v>162</v>
      </c>
      <c r="C10" s="265"/>
      <c r="D10" s="265"/>
      <c r="E10" s="40" t="s">
        <v>29</v>
      </c>
    </row>
    <row r="11" spans="1:14">
      <c r="A11" s="9" t="s">
        <v>79</v>
      </c>
      <c r="B11" s="265" t="s">
        <v>78</v>
      </c>
      <c r="C11" s="265"/>
      <c r="D11" s="265"/>
      <c r="E11" s="40" t="s">
        <v>15</v>
      </c>
    </row>
    <row r="12" spans="1:14">
      <c r="A12" s="9" t="s">
        <v>79</v>
      </c>
      <c r="B12" s="265" t="s">
        <v>162</v>
      </c>
      <c r="C12" s="265"/>
      <c r="D12" s="265"/>
      <c r="E12" s="40" t="s">
        <v>19</v>
      </c>
    </row>
    <row r="13" spans="1:14">
      <c r="A13" s="254" t="s">
        <v>82</v>
      </c>
      <c r="B13" s="255"/>
      <c r="C13" s="255"/>
      <c r="D13" s="255"/>
      <c r="E13" s="255"/>
      <c r="F13" s="255"/>
      <c r="G13" s="255"/>
      <c r="H13" s="255"/>
      <c r="I13" s="255"/>
      <c r="J13" s="255"/>
      <c r="K13" s="255"/>
      <c r="L13" s="255"/>
      <c r="M13" s="255"/>
      <c r="N13" s="256"/>
    </row>
    <row r="14" spans="1:14">
      <c r="A14" s="360" t="s">
        <v>83</v>
      </c>
      <c r="B14" s="355" t="s">
        <v>84</v>
      </c>
      <c r="C14" s="355" t="s">
        <v>85</v>
      </c>
      <c r="D14" s="355"/>
      <c r="E14" s="355" t="s">
        <v>86</v>
      </c>
      <c r="F14" s="355" t="s">
        <v>87</v>
      </c>
      <c r="G14" s="355" t="s">
        <v>88</v>
      </c>
      <c r="H14" s="355"/>
      <c r="I14" s="355"/>
      <c r="J14" s="355" t="s">
        <v>89</v>
      </c>
      <c r="K14" s="355"/>
      <c r="L14" s="355"/>
      <c r="M14" s="355"/>
      <c r="N14" s="356"/>
    </row>
    <row r="15" spans="1:14">
      <c r="A15" s="360"/>
      <c r="B15" s="355"/>
      <c r="C15" s="10" t="s">
        <v>85</v>
      </c>
      <c r="D15" s="10" t="s">
        <v>90</v>
      </c>
      <c r="E15" s="355"/>
      <c r="F15" s="355"/>
      <c r="G15" s="355"/>
      <c r="H15" s="355"/>
      <c r="I15" s="355"/>
      <c r="J15" s="355"/>
      <c r="K15" s="355"/>
      <c r="L15" s="355"/>
      <c r="M15" s="355"/>
      <c r="N15" s="356"/>
    </row>
    <row r="16" spans="1:14" ht="15" customHeight="1">
      <c r="A16" s="6" t="s">
        <v>91</v>
      </c>
      <c r="B16" s="3" t="s">
        <v>92</v>
      </c>
      <c r="C16" s="3" t="s">
        <v>93</v>
      </c>
      <c r="D16" s="3" t="s">
        <v>94</v>
      </c>
      <c r="E16" s="3" t="s">
        <v>95</v>
      </c>
      <c r="F16" s="3" t="s">
        <v>96</v>
      </c>
      <c r="G16" s="260"/>
      <c r="H16" s="261"/>
      <c r="I16" s="262"/>
      <c r="J16" s="281" t="s">
        <v>439</v>
      </c>
      <c r="K16" s="282"/>
      <c r="L16" s="282"/>
      <c r="M16" s="282"/>
      <c r="N16" s="398"/>
    </row>
    <row r="17" spans="1:14">
      <c r="A17" s="6" t="s">
        <v>91</v>
      </c>
      <c r="B17" s="3" t="s">
        <v>363</v>
      </c>
      <c r="C17" s="3" t="s">
        <v>93</v>
      </c>
      <c r="D17" s="58" t="s">
        <v>21</v>
      </c>
      <c r="E17" s="3" t="s">
        <v>73</v>
      </c>
      <c r="F17" s="3" t="s">
        <v>96</v>
      </c>
      <c r="G17" s="239"/>
      <c r="H17" s="239"/>
      <c r="I17" s="239"/>
      <c r="J17" s="239" t="s">
        <v>440</v>
      </c>
      <c r="K17" s="239"/>
      <c r="L17" s="239"/>
      <c r="M17" s="239"/>
      <c r="N17" s="240"/>
    </row>
    <row r="18" spans="1:14">
      <c r="A18" s="6" t="s">
        <v>91</v>
      </c>
      <c r="B18" s="3" t="s">
        <v>238</v>
      </c>
      <c r="C18" s="3" t="s">
        <v>239</v>
      </c>
      <c r="D18" s="3"/>
      <c r="E18" s="3" t="s">
        <v>73</v>
      </c>
      <c r="F18" s="3" t="s">
        <v>96</v>
      </c>
      <c r="G18" s="239"/>
      <c r="H18" s="239"/>
      <c r="I18" s="239"/>
      <c r="J18" s="239" t="s">
        <v>441</v>
      </c>
      <c r="K18" s="239"/>
      <c r="L18" s="239"/>
      <c r="M18" s="239"/>
      <c r="N18" s="240"/>
    </row>
    <row r="19" spans="1:14">
      <c r="A19" s="6" t="s">
        <v>91</v>
      </c>
      <c r="B19" s="3" t="s">
        <v>100</v>
      </c>
      <c r="C19" s="3" t="s">
        <v>93</v>
      </c>
      <c r="D19" s="58" t="s">
        <v>19</v>
      </c>
      <c r="E19" s="3" t="s">
        <v>73</v>
      </c>
      <c r="F19" s="3" t="s">
        <v>96</v>
      </c>
      <c r="G19" s="239"/>
      <c r="H19" s="239"/>
      <c r="I19" s="239"/>
      <c r="J19" s="239" t="s">
        <v>442</v>
      </c>
      <c r="K19" s="239"/>
      <c r="L19" s="239"/>
      <c r="M19" s="239"/>
      <c r="N19" s="240"/>
    </row>
    <row r="20" spans="1:14">
      <c r="A20" s="245" t="s">
        <v>102</v>
      </c>
      <c r="B20" s="235"/>
      <c r="C20" s="235"/>
      <c r="D20" s="235"/>
      <c r="E20" s="235"/>
      <c r="F20" s="235"/>
      <c r="G20" s="235"/>
      <c r="H20" s="235"/>
      <c r="I20" s="235"/>
      <c r="J20" s="235"/>
      <c r="K20" s="235"/>
      <c r="L20" s="235"/>
      <c r="M20" s="235"/>
      <c r="N20" s="236"/>
    </row>
    <row r="21" spans="1:14">
      <c r="A21" s="176" t="s">
        <v>83</v>
      </c>
      <c r="B21" s="177" t="s">
        <v>84</v>
      </c>
      <c r="C21" s="177" t="s">
        <v>103</v>
      </c>
      <c r="D21" s="177" t="s">
        <v>104</v>
      </c>
      <c r="E21" s="177" t="s">
        <v>105</v>
      </c>
      <c r="F21" s="177"/>
      <c r="G21" s="177"/>
      <c r="H21" s="177"/>
      <c r="I21" s="177"/>
      <c r="J21" s="177"/>
      <c r="K21" s="177"/>
      <c r="L21" s="177"/>
      <c r="M21" s="177" t="s">
        <v>106</v>
      </c>
      <c r="N21" s="234"/>
    </row>
    <row r="22" spans="1:14">
      <c r="A22" s="176"/>
      <c r="B22" s="177"/>
      <c r="C22" s="177"/>
      <c r="D22" s="177"/>
      <c r="E22" s="11" t="s">
        <v>84</v>
      </c>
      <c r="F22" s="11" t="s">
        <v>85</v>
      </c>
      <c r="G22" s="11" t="s">
        <v>90</v>
      </c>
      <c r="H22" s="11" t="s">
        <v>107</v>
      </c>
      <c r="I22" s="11" t="s">
        <v>86</v>
      </c>
      <c r="J22" s="177" t="s">
        <v>104</v>
      </c>
      <c r="K22" s="177"/>
      <c r="L22" s="177"/>
      <c r="M22" s="177"/>
      <c r="N22" s="234"/>
    </row>
    <row r="23" spans="1:14">
      <c r="A23" s="337" t="s">
        <v>259</v>
      </c>
      <c r="B23" s="343" t="str">
        <f>B2</f>
        <v xml:space="preserve">Grupo </v>
      </c>
      <c r="C23" s="343" t="s">
        <v>110</v>
      </c>
      <c r="D23" s="390" t="s">
        <v>443</v>
      </c>
      <c r="E23" s="3" t="s">
        <v>92</v>
      </c>
      <c r="F23" s="3" t="s">
        <v>93</v>
      </c>
      <c r="G23" s="3" t="s">
        <v>94</v>
      </c>
      <c r="H23" s="3" t="s">
        <v>112</v>
      </c>
      <c r="I23" s="3" t="s">
        <v>95</v>
      </c>
      <c r="J23" s="260" t="s">
        <v>444</v>
      </c>
      <c r="K23" s="261"/>
      <c r="L23" s="262"/>
      <c r="M23" s="334" t="s">
        <v>114</v>
      </c>
      <c r="N23" s="229"/>
    </row>
    <row r="24" spans="1:14">
      <c r="A24" s="338"/>
      <c r="B24" s="344"/>
      <c r="C24" s="344"/>
      <c r="D24" s="392"/>
      <c r="E24" s="3" t="s">
        <v>363</v>
      </c>
      <c r="F24" s="3" t="s">
        <v>93</v>
      </c>
      <c r="G24" s="58" t="s">
        <v>21</v>
      </c>
      <c r="H24" s="3" t="s">
        <v>112</v>
      </c>
      <c r="I24" s="3" t="s">
        <v>73</v>
      </c>
      <c r="J24" s="260" t="s">
        <v>445</v>
      </c>
      <c r="K24" s="261"/>
      <c r="L24" s="262"/>
      <c r="M24" s="335"/>
      <c r="N24" s="231"/>
    </row>
    <row r="25" spans="1:14">
      <c r="A25" s="338"/>
      <c r="B25" s="344"/>
      <c r="C25" s="344"/>
      <c r="D25" s="392"/>
      <c r="E25" s="3" t="s">
        <v>238</v>
      </c>
      <c r="F25" s="3" t="s">
        <v>239</v>
      </c>
      <c r="G25" s="3"/>
      <c r="H25" s="3" t="s">
        <v>115</v>
      </c>
      <c r="I25" s="3" t="s">
        <v>73</v>
      </c>
      <c r="J25" s="260" t="s">
        <v>446</v>
      </c>
      <c r="K25" s="261"/>
      <c r="L25" s="262"/>
      <c r="M25" s="335"/>
      <c r="N25" s="231"/>
    </row>
    <row r="26" spans="1:14">
      <c r="A26" s="339"/>
      <c r="B26" s="345"/>
      <c r="C26" s="345"/>
      <c r="D26" s="394"/>
      <c r="E26" s="3" t="s">
        <v>100</v>
      </c>
      <c r="F26" s="3" t="s">
        <v>93</v>
      </c>
      <c r="G26" s="58" t="s">
        <v>19</v>
      </c>
      <c r="H26" s="3" t="s">
        <v>115</v>
      </c>
      <c r="I26" s="3" t="s">
        <v>73</v>
      </c>
      <c r="J26" s="260" t="s">
        <v>447</v>
      </c>
      <c r="K26" s="261"/>
      <c r="L26" s="262"/>
      <c r="M26" s="336"/>
      <c r="N26" s="233"/>
    </row>
    <row r="27" spans="1:14">
      <c r="A27" s="263" t="s">
        <v>119</v>
      </c>
      <c r="B27" s="259"/>
      <c r="C27" s="259"/>
      <c r="D27" s="259"/>
      <c r="E27" s="259"/>
      <c r="F27" s="259"/>
      <c r="G27" s="259"/>
      <c r="H27" s="259"/>
      <c r="I27" s="259"/>
      <c r="J27" s="259"/>
      <c r="K27" s="259"/>
      <c r="L27" s="259"/>
      <c r="M27" s="259"/>
      <c r="N27" s="264"/>
    </row>
    <row r="28" spans="1:14">
      <c r="A28" s="354" t="s">
        <v>83</v>
      </c>
      <c r="B28" s="346" t="s">
        <v>84</v>
      </c>
      <c r="C28" s="346" t="s">
        <v>120</v>
      </c>
      <c r="D28" s="346" t="s">
        <v>121</v>
      </c>
      <c r="E28" s="346" t="s">
        <v>104</v>
      </c>
      <c r="F28" s="346" t="s">
        <v>105</v>
      </c>
      <c r="G28" s="346"/>
      <c r="H28" s="346"/>
      <c r="I28" s="346"/>
      <c r="J28" s="346"/>
      <c r="K28" s="346"/>
      <c r="L28" s="346" t="s">
        <v>122</v>
      </c>
      <c r="M28" s="346"/>
      <c r="N28" s="349" t="s">
        <v>106</v>
      </c>
    </row>
    <row r="29" spans="1:14">
      <c r="A29" s="354"/>
      <c r="B29" s="346"/>
      <c r="C29" s="346"/>
      <c r="D29" s="346"/>
      <c r="E29" s="346"/>
      <c r="F29" s="12" t="s">
        <v>84</v>
      </c>
      <c r="G29" s="12" t="s">
        <v>85</v>
      </c>
      <c r="H29" s="12" t="s">
        <v>90</v>
      </c>
      <c r="I29" s="12" t="s">
        <v>107</v>
      </c>
      <c r="J29" s="12" t="s">
        <v>86</v>
      </c>
      <c r="K29" s="12" t="s">
        <v>104</v>
      </c>
      <c r="L29" s="12" t="s">
        <v>85</v>
      </c>
      <c r="M29" s="12" t="s">
        <v>90</v>
      </c>
      <c r="N29" s="349"/>
    </row>
    <row r="30" spans="1:14">
      <c r="A30" s="6" t="s">
        <v>71</v>
      </c>
      <c r="B30" s="3" t="s">
        <v>434</v>
      </c>
      <c r="C30" s="3" t="s">
        <v>124</v>
      </c>
      <c r="D30" s="3" t="s">
        <v>73</v>
      </c>
      <c r="E30" s="3" t="s">
        <v>435</v>
      </c>
      <c r="F30" s="3"/>
      <c r="G30" s="3"/>
      <c r="H30" s="3"/>
      <c r="I30" s="3"/>
      <c r="J30" s="3"/>
      <c r="K30" s="3"/>
      <c r="L30" s="3" t="s">
        <v>208</v>
      </c>
      <c r="M30" s="3"/>
      <c r="N30" s="7"/>
    </row>
    <row r="31" spans="1:14">
      <c r="A31" s="6"/>
      <c r="B31" s="3"/>
      <c r="C31" s="3"/>
      <c r="D31" s="3"/>
      <c r="E31" s="3"/>
      <c r="F31" s="3"/>
      <c r="G31" s="3"/>
      <c r="H31" s="3"/>
      <c r="I31" s="3"/>
      <c r="J31" s="3"/>
      <c r="K31" s="3"/>
      <c r="L31" s="3"/>
      <c r="M31" s="3"/>
      <c r="N31" s="7"/>
    </row>
    <row r="32" spans="1:14">
      <c r="A32" s="6"/>
      <c r="B32" s="3"/>
      <c r="C32" s="3"/>
      <c r="D32" s="3"/>
      <c r="E32" s="3"/>
      <c r="F32" s="3"/>
      <c r="G32" s="3"/>
      <c r="H32" s="3"/>
      <c r="I32" s="3"/>
      <c r="J32" s="3"/>
      <c r="K32" s="3"/>
      <c r="L32" s="3"/>
      <c r="M32" s="3"/>
      <c r="N32" s="7"/>
    </row>
    <row r="33" spans="1:14">
      <c r="A33" s="6" t="s">
        <v>71</v>
      </c>
      <c r="B33" s="3" t="s">
        <v>436</v>
      </c>
      <c r="C33" s="3" t="s">
        <v>129</v>
      </c>
      <c r="D33" s="3" t="s">
        <v>73</v>
      </c>
      <c r="E33" s="3" t="s">
        <v>437</v>
      </c>
      <c r="F33" s="3" t="s">
        <v>438</v>
      </c>
      <c r="G33" s="3" t="s">
        <v>208</v>
      </c>
      <c r="H33" s="3"/>
      <c r="I33" s="3" t="s">
        <v>112</v>
      </c>
      <c r="J33" s="3" t="s">
        <v>73</v>
      </c>
      <c r="K33" s="3"/>
      <c r="L33" s="3"/>
      <c r="M33" s="3"/>
      <c r="N33" s="7"/>
    </row>
    <row r="34" spans="1:14">
      <c r="A34" s="271" t="s">
        <v>134</v>
      </c>
      <c r="B34" s="257"/>
      <c r="C34" s="257"/>
      <c r="D34" s="257"/>
      <c r="E34" s="257"/>
      <c r="F34" s="257"/>
      <c r="G34" s="257"/>
      <c r="H34" s="257"/>
      <c r="I34" s="257"/>
      <c r="J34" s="257"/>
      <c r="K34" s="257"/>
      <c r="L34" s="257"/>
      <c r="M34" s="257"/>
      <c r="N34" s="258"/>
    </row>
    <row r="35" spans="1:14">
      <c r="A35" s="374" t="s">
        <v>83</v>
      </c>
      <c r="B35" s="372" t="s">
        <v>84</v>
      </c>
      <c r="C35" s="372" t="s">
        <v>135</v>
      </c>
      <c r="D35" s="372" t="s">
        <v>121</v>
      </c>
      <c r="E35" s="372" t="s">
        <v>104</v>
      </c>
      <c r="F35" s="372" t="s">
        <v>105</v>
      </c>
      <c r="G35" s="372"/>
      <c r="H35" s="372"/>
      <c r="I35" s="372"/>
      <c r="J35" s="372"/>
      <c r="K35" s="372"/>
      <c r="L35" s="372" t="s">
        <v>122</v>
      </c>
      <c r="M35" s="372"/>
      <c r="N35" s="373" t="s">
        <v>106</v>
      </c>
    </row>
    <row r="36" spans="1:14">
      <c r="A36" s="374"/>
      <c r="B36" s="372"/>
      <c r="C36" s="372"/>
      <c r="D36" s="372"/>
      <c r="E36" s="372"/>
      <c r="F36" s="13" t="s">
        <v>84</v>
      </c>
      <c r="G36" s="13" t="s">
        <v>85</v>
      </c>
      <c r="H36" s="13" t="s">
        <v>90</v>
      </c>
      <c r="I36" s="13" t="s">
        <v>107</v>
      </c>
      <c r="J36" s="13" t="s">
        <v>86</v>
      </c>
      <c r="K36" s="13" t="s">
        <v>104</v>
      </c>
      <c r="L36" s="13" t="s">
        <v>85</v>
      </c>
      <c r="M36" s="13" t="s">
        <v>90</v>
      </c>
      <c r="N36" s="373"/>
    </row>
    <row r="37" spans="1:14">
      <c r="A37" s="6" t="s">
        <v>71</v>
      </c>
      <c r="B37" s="3" t="s">
        <v>403</v>
      </c>
      <c r="C37" s="3" t="s">
        <v>96</v>
      </c>
      <c r="D37" s="3" t="s">
        <v>73</v>
      </c>
      <c r="E37" s="3" t="s">
        <v>404</v>
      </c>
      <c r="F37" s="3"/>
      <c r="G37" s="3"/>
      <c r="H37" s="3"/>
      <c r="I37" s="3"/>
      <c r="J37" s="3"/>
      <c r="K37" s="3"/>
      <c r="L37" s="3" t="s">
        <v>139</v>
      </c>
      <c r="M37" s="3"/>
      <c r="N37" s="7"/>
    </row>
    <row r="38" spans="1:14">
      <c r="A38" s="14" t="s">
        <v>71</v>
      </c>
      <c r="B38" s="15" t="s">
        <v>405</v>
      </c>
      <c r="C38" s="15" t="s">
        <v>406</v>
      </c>
      <c r="D38" s="15" t="s">
        <v>95</v>
      </c>
      <c r="E38" s="15" t="s">
        <v>407</v>
      </c>
      <c r="F38" s="15" t="s">
        <v>408</v>
      </c>
      <c r="G38" s="15" t="s">
        <v>239</v>
      </c>
      <c r="H38" s="15"/>
      <c r="I38" s="15" t="s">
        <v>112</v>
      </c>
      <c r="J38" s="15" t="s">
        <v>73</v>
      </c>
      <c r="K38" s="15" t="s">
        <v>409</v>
      </c>
      <c r="L38" s="15" t="s">
        <v>239</v>
      </c>
      <c r="M38" s="15"/>
      <c r="N38" s="8" t="s">
        <v>410</v>
      </c>
    </row>
  </sheetData>
  <mergeCells count="63">
    <mergeCell ref="B11:D11"/>
    <mergeCell ref="B12:D12"/>
    <mergeCell ref="B6:E6"/>
    <mergeCell ref="A1:E1"/>
    <mergeCell ref="B2:E2"/>
    <mergeCell ref="B3:E3"/>
    <mergeCell ref="B4:E4"/>
    <mergeCell ref="B5:E5"/>
    <mergeCell ref="J18:N18"/>
    <mergeCell ref="A7:E7"/>
    <mergeCell ref="B8:D8"/>
    <mergeCell ref="B9:D9"/>
    <mergeCell ref="A13:N13"/>
    <mergeCell ref="A14:A15"/>
    <mergeCell ref="B14:B15"/>
    <mergeCell ref="C14:D14"/>
    <mergeCell ref="E14:E15"/>
    <mergeCell ref="F14:F15"/>
    <mergeCell ref="G14:I15"/>
    <mergeCell ref="J14:N15"/>
    <mergeCell ref="G16:I16"/>
    <mergeCell ref="J16:N16"/>
    <mergeCell ref="G17:I17"/>
    <mergeCell ref="B10:D10"/>
    <mergeCell ref="C28:C29"/>
    <mergeCell ref="J17:N17"/>
    <mergeCell ref="E28:E29"/>
    <mergeCell ref="G19:I19"/>
    <mergeCell ref="J19:N19"/>
    <mergeCell ref="A20:N20"/>
    <mergeCell ref="A21:A22"/>
    <mergeCell ref="B21:B22"/>
    <mergeCell ref="C21:C22"/>
    <mergeCell ref="D21:D22"/>
    <mergeCell ref="E21:L21"/>
    <mergeCell ref="M21:N22"/>
    <mergeCell ref="J22:L22"/>
    <mergeCell ref="J23:L23"/>
    <mergeCell ref="J26:L26"/>
    <mergeCell ref="G18:I18"/>
    <mergeCell ref="D28:D29"/>
    <mergeCell ref="A27:N27"/>
    <mergeCell ref="L35:M35"/>
    <mergeCell ref="N35:N36"/>
    <mergeCell ref="F28:K28"/>
    <mergeCell ref="L28:M28"/>
    <mergeCell ref="N28:N29"/>
    <mergeCell ref="A34:N34"/>
    <mergeCell ref="A35:A36"/>
    <mergeCell ref="B35:B36"/>
    <mergeCell ref="C35:C36"/>
    <mergeCell ref="D35:D36"/>
    <mergeCell ref="E35:E36"/>
    <mergeCell ref="F35:K35"/>
    <mergeCell ref="A28:A29"/>
    <mergeCell ref="B28:B29"/>
    <mergeCell ref="M23:N26"/>
    <mergeCell ref="J24:L24"/>
    <mergeCell ref="J25:L25"/>
    <mergeCell ref="A23:A26"/>
    <mergeCell ref="B23:B26"/>
    <mergeCell ref="C23:C26"/>
    <mergeCell ref="D23:D26"/>
  </mergeCells>
  <hyperlinks>
    <hyperlink ref="A1:E1" location="Clases!A1" display="&lt;-Volver al inicio" xr:uid="{2CF01403-FDC9-404B-8113-0520A0B30BCA}"/>
    <hyperlink ref="E9" location="'ReportePublicacion'!A1" display="ReporteComentario" xr:uid="{90EE81BE-1497-42FF-A6A5-4B7F48761752}"/>
    <hyperlink ref="E10:E12" location="'ReportePublicacion'!A1" display="ReporteComentario" xr:uid="{AC4B0FD0-09AD-489A-8824-3FC4BDED5934}"/>
    <hyperlink ref="D17" location="'Estructura'!A1" display="Estructura" xr:uid="{A9A05D42-3616-4E83-8F68-D6010E2BB05E}"/>
    <hyperlink ref="D19" location="'Estado'!A1" display="Estado" xr:uid="{FC01C2E8-CA17-4514-95DF-080225795F11}"/>
    <hyperlink ref="G24" location="'Estructura'!A1" display="Estructura" xr:uid="{DB2EEA31-4826-4B34-8502-43EF20291E1E}"/>
    <hyperlink ref="G26" location="'Estado'!A1" display="Estado" xr:uid="{7DB900A2-EF8D-4A47-977F-0FFAF38D67E8}"/>
  </hyperlink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28A6B064-DB4C-4A70-B909-ABEA4542B962}">
          <x14:formula1>
            <xm:f>Valores!$D$2:$D$3</xm:f>
          </x14:formula1>
          <xm:sqref>B5</xm:sqref>
        </x14:dataValidation>
        <x14:dataValidation type="list" allowBlank="1" showInputMessage="1" showErrorMessage="1" xr:uid="{07B12391-4A00-42B6-91C7-4E24AA0A5FBD}">
          <x14:formula1>
            <xm:f>Valores!$E$2:$E$3</xm:f>
          </x14:formula1>
          <xm:sqref>B6 D37:D38 E16:E19 J30:J33 J37:J38 D30:D33 I23:I26</xm:sqref>
        </x14:dataValidation>
        <x14:dataValidation type="list" allowBlank="1" showInputMessage="1" showErrorMessage="1" xr:uid="{0F7D712D-EC7D-482D-9468-8B93170AC1C2}">
          <x14:formula1>
            <xm:f>Valores!$F$2:$F$5</xm:f>
          </x14:formula1>
          <xm:sqref>A37:A38 A16:A19 A30:A33 A23</xm:sqref>
        </x14:dataValidation>
        <x14:dataValidation type="list" allowBlank="1" showInputMessage="1" showErrorMessage="1" xr:uid="{5A600DAA-193F-4EEE-B35E-6ED34D4762E4}">
          <x14:formula1>
            <xm:f>Valores!$G$2:$G$12</xm:f>
          </x14:formula1>
          <xm:sqref>L38 C16:C19 G30:G33 L30:L33 G37:G38 F23:F26</xm:sqref>
        </x14:dataValidation>
        <x14:dataValidation type="list" allowBlank="1" showInputMessage="1" showErrorMessage="1" xr:uid="{383360AB-F78D-446B-8B13-CF40CF1F3346}">
          <x14:formula1>
            <xm:f>Valores!$H$2:$H$3</xm:f>
          </x14:formula1>
          <xm:sqref>C37:C38 F16:F19</xm:sqref>
        </x14:dataValidation>
        <x14:dataValidation type="list" allowBlank="1" showInputMessage="1" showErrorMessage="1" xr:uid="{76640DD8-9E55-4B8C-BAF7-67C0B6AA985E}">
          <x14:formula1>
            <xm:f>Valores!$J$2:$J$3</xm:f>
          </x14:formula1>
          <xm:sqref>I37:I38 I30:I33 H23:H26</xm:sqref>
        </x14:dataValidation>
        <x14:dataValidation type="list" allowBlank="1" showInputMessage="1" showErrorMessage="1" xr:uid="{DD1FF403-55E2-4C35-92EF-E26E751574E9}">
          <x14:formula1>
            <xm:f>Valores!$K$2:$K$3</xm:f>
          </x14:formula1>
          <xm:sqref>C30:C33</xm:sqref>
        </x14:dataValidation>
        <x14:dataValidation type="list" allowBlank="1" showInputMessage="1" showErrorMessage="1" xr:uid="{D2B95D09-4046-4436-AB86-A1E4BA7F9C15}">
          <x14:formula1>
            <xm:f>Valores!$L$2:$L$13</xm:f>
          </x14:formula1>
          <xm:sqref>L37</xm:sqref>
        </x14:dataValidation>
        <x14:dataValidation type="list" allowBlank="1" showInputMessage="1" showErrorMessage="1" xr:uid="{686538AE-9763-40F4-A34E-9679B8EBCDAA}">
          <x14:formula1>
            <xm:f>Valores!$B$2:$B$3</xm:f>
          </x14:formula1>
          <xm:sqref>A9:A12</xm:sqref>
        </x14:dataValidation>
        <x14:dataValidation type="list" allowBlank="1" showInputMessage="1" showErrorMessage="1" xr:uid="{F37344F0-880B-487C-86E6-849D1E042AFF}">
          <x14:formula1>
            <xm:f>Valores!$C$2:$C$7</xm:f>
          </x14:formula1>
          <xm:sqref>B9:B12</xm:sqref>
        </x14:dataValidation>
        <x14:dataValidation type="list" allowBlank="1" showInputMessage="1" showErrorMessage="1" xr:uid="{C79103A6-C437-494B-AEFE-BCB1A2D509DC}">
          <x14:formula1>
            <xm:f>Clases!$B$2:$B$32</xm:f>
          </x14:formula1>
          <xm:sqref>E9:E12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00EB3-7B6A-48FC-A0A8-E872D61B5E1A}">
  <dimension ref="A1:N43"/>
  <sheetViews>
    <sheetView zoomScale="55" zoomScaleNormal="55" workbookViewId="0">
      <pane ySplit="1" topLeftCell="A25" activePane="bottomLeft" state="frozen"/>
      <selection pane="bottomLeft" activeCell="C42" sqref="C42"/>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0" style="1" bestFit="1" customWidth="1"/>
    <col min="14" max="14" width="58.5703125" style="1" bestFit="1" customWidth="1"/>
    <col min="15" max="16384" width="19.7109375" style="1"/>
  </cols>
  <sheetData>
    <row r="1" spans="1:14">
      <c r="A1" s="246" t="s">
        <v>69</v>
      </c>
      <c r="B1" s="246"/>
      <c r="C1" s="246"/>
      <c r="D1" s="246"/>
      <c r="E1" s="246"/>
    </row>
    <row r="2" spans="1:14" ht="13.5" customHeight="1">
      <c r="A2" s="16" t="str">
        <f>Clases!$B$1</f>
        <v>Clase</v>
      </c>
      <c r="B2" s="247" t="str">
        <f>Clases!B13</f>
        <v>GrupoPartipante</v>
      </c>
      <c r="C2" s="247"/>
      <c r="D2" s="247"/>
      <c r="E2" s="248"/>
    </row>
    <row r="3" spans="1:14">
      <c r="A3" s="17" t="str">
        <f>Clases!$C$1</f>
        <v>Estereotipo</v>
      </c>
      <c r="B3" s="239" t="str">
        <f>Clases!C7</f>
        <v>class</v>
      </c>
      <c r="C3" s="239"/>
      <c r="D3" s="239"/>
      <c r="E3" s="240"/>
    </row>
    <row r="4" spans="1:14">
      <c r="A4" s="17" t="str">
        <f>Clases!$D$1</f>
        <v>Desripción</v>
      </c>
      <c r="B4" s="239" t="str">
        <f>Clases!D13</f>
        <v>Clase encargado de asociar un participante con el grupo al que pertenece, estando allí los permisos que llega a tener dicho participante</v>
      </c>
      <c r="C4" s="239"/>
      <c r="D4" s="239"/>
      <c r="E4" s="240"/>
    </row>
    <row r="5" spans="1:14">
      <c r="A5" s="17" t="s">
        <v>70</v>
      </c>
      <c r="B5" s="239" t="s">
        <v>282</v>
      </c>
      <c r="C5" s="239"/>
      <c r="D5" s="239"/>
      <c r="E5" s="240"/>
    </row>
    <row r="6" spans="1:14">
      <c r="A6" s="17" t="s">
        <v>72</v>
      </c>
      <c r="B6" s="239" t="s">
        <v>73</v>
      </c>
      <c r="C6" s="239"/>
      <c r="D6" s="239"/>
      <c r="E6" s="240"/>
    </row>
    <row r="7" spans="1:14">
      <c r="A7" s="357" t="s">
        <v>74</v>
      </c>
      <c r="B7" s="358"/>
      <c r="C7" s="358"/>
      <c r="D7" s="358"/>
      <c r="E7" s="359"/>
      <c r="F7" s="2"/>
      <c r="G7" s="2"/>
      <c r="H7" s="2"/>
      <c r="I7" s="2"/>
      <c r="J7" s="2"/>
      <c r="K7" s="2"/>
      <c r="L7" s="2"/>
      <c r="M7" s="2"/>
      <c r="N7" s="2"/>
    </row>
    <row r="8" spans="1:14">
      <c r="A8" s="4" t="s">
        <v>75</v>
      </c>
      <c r="B8" s="358" t="s">
        <v>76</v>
      </c>
      <c r="C8" s="358"/>
      <c r="D8" s="358"/>
      <c r="E8" s="5" t="s">
        <v>21</v>
      </c>
      <c r="F8" s="2"/>
      <c r="G8" s="2"/>
      <c r="H8" s="2"/>
      <c r="I8" s="2"/>
      <c r="J8" s="2"/>
      <c r="K8" s="2"/>
      <c r="L8" s="2"/>
      <c r="M8" s="2"/>
      <c r="N8" s="2"/>
    </row>
    <row r="9" spans="1:14">
      <c r="A9" s="9" t="s">
        <v>77</v>
      </c>
      <c r="B9" s="265" t="s">
        <v>162</v>
      </c>
      <c r="C9" s="265"/>
      <c r="D9" s="265"/>
      <c r="E9" s="40" t="s">
        <v>27</v>
      </c>
    </row>
    <row r="10" spans="1:14">
      <c r="A10" s="9" t="s">
        <v>79</v>
      </c>
      <c r="B10" s="265" t="s">
        <v>162</v>
      </c>
      <c r="C10" s="265"/>
      <c r="D10" s="265"/>
      <c r="E10" s="40" t="s">
        <v>31</v>
      </c>
    </row>
    <row r="11" spans="1:14">
      <c r="A11" s="9" t="s">
        <v>79</v>
      </c>
      <c r="B11" s="265" t="s">
        <v>162</v>
      </c>
      <c r="C11" s="265"/>
      <c r="D11" s="265"/>
      <c r="E11" s="40" t="s">
        <v>45</v>
      </c>
    </row>
    <row r="12" spans="1:14">
      <c r="A12" s="9" t="s">
        <v>77</v>
      </c>
      <c r="B12" s="265" t="s">
        <v>162</v>
      </c>
      <c r="C12" s="265"/>
      <c r="D12" s="265"/>
      <c r="E12" s="40" t="s">
        <v>45</v>
      </c>
    </row>
    <row r="13" spans="1:14">
      <c r="A13" s="9" t="s">
        <v>79</v>
      </c>
      <c r="B13" s="265" t="s">
        <v>162</v>
      </c>
      <c r="C13" s="265"/>
      <c r="D13" s="265"/>
      <c r="E13" s="40" t="s">
        <v>17</v>
      </c>
    </row>
    <row r="14" spans="1:14">
      <c r="A14" s="9" t="s">
        <v>77</v>
      </c>
      <c r="B14" s="265" t="s">
        <v>162</v>
      </c>
      <c r="C14" s="265"/>
      <c r="D14" s="265"/>
      <c r="E14" s="40" t="s">
        <v>17</v>
      </c>
    </row>
    <row r="15" spans="1:14">
      <c r="A15" s="9" t="s">
        <v>79</v>
      </c>
      <c r="B15" s="265" t="s">
        <v>78</v>
      </c>
      <c r="C15" s="265"/>
      <c r="D15" s="265"/>
      <c r="E15" s="40" t="s">
        <v>43</v>
      </c>
    </row>
    <row r="16" spans="1:14">
      <c r="A16" s="9" t="s">
        <v>79</v>
      </c>
      <c r="B16" s="265" t="s">
        <v>448</v>
      </c>
      <c r="C16" s="265"/>
      <c r="D16" s="265"/>
      <c r="E16" s="40" t="s">
        <v>449</v>
      </c>
    </row>
    <row r="17" spans="1:14">
      <c r="A17" s="9" t="s">
        <v>79</v>
      </c>
      <c r="B17" s="265" t="s">
        <v>162</v>
      </c>
      <c r="C17" s="265"/>
      <c r="D17" s="265"/>
      <c r="E17" s="40" t="s">
        <v>37</v>
      </c>
    </row>
    <row r="18" spans="1:14">
      <c r="A18" s="9" t="s">
        <v>77</v>
      </c>
      <c r="B18" s="265" t="s">
        <v>162</v>
      </c>
      <c r="C18" s="265"/>
      <c r="D18" s="265"/>
      <c r="E18" s="40" t="s">
        <v>37</v>
      </c>
    </row>
    <row r="19" spans="1:14">
      <c r="A19" s="9" t="s">
        <v>79</v>
      </c>
      <c r="B19" s="265" t="s">
        <v>162</v>
      </c>
      <c r="C19" s="265"/>
      <c r="D19" s="265"/>
      <c r="E19" s="40" t="s">
        <v>19</v>
      </c>
    </row>
    <row r="20" spans="1:14">
      <c r="A20" s="254" t="s">
        <v>82</v>
      </c>
      <c r="B20" s="255"/>
      <c r="C20" s="255"/>
      <c r="D20" s="255"/>
      <c r="E20" s="255"/>
      <c r="F20" s="255"/>
      <c r="G20" s="255"/>
      <c r="H20" s="255"/>
      <c r="I20" s="255"/>
      <c r="J20" s="255"/>
      <c r="K20" s="255"/>
      <c r="L20" s="255"/>
      <c r="M20" s="255"/>
      <c r="N20" s="256"/>
    </row>
    <row r="21" spans="1:14">
      <c r="A21" s="360" t="s">
        <v>83</v>
      </c>
      <c r="B21" s="355" t="s">
        <v>84</v>
      </c>
      <c r="C21" s="355" t="s">
        <v>85</v>
      </c>
      <c r="D21" s="355"/>
      <c r="E21" s="355" t="s">
        <v>86</v>
      </c>
      <c r="F21" s="355" t="s">
        <v>87</v>
      </c>
      <c r="G21" s="355" t="s">
        <v>88</v>
      </c>
      <c r="H21" s="355"/>
      <c r="I21" s="355"/>
      <c r="J21" s="355" t="s">
        <v>89</v>
      </c>
      <c r="K21" s="355"/>
      <c r="L21" s="355"/>
      <c r="M21" s="355"/>
      <c r="N21" s="356"/>
    </row>
    <row r="22" spans="1:14">
      <c r="A22" s="360"/>
      <c r="B22" s="355"/>
      <c r="C22" s="10" t="s">
        <v>85</v>
      </c>
      <c r="D22" s="10" t="s">
        <v>90</v>
      </c>
      <c r="E22" s="355"/>
      <c r="F22" s="355"/>
      <c r="G22" s="355"/>
      <c r="H22" s="355"/>
      <c r="I22" s="355"/>
      <c r="J22" s="355"/>
      <c r="K22" s="355"/>
      <c r="L22" s="355"/>
      <c r="M22" s="355"/>
      <c r="N22" s="356"/>
    </row>
    <row r="23" spans="1:14">
      <c r="A23" s="6" t="s">
        <v>91</v>
      </c>
      <c r="B23" s="3" t="s">
        <v>92</v>
      </c>
      <c r="C23" s="3" t="s">
        <v>93</v>
      </c>
      <c r="D23" s="3" t="s">
        <v>94</v>
      </c>
      <c r="E23" s="3" t="s">
        <v>95</v>
      </c>
      <c r="F23" s="3" t="s">
        <v>96</v>
      </c>
      <c r="G23" s="239"/>
      <c r="H23" s="239"/>
      <c r="I23" s="239"/>
      <c r="J23" s="242" t="s">
        <v>450</v>
      </c>
      <c r="K23" s="242"/>
      <c r="L23" s="242"/>
      <c r="M23" s="242"/>
      <c r="N23" s="242"/>
    </row>
    <row r="24" spans="1:14">
      <c r="A24" s="6" t="s">
        <v>91</v>
      </c>
      <c r="B24" s="3" t="s">
        <v>191</v>
      </c>
      <c r="C24" s="3" t="s">
        <v>93</v>
      </c>
      <c r="D24" s="58" t="s">
        <v>192</v>
      </c>
      <c r="E24" s="3" t="s">
        <v>73</v>
      </c>
      <c r="F24" s="3" t="s">
        <v>96</v>
      </c>
      <c r="G24" s="239"/>
      <c r="H24" s="239"/>
      <c r="I24" s="239"/>
      <c r="J24" s="239" t="s">
        <v>451</v>
      </c>
      <c r="K24" s="239"/>
      <c r="L24" s="239"/>
      <c r="M24" s="239"/>
      <c r="N24" s="240"/>
    </row>
    <row r="25" spans="1:14">
      <c r="A25" s="6" t="s">
        <v>91</v>
      </c>
      <c r="B25" s="3" t="s">
        <v>452</v>
      </c>
      <c r="C25" s="3" t="s">
        <v>93</v>
      </c>
      <c r="D25" s="58" t="s">
        <v>43</v>
      </c>
      <c r="E25" s="3" t="s">
        <v>73</v>
      </c>
      <c r="F25" s="3" t="s">
        <v>96</v>
      </c>
      <c r="G25" s="239"/>
      <c r="H25" s="239"/>
      <c r="I25" s="239"/>
      <c r="J25" s="239" t="s">
        <v>453</v>
      </c>
      <c r="K25" s="239"/>
      <c r="L25" s="239"/>
      <c r="M25" s="239"/>
      <c r="N25" s="240"/>
    </row>
    <row r="26" spans="1:14" ht="15" customHeight="1">
      <c r="A26" s="6" t="s">
        <v>91</v>
      </c>
      <c r="B26" s="3" t="s">
        <v>454</v>
      </c>
      <c r="C26" s="3" t="s">
        <v>93</v>
      </c>
      <c r="D26" s="58" t="s">
        <v>449</v>
      </c>
      <c r="E26" s="3" t="s">
        <v>73</v>
      </c>
      <c r="F26" s="3" t="s">
        <v>96</v>
      </c>
      <c r="G26" s="239"/>
      <c r="H26" s="239"/>
      <c r="I26" s="239"/>
      <c r="J26" s="239" t="s">
        <v>455</v>
      </c>
      <c r="K26" s="239"/>
      <c r="L26" s="239"/>
      <c r="M26" s="239"/>
      <c r="N26" s="240"/>
    </row>
    <row r="27" spans="1:14">
      <c r="A27" s="245" t="s">
        <v>102</v>
      </c>
      <c r="B27" s="235"/>
      <c r="C27" s="235"/>
      <c r="D27" s="235"/>
      <c r="E27" s="235"/>
      <c r="F27" s="235"/>
      <c r="G27" s="235"/>
      <c r="H27" s="235"/>
      <c r="I27" s="235"/>
      <c r="J27" s="235"/>
      <c r="K27" s="235"/>
      <c r="L27" s="235"/>
      <c r="M27" s="235"/>
      <c r="N27" s="236"/>
    </row>
    <row r="28" spans="1:14">
      <c r="A28" s="176" t="s">
        <v>83</v>
      </c>
      <c r="B28" s="177" t="s">
        <v>84</v>
      </c>
      <c r="C28" s="177" t="s">
        <v>103</v>
      </c>
      <c r="D28" s="177" t="s">
        <v>104</v>
      </c>
      <c r="E28" s="177" t="s">
        <v>105</v>
      </c>
      <c r="F28" s="177"/>
      <c r="G28" s="177"/>
      <c r="H28" s="177"/>
      <c r="I28" s="177"/>
      <c r="J28" s="177"/>
      <c r="K28" s="177"/>
      <c r="L28" s="177"/>
      <c r="M28" s="177" t="s">
        <v>106</v>
      </c>
      <c r="N28" s="234"/>
    </row>
    <row r="29" spans="1:14">
      <c r="A29" s="176"/>
      <c r="B29" s="177"/>
      <c r="C29" s="177"/>
      <c r="D29" s="177"/>
      <c r="E29" s="11" t="s">
        <v>84</v>
      </c>
      <c r="F29" s="11" t="s">
        <v>85</v>
      </c>
      <c r="G29" s="11" t="s">
        <v>90</v>
      </c>
      <c r="H29" s="11" t="s">
        <v>107</v>
      </c>
      <c r="I29" s="11" t="s">
        <v>86</v>
      </c>
      <c r="J29" s="177" t="s">
        <v>104</v>
      </c>
      <c r="K29" s="177"/>
      <c r="L29" s="177"/>
      <c r="M29" s="177"/>
      <c r="N29" s="234"/>
    </row>
    <row r="30" spans="1:14">
      <c r="A30" s="337" t="s">
        <v>259</v>
      </c>
      <c r="B30" s="343" t="str">
        <f>B2</f>
        <v>GrupoPartipante</v>
      </c>
      <c r="C30" s="343" t="s">
        <v>110</v>
      </c>
      <c r="D30" s="390" t="s">
        <v>456</v>
      </c>
      <c r="E30" s="3" t="s">
        <v>92</v>
      </c>
      <c r="F30" s="3" t="s">
        <v>93</v>
      </c>
      <c r="G30" s="3" t="s">
        <v>94</v>
      </c>
      <c r="H30" s="3" t="s">
        <v>112</v>
      </c>
      <c r="I30" s="3" t="s">
        <v>95</v>
      </c>
      <c r="J30" s="260" t="s">
        <v>457</v>
      </c>
      <c r="K30" s="261"/>
      <c r="L30" s="262"/>
      <c r="M30" s="334" t="s">
        <v>114</v>
      </c>
      <c r="N30" s="229"/>
    </row>
    <row r="31" spans="1:14">
      <c r="A31" s="338"/>
      <c r="B31" s="344"/>
      <c r="C31" s="344"/>
      <c r="D31" s="392"/>
      <c r="E31" s="3" t="s">
        <v>191</v>
      </c>
      <c r="F31" s="3" t="s">
        <v>93</v>
      </c>
      <c r="G31" s="58" t="s">
        <v>192</v>
      </c>
      <c r="H31" s="3" t="s">
        <v>115</v>
      </c>
      <c r="I31" s="3" t="s">
        <v>73</v>
      </c>
      <c r="J31" s="260" t="s">
        <v>458</v>
      </c>
      <c r="K31" s="261"/>
      <c r="L31" s="262"/>
      <c r="M31" s="335"/>
      <c r="N31" s="231"/>
    </row>
    <row r="32" spans="1:14">
      <c r="A32" s="338"/>
      <c r="B32" s="344"/>
      <c r="C32" s="344"/>
      <c r="D32" s="392"/>
      <c r="E32" s="3" t="s">
        <v>452</v>
      </c>
      <c r="F32" s="3" t="s">
        <v>93</v>
      </c>
      <c r="G32" s="58" t="s">
        <v>43</v>
      </c>
      <c r="H32" s="3" t="s">
        <v>115</v>
      </c>
      <c r="I32" s="3" t="s">
        <v>73</v>
      </c>
      <c r="J32" s="260" t="s">
        <v>459</v>
      </c>
      <c r="K32" s="261"/>
      <c r="L32" s="262"/>
      <c r="M32" s="335"/>
      <c r="N32" s="231"/>
    </row>
    <row r="33" spans="1:14">
      <c r="A33" s="339"/>
      <c r="B33" s="345"/>
      <c r="C33" s="345"/>
      <c r="D33" s="394"/>
      <c r="E33" s="3" t="s">
        <v>454</v>
      </c>
      <c r="F33" s="3" t="s">
        <v>93</v>
      </c>
      <c r="G33" s="58" t="s">
        <v>449</v>
      </c>
      <c r="H33" s="3" t="s">
        <v>115</v>
      </c>
      <c r="I33" s="3" t="s">
        <v>73</v>
      </c>
      <c r="J33" s="260" t="s">
        <v>460</v>
      </c>
      <c r="K33" s="261"/>
      <c r="L33" s="262"/>
      <c r="M33" s="336"/>
      <c r="N33" s="233"/>
    </row>
    <row r="34" spans="1:14">
      <c r="A34" s="263" t="s">
        <v>119</v>
      </c>
      <c r="B34" s="259"/>
      <c r="C34" s="259"/>
      <c r="D34" s="259"/>
      <c r="E34" s="259"/>
      <c r="F34" s="259"/>
      <c r="G34" s="259"/>
      <c r="H34" s="259"/>
      <c r="I34" s="259"/>
      <c r="J34" s="259"/>
      <c r="K34" s="259"/>
      <c r="L34" s="259"/>
      <c r="M34" s="259"/>
      <c r="N34" s="264"/>
    </row>
    <row r="35" spans="1:14">
      <c r="A35" s="354" t="s">
        <v>83</v>
      </c>
      <c r="B35" s="346" t="s">
        <v>84</v>
      </c>
      <c r="C35" s="346" t="s">
        <v>120</v>
      </c>
      <c r="D35" s="346" t="s">
        <v>121</v>
      </c>
      <c r="E35" s="346" t="s">
        <v>104</v>
      </c>
      <c r="F35" s="346" t="s">
        <v>105</v>
      </c>
      <c r="G35" s="346"/>
      <c r="H35" s="346"/>
      <c r="I35" s="346"/>
      <c r="J35" s="346"/>
      <c r="K35" s="346"/>
      <c r="L35" s="346" t="s">
        <v>122</v>
      </c>
      <c r="M35" s="346"/>
      <c r="N35" s="349" t="s">
        <v>106</v>
      </c>
    </row>
    <row r="36" spans="1:14">
      <c r="A36" s="354"/>
      <c r="B36" s="346"/>
      <c r="C36" s="346"/>
      <c r="D36" s="346"/>
      <c r="E36" s="346"/>
      <c r="F36" s="12" t="s">
        <v>84</v>
      </c>
      <c r="G36" s="12" t="s">
        <v>85</v>
      </c>
      <c r="H36" s="12" t="s">
        <v>90</v>
      </c>
      <c r="I36" s="12" t="s">
        <v>107</v>
      </c>
      <c r="J36" s="12" t="s">
        <v>86</v>
      </c>
      <c r="K36" s="12" t="s">
        <v>104</v>
      </c>
      <c r="L36" s="12" t="s">
        <v>85</v>
      </c>
      <c r="M36" s="12" t="s">
        <v>90</v>
      </c>
      <c r="N36" s="349"/>
    </row>
    <row r="37" spans="1:14">
      <c r="A37" s="6" t="s">
        <v>71</v>
      </c>
      <c r="B37" s="3" t="s">
        <v>434</v>
      </c>
      <c r="C37" s="3" t="s">
        <v>124</v>
      </c>
      <c r="D37" s="3" t="s">
        <v>73</v>
      </c>
      <c r="E37" s="3" t="s">
        <v>435</v>
      </c>
      <c r="F37" s="3"/>
      <c r="G37" s="3"/>
      <c r="H37" s="3"/>
      <c r="I37" s="3"/>
      <c r="J37" s="3"/>
      <c r="K37" s="3"/>
      <c r="L37" s="3" t="s">
        <v>208</v>
      </c>
      <c r="M37" s="3"/>
      <c r="N37" s="7"/>
    </row>
    <row r="38" spans="1:14">
      <c r="A38" s="6" t="s">
        <v>71</v>
      </c>
      <c r="B38" s="3" t="s">
        <v>436</v>
      </c>
      <c r="C38" s="3" t="s">
        <v>129</v>
      </c>
      <c r="D38" s="3" t="s">
        <v>73</v>
      </c>
      <c r="E38" s="3" t="s">
        <v>437</v>
      </c>
      <c r="F38" s="3" t="s">
        <v>438</v>
      </c>
      <c r="G38" s="3" t="s">
        <v>208</v>
      </c>
      <c r="H38" s="3"/>
      <c r="I38" s="3" t="s">
        <v>112</v>
      </c>
      <c r="J38" s="3" t="s">
        <v>73</v>
      </c>
      <c r="K38" s="3"/>
      <c r="L38" s="3"/>
      <c r="M38" s="3"/>
      <c r="N38" s="7"/>
    </row>
    <row r="39" spans="1:14">
      <c r="A39" s="271" t="s">
        <v>134</v>
      </c>
      <c r="B39" s="257"/>
      <c r="C39" s="257"/>
      <c r="D39" s="257"/>
      <c r="E39" s="257"/>
      <c r="F39" s="257"/>
      <c r="G39" s="257"/>
      <c r="H39" s="257"/>
      <c r="I39" s="257"/>
      <c r="J39" s="257"/>
      <c r="K39" s="257"/>
      <c r="L39" s="257"/>
      <c r="M39" s="257"/>
      <c r="N39" s="258"/>
    </row>
    <row r="40" spans="1:14">
      <c r="A40" s="374" t="s">
        <v>83</v>
      </c>
      <c r="B40" s="372" t="s">
        <v>84</v>
      </c>
      <c r="C40" s="372" t="s">
        <v>135</v>
      </c>
      <c r="D40" s="372" t="s">
        <v>121</v>
      </c>
      <c r="E40" s="372" t="s">
        <v>104</v>
      </c>
      <c r="F40" s="372" t="s">
        <v>105</v>
      </c>
      <c r="G40" s="372"/>
      <c r="H40" s="372"/>
      <c r="I40" s="372"/>
      <c r="J40" s="372"/>
      <c r="K40" s="372"/>
      <c r="L40" s="372" t="s">
        <v>122</v>
      </c>
      <c r="M40" s="372"/>
      <c r="N40" s="373" t="s">
        <v>106</v>
      </c>
    </row>
    <row r="41" spans="1:14">
      <c r="A41" s="374"/>
      <c r="B41" s="372"/>
      <c r="C41" s="372"/>
      <c r="D41" s="372"/>
      <c r="E41" s="372"/>
      <c r="F41" s="13" t="s">
        <v>84</v>
      </c>
      <c r="G41" s="13" t="s">
        <v>85</v>
      </c>
      <c r="H41" s="13" t="s">
        <v>90</v>
      </c>
      <c r="I41" s="13" t="s">
        <v>107</v>
      </c>
      <c r="J41" s="13" t="s">
        <v>86</v>
      </c>
      <c r="K41" s="13" t="s">
        <v>104</v>
      </c>
      <c r="L41" s="13" t="s">
        <v>85</v>
      </c>
      <c r="M41" s="13" t="s">
        <v>90</v>
      </c>
      <c r="N41" s="373"/>
    </row>
    <row r="42" spans="1:14">
      <c r="A42" s="6" t="s">
        <v>71</v>
      </c>
      <c r="B42" s="3" t="s">
        <v>403</v>
      </c>
      <c r="C42" s="3" t="s">
        <v>96</v>
      </c>
      <c r="D42" s="3" t="s">
        <v>73</v>
      </c>
      <c r="E42" s="3" t="s">
        <v>404</v>
      </c>
      <c r="F42" s="3"/>
      <c r="G42" s="3"/>
      <c r="H42" s="3"/>
      <c r="I42" s="3"/>
      <c r="J42" s="3"/>
      <c r="K42" s="3"/>
      <c r="L42" s="3" t="s">
        <v>139</v>
      </c>
      <c r="M42" s="3"/>
      <c r="N42" s="7"/>
    </row>
    <row r="43" spans="1:14">
      <c r="A43" s="14" t="s">
        <v>71</v>
      </c>
      <c r="B43" s="15" t="s">
        <v>405</v>
      </c>
      <c r="C43" s="15" t="s">
        <v>406</v>
      </c>
      <c r="D43" s="15" t="s">
        <v>95</v>
      </c>
      <c r="E43" s="15" t="s">
        <v>407</v>
      </c>
      <c r="F43" s="15" t="s">
        <v>408</v>
      </c>
      <c r="G43" s="15" t="s">
        <v>239</v>
      </c>
      <c r="H43" s="15"/>
      <c r="I43" s="15" t="s">
        <v>112</v>
      </c>
      <c r="J43" s="15" t="s">
        <v>73</v>
      </c>
      <c r="K43" s="15" t="s">
        <v>409</v>
      </c>
      <c r="L43" s="15" t="s">
        <v>239</v>
      </c>
      <c r="M43" s="15"/>
      <c r="N43" s="8" t="s">
        <v>410</v>
      </c>
    </row>
  </sheetData>
  <mergeCells count="70">
    <mergeCell ref="B14:D14"/>
    <mergeCell ref="B9:D9"/>
    <mergeCell ref="B10:D10"/>
    <mergeCell ref="B11:D11"/>
    <mergeCell ref="B12:D12"/>
    <mergeCell ref="B13:D13"/>
    <mergeCell ref="E21:E22"/>
    <mergeCell ref="F21:F22"/>
    <mergeCell ref="G21:I22"/>
    <mergeCell ref="J21:N22"/>
    <mergeCell ref="A1:E1"/>
    <mergeCell ref="B2:E2"/>
    <mergeCell ref="B3:E3"/>
    <mergeCell ref="B4:E4"/>
    <mergeCell ref="B5:E5"/>
    <mergeCell ref="B15:D15"/>
    <mergeCell ref="B16:D16"/>
    <mergeCell ref="B17:D17"/>
    <mergeCell ref="B18:D18"/>
    <mergeCell ref="B6:E6"/>
    <mergeCell ref="A7:E7"/>
    <mergeCell ref="B8:D8"/>
    <mergeCell ref="C35:C36"/>
    <mergeCell ref="J24:N24"/>
    <mergeCell ref="E35:E36"/>
    <mergeCell ref="G26:I26"/>
    <mergeCell ref="J26:N26"/>
    <mergeCell ref="A27:N27"/>
    <mergeCell ref="A28:A29"/>
    <mergeCell ref="B28:B29"/>
    <mergeCell ref="C28:C29"/>
    <mergeCell ref="D28:D29"/>
    <mergeCell ref="E28:L28"/>
    <mergeCell ref="M28:N29"/>
    <mergeCell ref="J29:L29"/>
    <mergeCell ref="J30:L30"/>
    <mergeCell ref="J33:L33"/>
    <mergeCell ref="G25:I25"/>
    <mergeCell ref="D35:D36"/>
    <mergeCell ref="A34:N34"/>
    <mergeCell ref="L40:M40"/>
    <mergeCell ref="N40:N41"/>
    <mergeCell ref="F35:K35"/>
    <mergeCell ref="L35:M35"/>
    <mergeCell ref="N35:N36"/>
    <mergeCell ref="A39:N39"/>
    <mergeCell ref="A40:A41"/>
    <mergeCell ref="B40:B41"/>
    <mergeCell ref="C40:C41"/>
    <mergeCell ref="D40:D41"/>
    <mergeCell ref="E40:E41"/>
    <mergeCell ref="F40:K40"/>
    <mergeCell ref="A35:A36"/>
    <mergeCell ref="B35:B36"/>
    <mergeCell ref="J31:L31"/>
    <mergeCell ref="J32:L32"/>
    <mergeCell ref="M30:N33"/>
    <mergeCell ref="B19:D19"/>
    <mergeCell ref="A30:A33"/>
    <mergeCell ref="B30:B33"/>
    <mergeCell ref="C30:C33"/>
    <mergeCell ref="D30:D33"/>
    <mergeCell ref="J25:N25"/>
    <mergeCell ref="G23:I23"/>
    <mergeCell ref="J23:N23"/>
    <mergeCell ref="G24:I24"/>
    <mergeCell ref="A20:N20"/>
    <mergeCell ref="A21:A22"/>
    <mergeCell ref="B21:B22"/>
    <mergeCell ref="C21:D21"/>
  </mergeCells>
  <hyperlinks>
    <hyperlink ref="A1:E1" location="Clases!A1" display="&lt;-Volver al inicio" xr:uid="{21E4B84F-4020-4360-85EF-0002B20A6C09}"/>
    <hyperlink ref="E9" location="'ReportePublicacion'!A1" display="ReporteComentario" xr:uid="{ED774D07-2826-4F21-8F57-119FB11503B1}"/>
    <hyperlink ref="E10:E19" location="'ReportePublicacion'!A1" display="ReporteComentario" xr:uid="{E7E3475C-F205-4AA6-A336-FC6D95470827}"/>
    <hyperlink ref="D24" location="'Grupo'!A1" display="Grupo" xr:uid="{4AB95742-B78D-4BA0-8F03-8E64C947FAC6}"/>
    <hyperlink ref="D25" location="'Participante'!A1" display="Participante" xr:uid="{BEA59728-E8BA-4979-A15A-0409040CFA25}"/>
    <hyperlink ref="D26" location="'Respuesta'!A1" display="Respuesta" xr:uid="{BA275428-7CA5-4103-839C-4B24392A94B1}"/>
    <hyperlink ref="G31" location="'Grupo'!A1" display="Grupo" xr:uid="{B7758EF5-4074-4A12-9946-0C1FB0C1CAD6}"/>
    <hyperlink ref="G32" location="'Participante'!A1" display="Participante" xr:uid="{BC401041-EEC6-4425-8D58-42961B03AC6A}"/>
    <hyperlink ref="G33" location="'Respuesta'!A1" display="Respuesta" xr:uid="{C1E782E8-49C3-4F0C-91D4-F3024A6A196F}"/>
  </hyperlink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CAF21D6F-73D2-4D3E-B916-40BF659B3BAD}">
          <x14:formula1>
            <xm:f>Valores!$D$2:$D$3</xm:f>
          </x14:formula1>
          <xm:sqref>B5</xm:sqref>
        </x14:dataValidation>
        <x14:dataValidation type="list" allowBlank="1" showInputMessage="1" showErrorMessage="1" xr:uid="{8ECB8BBE-66D0-4D2C-8737-E411137FBDE9}">
          <x14:formula1>
            <xm:f>Valores!$E$2:$E$3</xm:f>
          </x14:formula1>
          <xm:sqref>B6 D42:D43 E23:E26 J37:J38 J42:J43 D37:D38 I30:I33</xm:sqref>
        </x14:dataValidation>
        <x14:dataValidation type="list" allowBlank="1" showInputMessage="1" showErrorMessage="1" xr:uid="{E87ABBCE-1202-4ED3-9376-B47DE47FCE38}">
          <x14:formula1>
            <xm:f>Valores!$F$2:$F$5</xm:f>
          </x14:formula1>
          <xm:sqref>A42:A43 A23:A26 A37:A38 A30</xm:sqref>
        </x14:dataValidation>
        <x14:dataValidation type="list" allowBlank="1" showInputMessage="1" showErrorMessage="1" xr:uid="{58C48888-DF95-49B8-9A4E-D91276A20756}">
          <x14:formula1>
            <xm:f>Valores!$G$2:$G$12</xm:f>
          </x14:formula1>
          <xm:sqref>L43 C23:C26 G37:G38 L37:L38 G42:G43 F30:F33</xm:sqref>
        </x14:dataValidation>
        <x14:dataValidation type="list" allowBlank="1" showInputMessage="1" showErrorMessage="1" xr:uid="{CA7DD993-0CF9-4426-A41A-D515FE3C636F}">
          <x14:formula1>
            <xm:f>Valores!$H$2:$H$3</xm:f>
          </x14:formula1>
          <xm:sqref>C42:C43 F23:F26</xm:sqref>
        </x14:dataValidation>
        <x14:dataValidation type="list" allowBlank="1" showInputMessage="1" showErrorMessage="1" xr:uid="{30569BDA-48F6-4DF0-A641-FF912DDCEA11}">
          <x14:formula1>
            <xm:f>Valores!$J$2:$J$3</xm:f>
          </x14:formula1>
          <xm:sqref>I42:I43 I37:I38 H30:H33</xm:sqref>
        </x14:dataValidation>
        <x14:dataValidation type="list" allowBlank="1" showInputMessage="1" showErrorMessage="1" xr:uid="{C7109F22-6925-49D9-B080-FA27C5F32261}">
          <x14:formula1>
            <xm:f>Valores!$K$2:$K$3</xm:f>
          </x14:formula1>
          <xm:sqref>C37:C38</xm:sqref>
        </x14:dataValidation>
        <x14:dataValidation type="list" allowBlank="1" showInputMessage="1" showErrorMessage="1" xr:uid="{3C980BD1-07CE-4984-B15F-817C5ED274A3}">
          <x14:formula1>
            <xm:f>Valores!$L$2:$L$13</xm:f>
          </x14:formula1>
          <xm:sqref>L42</xm:sqref>
        </x14:dataValidation>
        <x14:dataValidation type="list" allowBlank="1" showInputMessage="1" showErrorMessage="1" xr:uid="{8342CA5D-755B-4FC2-B509-7377901E03FC}">
          <x14:formula1>
            <xm:f>Valores!$B$2:$B$3</xm:f>
          </x14:formula1>
          <xm:sqref>A9:A19</xm:sqref>
        </x14:dataValidation>
        <x14:dataValidation type="list" allowBlank="1" showInputMessage="1" showErrorMessage="1" xr:uid="{DB5996BE-1A65-4EC9-908B-1A432629A863}">
          <x14:formula1>
            <xm:f>Valores!$C$2:$C$7</xm:f>
          </x14:formula1>
          <xm:sqref>B9:B19</xm:sqref>
        </x14:dataValidation>
        <x14:dataValidation type="list" allowBlank="1" showInputMessage="1" showErrorMessage="1" xr:uid="{BDF4B825-58F2-445B-B369-FE3946A66EF2}">
          <x14:formula1>
            <xm:f>Clases!$B$2:$B$32</xm:f>
          </x14:formula1>
          <xm:sqref>E9:E19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78970-7E9A-4BAC-A018-F7B79D1A1A62}">
  <dimension ref="A1:N34"/>
  <sheetViews>
    <sheetView zoomScale="55" zoomScaleNormal="55" workbookViewId="0">
      <pane ySplit="1" topLeftCell="A15" activePane="bottomLeft" state="frozen"/>
      <selection pane="bottomLeft" activeCell="B9" sqref="B9:D9"/>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0" style="1" bestFit="1" customWidth="1"/>
    <col min="14" max="14" width="58.5703125" style="1" bestFit="1" customWidth="1"/>
    <col min="15" max="16384" width="19.7109375" style="1"/>
  </cols>
  <sheetData>
    <row r="1" spans="1:14">
      <c r="A1" s="246" t="s">
        <v>69</v>
      </c>
      <c r="B1" s="246"/>
      <c r="C1" s="246"/>
      <c r="D1" s="246"/>
      <c r="E1" s="246"/>
    </row>
    <row r="2" spans="1:14" ht="13.5" customHeight="1">
      <c r="A2" s="16" t="str">
        <f>Clases!$B$1</f>
        <v>Clase</v>
      </c>
      <c r="B2" s="247" t="str">
        <f>Clases!B14</f>
        <v>HistorialChatGrupo</v>
      </c>
      <c r="C2" s="247"/>
      <c r="D2" s="247"/>
      <c r="E2" s="248"/>
    </row>
    <row r="3" spans="1:14">
      <c r="A3" s="17" t="str">
        <f>Clases!$C$1</f>
        <v>Estereotipo</v>
      </c>
      <c r="B3" s="239" t="str">
        <f>Clases!C7</f>
        <v>class</v>
      </c>
      <c r="C3" s="239"/>
      <c r="D3" s="239"/>
      <c r="E3" s="240"/>
    </row>
    <row r="4" spans="1:14">
      <c r="A4" s="17" t="str">
        <f>Clases!$D$1</f>
        <v>Desripción</v>
      </c>
      <c r="B4" s="239" t="str">
        <f>Clases!D14</f>
        <v>Clase principalmente asociada a la funcionalidad del chat en un grupo, encargado de almacenar allí todos los mensajes pertenecientes a dicho chat, con su respectiva información como reacciones, estados, lecturas</v>
      </c>
      <c r="C4" s="239"/>
      <c r="D4" s="239"/>
      <c r="E4" s="240"/>
    </row>
    <row r="5" spans="1:14">
      <c r="A5" s="17" t="s">
        <v>70</v>
      </c>
      <c r="B5" s="239" t="s">
        <v>282</v>
      </c>
      <c r="C5" s="239"/>
      <c r="D5" s="239"/>
      <c r="E5" s="240"/>
    </row>
    <row r="6" spans="1:14">
      <c r="A6" s="17" t="s">
        <v>72</v>
      </c>
      <c r="B6" s="239" t="s">
        <v>73</v>
      </c>
      <c r="C6" s="239"/>
      <c r="D6" s="239"/>
      <c r="E6" s="240"/>
    </row>
    <row r="7" spans="1:14">
      <c r="A7" s="357" t="s">
        <v>74</v>
      </c>
      <c r="B7" s="358"/>
      <c r="C7" s="358"/>
      <c r="D7" s="358"/>
      <c r="E7" s="359"/>
      <c r="F7" s="2"/>
      <c r="G7" s="2"/>
      <c r="H7" s="2"/>
      <c r="I7" s="2"/>
      <c r="J7" s="2"/>
      <c r="K7" s="2"/>
      <c r="L7" s="2"/>
      <c r="M7" s="2"/>
      <c r="N7" s="2"/>
    </row>
    <row r="8" spans="1:14">
      <c r="A8" s="4" t="s">
        <v>75</v>
      </c>
      <c r="B8" s="358" t="s">
        <v>76</v>
      </c>
      <c r="C8" s="358"/>
      <c r="D8" s="358"/>
      <c r="E8" s="5" t="s">
        <v>21</v>
      </c>
      <c r="F8" s="2"/>
      <c r="G8" s="2"/>
      <c r="H8" s="2"/>
      <c r="I8" s="2"/>
      <c r="J8" s="2"/>
      <c r="K8" s="2"/>
      <c r="L8" s="2"/>
      <c r="M8" s="2"/>
      <c r="N8" s="2"/>
    </row>
    <row r="9" spans="1:14">
      <c r="A9" s="9" t="s">
        <v>79</v>
      </c>
      <c r="B9" s="265" t="s">
        <v>162</v>
      </c>
      <c r="C9" s="265"/>
      <c r="D9" s="265"/>
      <c r="E9" s="40" t="s">
        <v>15</v>
      </c>
    </row>
    <row r="10" spans="1:14">
      <c r="A10" s="9" t="s">
        <v>77</v>
      </c>
      <c r="B10" s="265" t="s">
        <v>162</v>
      </c>
      <c r="C10" s="265"/>
      <c r="D10" s="265"/>
      <c r="E10" s="40" t="s">
        <v>29</v>
      </c>
    </row>
    <row r="11" spans="1:14">
      <c r="A11" s="254" t="s">
        <v>82</v>
      </c>
      <c r="B11" s="255"/>
      <c r="C11" s="255"/>
      <c r="D11" s="255"/>
      <c r="E11" s="255"/>
      <c r="F11" s="255"/>
      <c r="G11" s="255"/>
      <c r="H11" s="255"/>
      <c r="I11" s="255"/>
      <c r="J11" s="255"/>
      <c r="K11" s="255"/>
      <c r="L11" s="255"/>
      <c r="M11" s="255"/>
      <c r="N11" s="256"/>
    </row>
    <row r="12" spans="1:14">
      <c r="A12" s="360" t="s">
        <v>83</v>
      </c>
      <c r="B12" s="355" t="s">
        <v>84</v>
      </c>
      <c r="C12" s="355" t="s">
        <v>85</v>
      </c>
      <c r="D12" s="355"/>
      <c r="E12" s="355" t="s">
        <v>86</v>
      </c>
      <c r="F12" s="355" t="s">
        <v>87</v>
      </c>
      <c r="G12" s="355" t="s">
        <v>88</v>
      </c>
      <c r="H12" s="355"/>
      <c r="I12" s="355"/>
      <c r="J12" s="355" t="s">
        <v>89</v>
      </c>
      <c r="K12" s="355"/>
      <c r="L12" s="355"/>
      <c r="M12" s="355"/>
      <c r="N12" s="356"/>
    </row>
    <row r="13" spans="1:14">
      <c r="A13" s="360"/>
      <c r="B13" s="355"/>
      <c r="C13" s="10" t="s">
        <v>85</v>
      </c>
      <c r="D13" s="10" t="s">
        <v>90</v>
      </c>
      <c r="E13" s="355"/>
      <c r="F13" s="355"/>
      <c r="G13" s="355"/>
      <c r="H13" s="355"/>
      <c r="I13" s="355"/>
      <c r="J13" s="355"/>
      <c r="K13" s="355"/>
      <c r="L13" s="355"/>
      <c r="M13" s="355"/>
      <c r="N13" s="356"/>
    </row>
    <row r="14" spans="1:14">
      <c r="A14" s="6" t="s">
        <v>91</v>
      </c>
      <c r="B14" s="3" t="s">
        <v>92</v>
      </c>
      <c r="C14" s="3" t="s">
        <v>93</v>
      </c>
      <c r="D14" s="3" t="s">
        <v>94</v>
      </c>
      <c r="E14" s="3" t="s">
        <v>95</v>
      </c>
      <c r="F14" s="3" t="s">
        <v>96</v>
      </c>
      <c r="G14" s="239"/>
      <c r="H14" s="239"/>
      <c r="I14" s="239"/>
      <c r="J14" s="242" t="s">
        <v>461</v>
      </c>
      <c r="K14" s="242"/>
      <c r="L14" s="242"/>
      <c r="M14" s="242"/>
      <c r="N14" s="242"/>
    </row>
    <row r="15" spans="1:14">
      <c r="A15" s="6" t="s">
        <v>91</v>
      </c>
      <c r="B15" s="3" t="s">
        <v>462</v>
      </c>
      <c r="C15" s="3" t="s">
        <v>93</v>
      </c>
      <c r="D15" s="58" t="s">
        <v>15</v>
      </c>
      <c r="E15" s="3" t="s">
        <v>73</v>
      </c>
      <c r="F15" s="3" t="s">
        <v>96</v>
      </c>
      <c r="G15" s="239"/>
      <c r="H15" s="239"/>
      <c r="I15" s="239"/>
      <c r="J15" s="239" t="s">
        <v>463</v>
      </c>
      <c r="K15" s="239"/>
      <c r="L15" s="239"/>
      <c r="M15" s="239"/>
      <c r="N15" s="240"/>
    </row>
    <row r="16" spans="1:14">
      <c r="A16" s="6" t="s">
        <v>91</v>
      </c>
      <c r="B16" s="3" t="s">
        <v>290</v>
      </c>
      <c r="C16" s="3" t="s">
        <v>93</v>
      </c>
      <c r="D16" s="58" t="s">
        <v>291</v>
      </c>
      <c r="E16" s="3" t="s">
        <v>73</v>
      </c>
      <c r="F16" s="3" t="s">
        <v>96</v>
      </c>
      <c r="G16" s="239"/>
      <c r="H16" s="239"/>
      <c r="I16" s="239"/>
      <c r="J16" s="239" t="s">
        <v>464</v>
      </c>
      <c r="K16" s="239"/>
      <c r="L16" s="239"/>
      <c r="M16" s="239"/>
      <c r="N16" s="240"/>
    </row>
    <row r="17" spans="1:14" ht="15" customHeight="1">
      <c r="A17" s="6" t="s">
        <v>91</v>
      </c>
      <c r="B17" s="3" t="s">
        <v>284</v>
      </c>
      <c r="C17" s="3" t="s">
        <v>195</v>
      </c>
      <c r="D17" s="58"/>
      <c r="E17" s="3" t="s">
        <v>73</v>
      </c>
      <c r="F17" s="3" t="s">
        <v>96</v>
      </c>
      <c r="G17" s="239"/>
      <c r="H17" s="239"/>
      <c r="I17" s="239"/>
      <c r="J17" s="239" t="s">
        <v>465</v>
      </c>
      <c r="K17" s="239"/>
      <c r="L17" s="239"/>
      <c r="M17" s="239"/>
      <c r="N17" s="240"/>
    </row>
    <row r="18" spans="1:14">
      <c r="A18" s="245" t="s">
        <v>102</v>
      </c>
      <c r="B18" s="235"/>
      <c r="C18" s="235"/>
      <c r="D18" s="235"/>
      <c r="E18" s="235"/>
      <c r="F18" s="235"/>
      <c r="G18" s="235"/>
      <c r="H18" s="235"/>
      <c r="I18" s="235"/>
      <c r="J18" s="235"/>
      <c r="K18" s="235"/>
      <c r="L18" s="235"/>
      <c r="M18" s="235"/>
      <c r="N18" s="236"/>
    </row>
    <row r="19" spans="1:14">
      <c r="A19" s="176" t="s">
        <v>83</v>
      </c>
      <c r="B19" s="177" t="s">
        <v>84</v>
      </c>
      <c r="C19" s="177" t="s">
        <v>103</v>
      </c>
      <c r="D19" s="177" t="s">
        <v>104</v>
      </c>
      <c r="E19" s="177" t="s">
        <v>105</v>
      </c>
      <c r="F19" s="177"/>
      <c r="G19" s="177"/>
      <c r="H19" s="177"/>
      <c r="I19" s="177"/>
      <c r="J19" s="177"/>
      <c r="K19" s="177"/>
      <c r="L19" s="177"/>
      <c r="M19" s="177" t="s">
        <v>106</v>
      </c>
      <c r="N19" s="234"/>
    </row>
    <row r="20" spans="1:14">
      <c r="A20" s="176"/>
      <c r="B20" s="177"/>
      <c r="C20" s="177"/>
      <c r="D20" s="177"/>
      <c r="E20" s="11" t="s">
        <v>84</v>
      </c>
      <c r="F20" s="11" t="s">
        <v>85</v>
      </c>
      <c r="G20" s="11" t="s">
        <v>90</v>
      </c>
      <c r="H20" s="11" t="s">
        <v>107</v>
      </c>
      <c r="I20" s="11" t="s">
        <v>86</v>
      </c>
      <c r="J20" s="177" t="s">
        <v>104</v>
      </c>
      <c r="K20" s="177"/>
      <c r="L20" s="177"/>
      <c r="M20" s="177"/>
      <c r="N20" s="234"/>
    </row>
    <row r="21" spans="1:14">
      <c r="A21" s="337" t="s">
        <v>259</v>
      </c>
      <c r="B21" s="343" t="str">
        <f>B2</f>
        <v>HistorialChatGrupo</v>
      </c>
      <c r="C21" s="343" t="s">
        <v>110</v>
      </c>
      <c r="D21" s="390" t="s">
        <v>466</v>
      </c>
      <c r="E21" s="3" t="s">
        <v>92</v>
      </c>
      <c r="F21" s="3" t="s">
        <v>93</v>
      </c>
      <c r="G21" s="3" t="s">
        <v>94</v>
      </c>
      <c r="H21" s="3" t="s">
        <v>112</v>
      </c>
      <c r="I21" s="3" t="s">
        <v>95</v>
      </c>
      <c r="J21" s="260" t="s">
        <v>467</v>
      </c>
      <c r="K21" s="261"/>
      <c r="L21" s="262"/>
      <c r="M21" s="334" t="s">
        <v>114</v>
      </c>
      <c r="N21" s="229"/>
    </row>
    <row r="22" spans="1:14">
      <c r="A22" s="338"/>
      <c r="B22" s="344"/>
      <c r="C22" s="344"/>
      <c r="D22" s="392"/>
      <c r="E22" s="3" t="s">
        <v>462</v>
      </c>
      <c r="F22" s="3" t="s">
        <v>93</v>
      </c>
      <c r="G22" s="58" t="s">
        <v>15</v>
      </c>
      <c r="H22" s="3" t="s">
        <v>115</v>
      </c>
      <c r="I22" s="3" t="s">
        <v>73</v>
      </c>
      <c r="J22" s="260" t="s">
        <v>468</v>
      </c>
      <c r="K22" s="261"/>
      <c r="L22" s="262"/>
      <c r="M22" s="335"/>
      <c r="N22" s="231"/>
    </row>
    <row r="23" spans="1:14">
      <c r="A23" s="338"/>
      <c r="B23" s="344"/>
      <c r="C23" s="344"/>
      <c r="D23" s="392"/>
      <c r="E23" s="3" t="s">
        <v>290</v>
      </c>
      <c r="F23" s="3" t="s">
        <v>93</v>
      </c>
      <c r="G23" s="58" t="s">
        <v>291</v>
      </c>
      <c r="H23" s="3" t="s">
        <v>115</v>
      </c>
      <c r="I23" s="3" t="s">
        <v>73</v>
      </c>
      <c r="J23" s="260" t="s">
        <v>469</v>
      </c>
      <c r="K23" s="261"/>
      <c r="L23" s="262"/>
      <c r="M23" s="335"/>
      <c r="N23" s="231"/>
    </row>
    <row r="24" spans="1:14">
      <c r="A24" s="339"/>
      <c r="B24" s="345"/>
      <c r="C24" s="345"/>
      <c r="D24" s="394"/>
      <c r="E24" s="3" t="s">
        <v>284</v>
      </c>
      <c r="F24" s="3" t="s">
        <v>195</v>
      </c>
      <c r="G24" s="58"/>
      <c r="H24" s="3" t="s">
        <v>112</v>
      </c>
      <c r="I24" s="3" t="s">
        <v>73</v>
      </c>
      <c r="J24" s="260" t="s">
        <v>470</v>
      </c>
      <c r="K24" s="261"/>
      <c r="L24" s="262"/>
      <c r="M24" s="336"/>
      <c r="N24" s="233"/>
    </row>
    <row r="25" spans="1:14">
      <c r="A25" s="263" t="s">
        <v>119</v>
      </c>
      <c r="B25" s="259"/>
      <c r="C25" s="259"/>
      <c r="D25" s="259"/>
      <c r="E25" s="259"/>
      <c r="F25" s="259"/>
      <c r="G25" s="259"/>
      <c r="H25" s="259"/>
      <c r="I25" s="259"/>
      <c r="J25" s="259"/>
      <c r="K25" s="259"/>
      <c r="L25" s="259"/>
      <c r="M25" s="259"/>
      <c r="N25" s="264"/>
    </row>
    <row r="26" spans="1:14">
      <c r="A26" s="354" t="s">
        <v>83</v>
      </c>
      <c r="B26" s="346" t="s">
        <v>84</v>
      </c>
      <c r="C26" s="346" t="s">
        <v>120</v>
      </c>
      <c r="D26" s="346" t="s">
        <v>121</v>
      </c>
      <c r="E26" s="346" t="s">
        <v>104</v>
      </c>
      <c r="F26" s="346" t="s">
        <v>105</v>
      </c>
      <c r="G26" s="346"/>
      <c r="H26" s="346"/>
      <c r="I26" s="346"/>
      <c r="J26" s="346"/>
      <c r="K26" s="346"/>
      <c r="L26" s="346" t="s">
        <v>122</v>
      </c>
      <c r="M26" s="346"/>
      <c r="N26" s="349" t="s">
        <v>106</v>
      </c>
    </row>
    <row r="27" spans="1:14">
      <c r="A27" s="354"/>
      <c r="B27" s="346"/>
      <c r="C27" s="346"/>
      <c r="D27" s="346"/>
      <c r="E27" s="346"/>
      <c r="F27" s="12" t="s">
        <v>84</v>
      </c>
      <c r="G27" s="12" t="s">
        <v>85</v>
      </c>
      <c r="H27" s="12" t="s">
        <v>90</v>
      </c>
      <c r="I27" s="12" t="s">
        <v>107</v>
      </c>
      <c r="J27" s="12" t="s">
        <v>86</v>
      </c>
      <c r="K27" s="12" t="s">
        <v>104</v>
      </c>
      <c r="L27" s="12" t="s">
        <v>85</v>
      </c>
      <c r="M27" s="12" t="s">
        <v>90</v>
      </c>
      <c r="N27" s="349"/>
    </row>
    <row r="28" spans="1:14">
      <c r="A28" s="6" t="s">
        <v>71</v>
      </c>
      <c r="B28" s="3" t="s">
        <v>434</v>
      </c>
      <c r="C28" s="3" t="s">
        <v>124</v>
      </c>
      <c r="D28" s="3" t="s">
        <v>73</v>
      </c>
      <c r="E28" s="3" t="s">
        <v>435</v>
      </c>
      <c r="F28" s="3"/>
      <c r="G28" s="3"/>
      <c r="H28" s="3"/>
      <c r="I28" s="3"/>
      <c r="J28" s="3"/>
      <c r="K28" s="3"/>
      <c r="L28" s="3" t="s">
        <v>208</v>
      </c>
      <c r="M28" s="3"/>
      <c r="N28" s="7"/>
    </row>
    <row r="29" spans="1:14">
      <c r="A29" s="6" t="s">
        <v>71</v>
      </c>
      <c r="B29" s="3" t="s">
        <v>436</v>
      </c>
      <c r="C29" s="3" t="s">
        <v>129</v>
      </c>
      <c r="D29" s="3" t="s">
        <v>73</v>
      </c>
      <c r="E29" s="3" t="s">
        <v>437</v>
      </c>
      <c r="F29" s="3" t="s">
        <v>438</v>
      </c>
      <c r="G29" s="3" t="s">
        <v>208</v>
      </c>
      <c r="H29" s="3"/>
      <c r="I29" s="3" t="s">
        <v>112</v>
      </c>
      <c r="J29" s="3" t="s">
        <v>73</v>
      </c>
      <c r="K29" s="3"/>
      <c r="L29" s="3"/>
      <c r="M29" s="3"/>
      <c r="N29" s="7"/>
    </row>
    <row r="30" spans="1:14">
      <c r="A30" s="271" t="s">
        <v>134</v>
      </c>
      <c r="B30" s="257"/>
      <c r="C30" s="257"/>
      <c r="D30" s="257"/>
      <c r="E30" s="257"/>
      <c r="F30" s="257"/>
      <c r="G30" s="257"/>
      <c r="H30" s="257"/>
      <c r="I30" s="257"/>
      <c r="J30" s="257"/>
      <c r="K30" s="257"/>
      <c r="L30" s="257"/>
      <c r="M30" s="257"/>
      <c r="N30" s="258"/>
    </row>
    <row r="31" spans="1:14">
      <c r="A31" s="374" t="s">
        <v>83</v>
      </c>
      <c r="B31" s="372" t="s">
        <v>84</v>
      </c>
      <c r="C31" s="372" t="s">
        <v>135</v>
      </c>
      <c r="D31" s="372" t="s">
        <v>121</v>
      </c>
      <c r="E31" s="372" t="s">
        <v>104</v>
      </c>
      <c r="F31" s="372" t="s">
        <v>105</v>
      </c>
      <c r="G31" s="372"/>
      <c r="H31" s="372"/>
      <c r="I31" s="372"/>
      <c r="J31" s="372"/>
      <c r="K31" s="372"/>
      <c r="L31" s="372" t="s">
        <v>122</v>
      </c>
      <c r="M31" s="372"/>
      <c r="N31" s="373" t="s">
        <v>106</v>
      </c>
    </row>
    <row r="32" spans="1:14">
      <c r="A32" s="374"/>
      <c r="B32" s="372"/>
      <c r="C32" s="372"/>
      <c r="D32" s="372"/>
      <c r="E32" s="372"/>
      <c r="F32" s="13" t="s">
        <v>84</v>
      </c>
      <c r="G32" s="13" t="s">
        <v>85</v>
      </c>
      <c r="H32" s="13" t="s">
        <v>90</v>
      </c>
      <c r="I32" s="13" t="s">
        <v>107</v>
      </c>
      <c r="J32" s="13" t="s">
        <v>86</v>
      </c>
      <c r="K32" s="13" t="s">
        <v>104</v>
      </c>
      <c r="L32" s="13" t="s">
        <v>85</v>
      </c>
      <c r="M32" s="13" t="s">
        <v>90</v>
      </c>
      <c r="N32" s="373"/>
    </row>
    <row r="33" spans="1:14">
      <c r="A33" s="6" t="s">
        <v>71</v>
      </c>
      <c r="B33" s="3" t="s">
        <v>403</v>
      </c>
      <c r="C33" s="3" t="s">
        <v>96</v>
      </c>
      <c r="D33" s="3" t="s">
        <v>73</v>
      </c>
      <c r="E33" s="3" t="s">
        <v>404</v>
      </c>
      <c r="F33" s="3"/>
      <c r="G33" s="3"/>
      <c r="H33" s="3"/>
      <c r="I33" s="3"/>
      <c r="J33" s="3"/>
      <c r="K33" s="3"/>
      <c r="L33" s="3" t="s">
        <v>139</v>
      </c>
      <c r="M33" s="3"/>
      <c r="N33" s="7"/>
    </row>
    <row r="34" spans="1:14">
      <c r="A34" s="14" t="s">
        <v>71</v>
      </c>
      <c r="B34" s="15" t="s">
        <v>405</v>
      </c>
      <c r="C34" s="15" t="s">
        <v>406</v>
      </c>
      <c r="D34" s="15" t="s">
        <v>95</v>
      </c>
      <c r="E34" s="15" t="s">
        <v>407</v>
      </c>
      <c r="F34" s="15" t="s">
        <v>408</v>
      </c>
      <c r="G34" s="15" t="s">
        <v>239</v>
      </c>
      <c r="H34" s="15"/>
      <c r="I34" s="15" t="s">
        <v>112</v>
      </c>
      <c r="J34" s="15" t="s">
        <v>73</v>
      </c>
      <c r="K34" s="15" t="s">
        <v>409</v>
      </c>
      <c r="L34" s="15" t="s">
        <v>239</v>
      </c>
      <c r="M34" s="15"/>
      <c r="N34" s="8" t="s">
        <v>410</v>
      </c>
    </row>
  </sheetData>
  <mergeCells count="61">
    <mergeCell ref="B6:E6"/>
    <mergeCell ref="A1:E1"/>
    <mergeCell ref="B2:E2"/>
    <mergeCell ref="B3:E3"/>
    <mergeCell ref="B4:E4"/>
    <mergeCell ref="B5:E5"/>
    <mergeCell ref="J16:N16"/>
    <mergeCell ref="A7:E7"/>
    <mergeCell ref="B8:D8"/>
    <mergeCell ref="B9:D9"/>
    <mergeCell ref="A11:N11"/>
    <mergeCell ref="A12:A13"/>
    <mergeCell ref="B12:B13"/>
    <mergeCell ref="C12:D12"/>
    <mergeCell ref="E12:E13"/>
    <mergeCell ref="F12:F13"/>
    <mergeCell ref="G12:I13"/>
    <mergeCell ref="J12:N13"/>
    <mergeCell ref="G14:I14"/>
    <mergeCell ref="J14:N14"/>
    <mergeCell ref="G15:I15"/>
    <mergeCell ref="B10:D10"/>
    <mergeCell ref="C26:C27"/>
    <mergeCell ref="J15:N15"/>
    <mergeCell ref="E26:E27"/>
    <mergeCell ref="G17:I17"/>
    <mergeCell ref="J17:N17"/>
    <mergeCell ref="A18:N18"/>
    <mergeCell ref="A19:A20"/>
    <mergeCell ref="B19:B20"/>
    <mergeCell ref="C19:C20"/>
    <mergeCell ref="D19:D20"/>
    <mergeCell ref="E19:L19"/>
    <mergeCell ref="M19:N20"/>
    <mergeCell ref="J20:L20"/>
    <mergeCell ref="J21:L21"/>
    <mergeCell ref="J24:L24"/>
    <mergeCell ref="G16:I16"/>
    <mergeCell ref="D26:D27"/>
    <mergeCell ref="A25:N25"/>
    <mergeCell ref="L31:M31"/>
    <mergeCell ref="N31:N32"/>
    <mergeCell ref="F26:K26"/>
    <mergeCell ref="L26:M26"/>
    <mergeCell ref="N26:N27"/>
    <mergeCell ref="A30:N30"/>
    <mergeCell ref="A31:A32"/>
    <mergeCell ref="B31:B32"/>
    <mergeCell ref="C31:C32"/>
    <mergeCell ref="D31:D32"/>
    <mergeCell ref="E31:E32"/>
    <mergeCell ref="F31:K31"/>
    <mergeCell ref="A26:A27"/>
    <mergeCell ref="B26:B27"/>
    <mergeCell ref="M21:N24"/>
    <mergeCell ref="A21:A24"/>
    <mergeCell ref="B21:B24"/>
    <mergeCell ref="C21:C24"/>
    <mergeCell ref="D21:D24"/>
    <mergeCell ref="J22:L22"/>
    <mergeCell ref="J23:L23"/>
  </mergeCells>
  <hyperlinks>
    <hyperlink ref="A1:E1" location="Clases!A1" display="&lt;-Volver al inicio" xr:uid="{E7DBA26F-A9AB-41B1-8B46-4ACB96B7AF82}"/>
    <hyperlink ref="E9" location="'ReportePublicacion'!A1" display="ReporteComentario" xr:uid="{FD1A01A7-91B4-432C-BCB9-CD659625B93E}"/>
    <hyperlink ref="E10" location="'ReportePublicacion'!A1" display="ReporteComentario" xr:uid="{2125BE77-C128-45AF-9698-3078E9B9248C}"/>
    <hyperlink ref="D15" location="'Chat'!A1" display="Chat" xr:uid="{796A77BB-DF96-4898-982F-8A82D60E111B}"/>
    <hyperlink ref="D16" location="'GrupoParticipante'!A1" display="GrupoParticipante" xr:uid="{DFC36085-AEE7-4EF5-8E20-F12983384131}"/>
    <hyperlink ref="G22" location="'Chat'!A1" display="Chat" xr:uid="{5E6B62C2-A563-4441-8957-98D693DA8E4F}"/>
    <hyperlink ref="G23" location="'GrupoParticipante'!A1" display="GrupoParticipante" xr:uid="{99F65942-FDB3-4379-9793-071FD45AA93A}"/>
  </hyperlink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6A214057-FAAE-4107-8F0D-EB6F313A3795}">
          <x14:formula1>
            <xm:f>Valores!$C$2:$C$7</xm:f>
          </x14:formula1>
          <xm:sqref>B9:B10</xm:sqref>
        </x14:dataValidation>
        <x14:dataValidation type="list" allowBlank="1" showInputMessage="1" showErrorMessage="1" xr:uid="{0FF9C389-B329-414E-BDF5-D324C9AEC853}">
          <x14:formula1>
            <xm:f>Valores!$B$2:$B$3</xm:f>
          </x14:formula1>
          <xm:sqref>A9:A10</xm:sqref>
        </x14:dataValidation>
        <x14:dataValidation type="list" allowBlank="1" showInputMessage="1" showErrorMessage="1" xr:uid="{0D4E2E1F-635E-4D6A-BC03-41BF5FCC093A}">
          <x14:formula1>
            <xm:f>Valores!$L$2:$L$13</xm:f>
          </x14:formula1>
          <xm:sqref>L33</xm:sqref>
        </x14:dataValidation>
        <x14:dataValidation type="list" allowBlank="1" showInputMessage="1" showErrorMessage="1" xr:uid="{392027AC-E19D-45EF-A251-9554A206E74E}">
          <x14:formula1>
            <xm:f>Valores!$K$2:$K$3</xm:f>
          </x14:formula1>
          <xm:sqref>C28:C29</xm:sqref>
        </x14:dataValidation>
        <x14:dataValidation type="list" allowBlank="1" showInputMessage="1" showErrorMessage="1" xr:uid="{3F645DFE-6086-452A-AD7D-39621272B87B}">
          <x14:formula1>
            <xm:f>Valores!$J$2:$J$3</xm:f>
          </x14:formula1>
          <xm:sqref>I33:I34 I28:I29 H21:H24</xm:sqref>
        </x14:dataValidation>
        <x14:dataValidation type="list" allowBlank="1" showInputMessage="1" showErrorMessage="1" xr:uid="{C104CA0F-9837-4399-A652-9B11DD2A3DDC}">
          <x14:formula1>
            <xm:f>Valores!$H$2:$H$3</xm:f>
          </x14:formula1>
          <xm:sqref>C33:C34 F14:F17</xm:sqref>
        </x14:dataValidation>
        <x14:dataValidation type="list" allowBlank="1" showInputMessage="1" showErrorMessage="1" xr:uid="{A6C8E2EF-FB31-43A1-89BF-57C18B130658}">
          <x14:formula1>
            <xm:f>Valores!$G$2:$G$12</xm:f>
          </x14:formula1>
          <xm:sqref>L34 C14:C17 G28:G29 L28:L29 G33:G34 F21:F24</xm:sqref>
        </x14:dataValidation>
        <x14:dataValidation type="list" allowBlank="1" showInputMessage="1" showErrorMessage="1" xr:uid="{34B1D4D3-5775-473D-9F23-7FB503C0E4F0}">
          <x14:formula1>
            <xm:f>Valores!$F$2:$F$5</xm:f>
          </x14:formula1>
          <xm:sqref>A33:A34 A14:A17 A28:A29 A21</xm:sqref>
        </x14:dataValidation>
        <x14:dataValidation type="list" allowBlank="1" showInputMessage="1" showErrorMessage="1" xr:uid="{B6E4F8FF-9FD7-477D-A922-F35D94C7397B}">
          <x14:formula1>
            <xm:f>Valores!$E$2:$E$3</xm:f>
          </x14:formula1>
          <xm:sqref>B6 D33:D34 E14:E17 J28:J29 J33:J34 D28:D29 I21:I24</xm:sqref>
        </x14:dataValidation>
        <x14:dataValidation type="list" allowBlank="1" showInputMessage="1" showErrorMessage="1" xr:uid="{E91D0CCC-D551-4289-9E41-4CD7FC40FB4F}">
          <x14:formula1>
            <xm:f>Valores!$D$2:$D$3</xm:f>
          </x14:formula1>
          <xm:sqref>B5</xm:sqref>
        </x14:dataValidation>
        <x14:dataValidation type="list" allowBlank="1" showInputMessage="1" showErrorMessage="1" xr:uid="{FDCFBC2E-165D-4CF0-906D-AEA7A6955C9A}">
          <x14:formula1>
            <xm:f>Clases!$B$2:$B$32</xm:f>
          </x14:formula1>
          <xm:sqref>E9:E10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C85C6-3A22-4487-A175-4C545FF43D50}">
  <dimension ref="A1:N39"/>
  <sheetViews>
    <sheetView zoomScale="55" zoomScaleNormal="55" workbookViewId="0">
      <pane ySplit="1" topLeftCell="A32" activePane="bottomLeft" state="frozen"/>
      <selection pane="bottomLeft" activeCell="M22" sqref="M22:N23"/>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0" style="1" bestFit="1" customWidth="1"/>
    <col min="14" max="14" width="58.5703125" style="1" bestFit="1" customWidth="1"/>
    <col min="15" max="16384" width="19.7109375" style="1"/>
  </cols>
  <sheetData>
    <row r="1" spans="1:14">
      <c r="A1" s="246" t="s">
        <v>69</v>
      </c>
      <c r="B1" s="246"/>
      <c r="C1" s="246"/>
      <c r="D1" s="246"/>
      <c r="E1" s="246"/>
    </row>
    <row r="2" spans="1:14" ht="13.5" customHeight="1">
      <c r="A2" s="16" t="str">
        <f>Clases!$B$1</f>
        <v>Clase</v>
      </c>
      <c r="B2" s="247" t="str">
        <f>Clases!B15</f>
        <v>HistorialdeLectura</v>
      </c>
      <c r="C2" s="247"/>
      <c r="D2" s="247"/>
      <c r="E2" s="248"/>
    </row>
    <row r="3" spans="1:14">
      <c r="A3" s="17" t="str">
        <f>Clases!$C$1</f>
        <v>Estereotipo</v>
      </c>
      <c r="B3" s="239" t="str">
        <f>Clases!C7</f>
        <v>class</v>
      </c>
      <c r="C3" s="239"/>
      <c r="D3" s="239"/>
      <c r="E3" s="240"/>
    </row>
    <row r="4" spans="1:14">
      <c r="A4" s="17" t="str">
        <f>Clases!$D$1</f>
        <v>Desripción</v>
      </c>
      <c r="B4" s="239" t="str">
        <f>Clases!D15</f>
        <v>Clase que hace asociación entre un participante y un chat, en este se podrá registrar todos los datos de lectura de dichos mensajes</v>
      </c>
      <c r="C4" s="239"/>
      <c r="D4" s="239"/>
      <c r="E4" s="240"/>
      <c r="G4" s="1" t="s">
        <v>471</v>
      </c>
    </row>
    <row r="5" spans="1:14">
      <c r="A5" s="17" t="s">
        <v>70</v>
      </c>
      <c r="B5" s="239" t="s">
        <v>282</v>
      </c>
      <c r="C5" s="239"/>
      <c r="D5" s="239"/>
      <c r="E5" s="240"/>
      <c r="G5" s="1" t="s">
        <v>472</v>
      </c>
    </row>
    <row r="6" spans="1:14">
      <c r="A6" s="17" t="s">
        <v>72</v>
      </c>
      <c r="B6" s="239" t="s">
        <v>73</v>
      </c>
      <c r="C6" s="239"/>
      <c r="D6" s="239"/>
      <c r="E6" s="240"/>
      <c r="G6" s="1" t="s">
        <v>472</v>
      </c>
    </row>
    <row r="7" spans="1:14">
      <c r="A7" s="357" t="s">
        <v>74</v>
      </c>
      <c r="B7" s="358"/>
      <c r="C7" s="358"/>
      <c r="D7" s="358"/>
      <c r="E7" s="359"/>
      <c r="F7" s="2"/>
      <c r="G7" s="2"/>
      <c r="H7" s="2"/>
      <c r="I7" s="2"/>
      <c r="J7" s="2"/>
      <c r="K7" s="2"/>
      <c r="L7" s="2"/>
      <c r="M7" s="2"/>
      <c r="N7" s="2"/>
    </row>
    <row r="8" spans="1:14">
      <c r="A8" s="4" t="s">
        <v>75</v>
      </c>
      <c r="B8" s="358" t="s">
        <v>76</v>
      </c>
      <c r="C8" s="358"/>
      <c r="D8" s="358"/>
      <c r="E8" s="5" t="s">
        <v>21</v>
      </c>
      <c r="F8" s="2"/>
      <c r="G8" s="2"/>
      <c r="H8" s="2"/>
      <c r="I8" s="2"/>
      <c r="J8" s="2"/>
      <c r="K8" s="2"/>
      <c r="L8" s="2"/>
      <c r="M8" s="2"/>
      <c r="N8" s="2"/>
    </row>
    <row r="9" spans="1:14">
      <c r="A9" s="9" t="s">
        <v>77</v>
      </c>
      <c r="B9" s="265" t="s">
        <v>162</v>
      </c>
      <c r="C9" s="265"/>
      <c r="D9" s="265"/>
      <c r="E9" s="40" t="s">
        <v>37</v>
      </c>
    </row>
    <row r="10" spans="1:14">
      <c r="A10" s="9" t="s">
        <v>77</v>
      </c>
      <c r="B10" s="265" t="s">
        <v>162</v>
      </c>
      <c r="C10" s="265"/>
      <c r="D10" s="265"/>
      <c r="E10" s="40" t="s">
        <v>29</v>
      </c>
    </row>
    <row r="11" spans="1:14">
      <c r="A11" s="9" t="s">
        <v>79</v>
      </c>
      <c r="B11" s="265" t="s">
        <v>162</v>
      </c>
      <c r="C11" s="265"/>
      <c r="D11" s="265"/>
      <c r="E11" s="40" t="s">
        <v>19</v>
      </c>
    </row>
    <row r="12" spans="1:14">
      <c r="A12" s="254" t="s">
        <v>82</v>
      </c>
      <c r="B12" s="255"/>
      <c r="C12" s="255"/>
      <c r="D12" s="255"/>
      <c r="E12" s="255"/>
      <c r="F12" s="255"/>
      <c r="G12" s="255"/>
      <c r="H12" s="255"/>
      <c r="I12" s="255"/>
      <c r="J12" s="255"/>
      <c r="K12" s="255"/>
      <c r="L12" s="255"/>
      <c r="M12" s="255"/>
      <c r="N12" s="256"/>
    </row>
    <row r="13" spans="1:14">
      <c r="A13" s="360" t="s">
        <v>83</v>
      </c>
      <c r="B13" s="355" t="s">
        <v>84</v>
      </c>
      <c r="C13" s="355" t="s">
        <v>85</v>
      </c>
      <c r="D13" s="355"/>
      <c r="E13" s="355" t="s">
        <v>86</v>
      </c>
      <c r="F13" s="355" t="s">
        <v>87</v>
      </c>
      <c r="G13" s="355" t="s">
        <v>88</v>
      </c>
      <c r="H13" s="355"/>
      <c r="I13" s="355"/>
      <c r="J13" s="355" t="s">
        <v>89</v>
      </c>
      <c r="K13" s="355"/>
      <c r="L13" s="355"/>
      <c r="M13" s="355"/>
      <c r="N13" s="356"/>
    </row>
    <row r="14" spans="1:14">
      <c r="A14" s="360"/>
      <c r="B14" s="355"/>
      <c r="C14" s="10" t="s">
        <v>85</v>
      </c>
      <c r="D14" s="10" t="s">
        <v>90</v>
      </c>
      <c r="E14" s="355"/>
      <c r="F14" s="355"/>
      <c r="G14" s="355"/>
      <c r="H14" s="355"/>
      <c r="I14" s="355"/>
      <c r="J14" s="355"/>
      <c r="K14" s="355"/>
      <c r="L14" s="355"/>
      <c r="M14" s="355"/>
      <c r="N14" s="356"/>
    </row>
    <row r="15" spans="1:14">
      <c r="A15" s="6" t="s">
        <v>91</v>
      </c>
      <c r="B15" s="3" t="s">
        <v>92</v>
      </c>
      <c r="C15" s="3" t="s">
        <v>93</v>
      </c>
      <c r="D15" s="3" t="s">
        <v>94</v>
      </c>
      <c r="E15" s="3" t="s">
        <v>95</v>
      </c>
      <c r="F15" s="3" t="s">
        <v>96</v>
      </c>
      <c r="G15" s="239"/>
      <c r="H15" s="239"/>
      <c r="I15" s="239"/>
      <c r="J15" s="242" t="s">
        <v>473</v>
      </c>
      <c r="K15" s="242"/>
      <c r="L15" s="242"/>
      <c r="M15" s="242"/>
      <c r="N15" s="242"/>
    </row>
    <row r="16" spans="1:14">
      <c r="A16" s="6" t="s">
        <v>91</v>
      </c>
      <c r="B16" s="3" t="s">
        <v>191</v>
      </c>
      <c r="C16" s="3" t="s">
        <v>93</v>
      </c>
      <c r="D16" s="58" t="s">
        <v>192</v>
      </c>
      <c r="E16" s="3" t="s">
        <v>73</v>
      </c>
      <c r="F16" s="3" t="s">
        <v>96</v>
      </c>
      <c r="G16" s="239"/>
      <c r="H16" s="239"/>
      <c r="I16" s="239"/>
      <c r="J16" s="239" t="s">
        <v>474</v>
      </c>
      <c r="K16" s="239"/>
      <c r="L16" s="239"/>
      <c r="M16" s="239"/>
      <c r="N16" s="240"/>
    </row>
    <row r="17" spans="1:14">
      <c r="A17" s="6" t="s">
        <v>91</v>
      </c>
      <c r="B17" s="3" t="s">
        <v>452</v>
      </c>
      <c r="C17" s="3" t="s">
        <v>93</v>
      </c>
      <c r="D17" s="58" t="s">
        <v>291</v>
      </c>
      <c r="E17" s="3" t="s">
        <v>73</v>
      </c>
      <c r="F17" s="3" t="s">
        <v>96</v>
      </c>
      <c r="G17" s="239"/>
      <c r="H17" s="239"/>
      <c r="I17" s="239"/>
      <c r="J17" s="239" t="s">
        <v>475</v>
      </c>
      <c r="K17" s="239"/>
      <c r="L17" s="239"/>
      <c r="M17" s="239"/>
      <c r="N17" s="240"/>
    </row>
    <row r="18" spans="1:14" ht="15" customHeight="1">
      <c r="A18" s="6" t="s">
        <v>91</v>
      </c>
      <c r="B18" s="3" t="s">
        <v>476</v>
      </c>
      <c r="C18" s="3" t="s">
        <v>93</v>
      </c>
      <c r="D18" s="58" t="s">
        <v>37</v>
      </c>
      <c r="E18" s="3" t="s">
        <v>73</v>
      </c>
      <c r="F18" s="3" t="s">
        <v>96</v>
      </c>
      <c r="G18" s="239"/>
      <c r="H18" s="239"/>
      <c r="I18" s="239"/>
      <c r="J18" s="239" t="s">
        <v>477</v>
      </c>
      <c r="K18" s="239"/>
      <c r="L18" s="239"/>
      <c r="M18" s="239"/>
      <c r="N18" s="240"/>
    </row>
    <row r="19" spans="1:14" ht="15" customHeight="1">
      <c r="A19" s="6" t="s">
        <v>91</v>
      </c>
      <c r="B19" s="3" t="s">
        <v>284</v>
      </c>
      <c r="C19" s="3" t="s">
        <v>195</v>
      </c>
      <c r="D19" s="58"/>
      <c r="E19" s="3" t="s">
        <v>73</v>
      </c>
      <c r="F19" s="3" t="s">
        <v>96</v>
      </c>
      <c r="G19" s="239"/>
      <c r="H19" s="239"/>
      <c r="I19" s="239"/>
      <c r="J19" s="239" t="s">
        <v>478</v>
      </c>
      <c r="K19" s="239"/>
      <c r="L19" s="239"/>
      <c r="M19" s="239"/>
      <c r="N19" s="240"/>
    </row>
    <row r="20" spans="1:14">
      <c r="A20" s="6" t="s">
        <v>91</v>
      </c>
      <c r="B20" s="3" t="s">
        <v>100</v>
      </c>
      <c r="C20" s="3" t="s">
        <v>93</v>
      </c>
      <c r="D20" s="58" t="s">
        <v>19</v>
      </c>
      <c r="E20" s="3" t="s">
        <v>73</v>
      </c>
      <c r="F20" s="3" t="s">
        <v>96</v>
      </c>
      <c r="G20" s="239"/>
      <c r="H20" s="239"/>
      <c r="I20" s="239"/>
      <c r="J20" s="239" t="s">
        <v>442</v>
      </c>
      <c r="K20" s="239"/>
      <c r="L20" s="239"/>
      <c r="M20" s="239"/>
      <c r="N20" s="240"/>
    </row>
    <row r="21" spans="1:14">
      <c r="A21" s="245" t="s">
        <v>102</v>
      </c>
      <c r="B21" s="235"/>
      <c r="C21" s="235"/>
      <c r="D21" s="235"/>
      <c r="E21" s="235"/>
      <c r="F21" s="235"/>
      <c r="G21" s="235"/>
      <c r="H21" s="235"/>
      <c r="I21" s="235"/>
      <c r="J21" s="235"/>
      <c r="K21" s="235"/>
      <c r="L21" s="235"/>
      <c r="M21" s="235"/>
      <c r="N21" s="236"/>
    </row>
    <row r="22" spans="1:14">
      <c r="A22" s="176" t="s">
        <v>83</v>
      </c>
      <c r="B22" s="177" t="s">
        <v>84</v>
      </c>
      <c r="C22" s="177" t="s">
        <v>103</v>
      </c>
      <c r="D22" s="177" t="s">
        <v>104</v>
      </c>
      <c r="E22" s="177" t="s">
        <v>105</v>
      </c>
      <c r="F22" s="177"/>
      <c r="G22" s="177"/>
      <c r="H22" s="177"/>
      <c r="I22" s="177"/>
      <c r="J22" s="177"/>
      <c r="K22" s="177"/>
      <c r="L22" s="177"/>
      <c r="M22" s="177" t="s">
        <v>106</v>
      </c>
      <c r="N22" s="234"/>
    </row>
    <row r="23" spans="1:14">
      <c r="A23" s="176"/>
      <c r="B23" s="177"/>
      <c r="C23" s="177"/>
      <c r="D23" s="177"/>
      <c r="E23" s="11" t="s">
        <v>84</v>
      </c>
      <c r="F23" s="11" t="s">
        <v>85</v>
      </c>
      <c r="G23" s="11" t="s">
        <v>90</v>
      </c>
      <c r="H23" s="11" t="s">
        <v>107</v>
      </c>
      <c r="I23" s="11" t="s">
        <v>86</v>
      </c>
      <c r="J23" s="177" t="s">
        <v>104</v>
      </c>
      <c r="K23" s="177"/>
      <c r="L23" s="177"/>
      <c r="M23" s="177"/>
      <c r="N23" s="234"/>
    </row>
    <row r="24" spans="1:14" ht="45" customHeight="1">
      <c r="A24" s="382" t="s">
        <v>259</v>
      </c>
      <c r="B24" s="400" t="str">
        <f>B2</f>
        <v>HistorialdeLectura</v>
      </c>
      <c r="C24" s="384" t="s">
        <v>110</v>
      </c>
      <c r="D24" s="390" t="s">
        <v>479</v>
      </c>
      <c r="E24" s="3" t="s">
        <v>92</v>
      </c>
      <c r="F24" s="3" t="s">
        <v>93</v>
      </c>
      <c r="G24" s="3" t="s">
        <v>94</v>
      </c>
      <c r="H24" s="3" t="s">
        <v>115</v>
      </c>
      <c r="I24" s="3" t="s">
        <v>95</v>
      </c>
      <c r="J24" s="381" t="s">
        <v>480</v>
      </c>
      <c r="K24" s="261"/>
      <c r="L24" s="262"/>
      <c r="M24" s="390" t="s">
        <v>361</v>
      </c>
      <c r="N24" s="391"/>
    </row>
    <row r="25" spans="1:14">
      <c r="A25" s="383"/>
      <c r="B25" s="401"/>
      <c r="C25" s="385"/>
      <c r="D25" s="392"/>
      <c r="E25" s="3" t="s">
        <v>191</v>
      </c>
      <c r="F25" s="3" t="s">
        <v>93</v>
      </c>
      <c r="G25" s="58" t="s">
        <v>192</v>
      </c>
      <c r="H25" s="3" t="s">
        <v>115</v>
      </c>
      <c r="I25" s="3" t="s">
        <v>95</v>
      </c>
      <c r="J25" s="381" t="s">
        <v>481</v>
      </c>
      <c r="K25" s="261"/>
      <c r="L25" s="262"/>
      <c r="M25" s="392"/>
      <c r="N25" s="393"/>
    </row>
    <row r="26" spans="1:14">
      <c r="A26" s="383"/>
      <c r="B26" s="401"/>
      <c r="C26" s="385"/>
      <c r="D26" s="392"/>
      <c r="E26" s="3" t="s">
        <v>452</v>
      </c>
      <c r="F26" s="3" t="s">
        <v>93</v>
      </c>
      <c r="G26" s="58" t="s">
        <v>291</v>
      </c>
      <c r="H26" s="3" t="s">
        <v>115</v>
      </c>
      <c r="I26" s="3" t="s">
        <v>73</v>
      </c>
      <c r="J26" s="381" t="s">
        <v>482</v>
      </c>
      <c r="K26" s="261"/>
      <c r="L26" s="262"/>
      <c r="M26" s="392"/>
      <c r="N26" s="393"/>
    </row>
    <row r="27" spans="1:14">
      <c r="A27" s="383"/>
      <c r="B27" s="401"/>
      <c r="C27" s="385"/>
      <c r="D27" s="392"/>
      <c r="E27" s="3" t="s">
        <v>476</v>
      </c>
      <c r="F27" s="3" t="s">
        <v>93</v>
      </c>
      <c r="G27" s="58" t="s">
        <v>37</v>
      </c>
      <c r="H27" s="3" t="s">
        <v>115</v>
      </c>
      <c r="I27" s="3" t="s">
        <v>73</v>
      </c>
      <c r="J27" s="381" t="s">
        <v>483</v>
      </c>
      <c r="K27" s="261"/>
      <c r="L27" s="262"/>
      <c r="M27" s="392"/>
      <c r="N27" s="393"/>
    </row>
    <row r="28" spans="1:14">
      <c r="A28" s="383"/>
      <c r="B28" s="401"/>
      <c r="C28" s="385"/>
      <c r="D28" s="392"/>
      <c r="E28" s="3" t="s">
        <v>284</v>
      </c>
      <c r="F28" s="3" t="s">
        <v>195</v>
      </c>
      <c r="G28" s="58"/>
      <c r="H28" s="3" t="s">
        <v>112</v>
      </c>
      <c r="I28" s="3" t="s">
        <v>73</v>
      </c>
      <c r="J28" s="381" t="s">
        <v>484</v>
      </c>
      <c r="K28" s="261"/>
      <c r="L28" s="262"/>
      <c r="M28" s="392"/>
      <c r="N28" s="393"/>
    </row>
    <row r="29" spans="1:14">
      <c r="A29" s="399"/>
      <c r="B29" s="402"/>
      <c r="C29" s="386"/>
      <c r="D29" s="394"/>
      <c r="E29" s="3" t="s">
        <v>100</v>
      </c>
      <c r="F29" s="3" t="s">
        <v>93</v>
      </c>
      <c r="G29" s="58" t="s">
        <v>19</v>
      </c>
      <c r="H29" s="3" t="s">
        <v>115</v>
      </c>
      <c r="I29" s="3" t="s">
        <v>73</v>
      </c>
      <c r="J29" s="381" t="s">
        <v>485</v>
      </c>
      <c r="K29" s="261"/>
      <c r="L29" s="262"/>
      <c r="M29" s="394"/>
      <c r="N29" s="395"/>
    </row>
    <row r="30" spans="1:14">
      <c r="A30" s="263" t="s">
        <v>119</v>
      </c>
      <c r="B30" s="259"/>
      <c r="C30" s="259"/>
      <c r="D30" s="259"/>
      <c r="E30" s="259"/>
      <c r="F30" s="259"/>
      <c r="G30" s="259"/>
      <c r="H30" s="259"/>
      <c r="I30" s="259"/>
      <c r="J30" s="259"/>
      <c r="K30" s="259"/>
      <c r="L30" s="259"/>
      <c r="M30" s="259"/>
      <c r="N30" s="264"/>
    </row>
    <row r="31" spans="1:14">
      <c r="A31" s="354" t="s">
        <v>83</v>
      </c>
      <c r="B31" s="346" t="s">
        <v>84</v>
      </c>
      <c r="C31" s="346" t="s">
        <v>120</v>
      </c>
      <c r="D31" s="346" t="s">
        <v>121</v>
      </c>
      <c r="E31" s="346" t="s">
        <v>104</v>
      </c>
      <c r="F31" s="346" t="s">
        <v>105</v>
      </c>
      <c r="G31" s="346"/>
      <c r="H31" s="346"/>
      <c r="I31" s="346"/>
      <c r="J31" s="346"/>
      <c r="K31" s="346"/>
      <c r="L31" s="346" t="s">
        <v>122</v>
      </c>
      <c r="M31" s="346"/>
      <c r="N31" s="349" t="s">
        <v>106</v>
      </c>
    </row>
    <row r="32" spans="1:14">
      <c r="A32" s="354"/>
      <c r="B32" s="346"/>
      <c r="C32" s="346"/>
      <c r="D32" s="346"/>
      <c r="E32" s="346"/>
      <c r="F32" s="12" t="s">
        <v>84</v>
      </c>
      <c r="G32" s="12" t="s">
        <v>85</v>
      </c>
      <c r="H32" s="12" t="s">
        <v>90</v>
      </c>
      <c r="I32" s="12" t="s">
        <v>107</v>
      </c>
      <c r="J32" s="12" t="s">
        <v>86</v>
      </c>
      <c r="K32" s="12" t="s">
        <v>104</v>
      </c>
      <c r="L32" s="12" t="s">
        <v>85</v>
      </c>
      <c r="M32" s="12" t="s">
        <v>90</v>
      </c>
      <c r="N32" s="349"/>
    </row>
    <row r="33" spans="1:14">
      <c r="A33" s="6" t="s">
        <v>71</v>
      </c>
      <c r="B33" s="3" t="s">
        <v>434</v>
      </c>
      <c r="C33" s="3" t="s">
        <v>124</v>
      </c>
      <c r="D33" s="3" t="s">
        <v>73</v>
      </c>
      <c r="E33" s="3" t="s">
        <v>435</v>
      </c>
      <c r="F33" s="3"/>
      <c r="G33" s="3"/>
      <c r="H33" s="3"/>
      <c r="I33" s="3"/>
      <c r="J33" s="3"/>
      <c r="K33" s="3"/>
      <c r="L33" s="3" t="s">
        <v>208</v>
      </c>
      <c r="M33" s="3"/>
      <c r="N33" s="7"/>
    </row>
    <row r="34" spans="1:14">
      <c r="A34" s="6" t="s">
        <v>71</v>
      </c>
      <c r="B34" s="3" t="s">
        <v>436</v>
      </c>
      <c r="C34" s="3" t="s">
        <v>129</v>
      </c>
      <c r="D34" s="3" t="s">
        <v>73</v>
      </c>
      <c r="E34" s="3" t="s">
        <v>437</v>
      </c>
      <c r="F34" s="3" t="s">
        <v>438</v>
      </c>
      <c r="G34" s="3" t="s">
        <v>208</v>
      </c>
      <c r="H34" s="3"/>
      <c r="I34" s="3" t="s">
        <v>112</v>
      </c>
      <c r="J34" s="3" t="s">
        <v>73</v>
      </c>
      <c r="K34" s="3"/>
      <c r="L34" s="3"/>
      <c r="M34" s="3"/>
      <c r="N34" s="7"/>
    </row>
    <row r="35" spans="1:14">
      <c r="A35" s="271" t="s">
        <v>134</v>
      </c>
      <c r="B35" s="257"/>
      <c r="C35" s="257"/>
      <c r="D35" s="257"/>
      <c r="E35" s="257"/>
      <c r="F35" s="257"/>
      <c r="G35" s="257"/>
      <c r="H35" s="257"/>
      <c r="I35" s="257"/>
      <c r="J35" s="257"/>
      <c r="K35" s="257"/>
      <c r="L35" s="257"/>
      <c r="M35" s="257"/>
      <c r="N35" s="258"/>
    </row>
    <row r="36" spans="1:14">
      <c r="A36" s="374" t="s">
        <v>83</v>
      </c>
      <c r="B36" s="372" t="s">
        <v>84</v>
      </c>
      <c r="C36" s="372" t="s">
        <v>135</v>
      </c>
      <c r="D36" s="372" t="s">
        <v>121</v>
      </c>
      <c r="E36" s="372" t="s">
        <v>104</v>
      </c>
      <c r="F36" s="372" t="s">
        <v>105</v>
      </c>
      <c r="G36" s="372"/>
      <c r="H36" s="372"/>
      <c r="I36" s="372"/>
      <c r="J36" s="372"/>
      <c r="K36" s="372"/>
      <c r="L36" s="372" t="s">
        <v>122</v>
      </c>
      <c r="M36" s="372"/>
      <c r="N36" s="373" t="s">
        <v>106</v>
      </c>
    </row>
    <row r="37" spans="1:14">
      <c r="A37" s="374"/>
      <c r="B37" s="372"/>
      <c r="C37" s="372"/>
      <c r="D37" s="372"/>
      <c r="E37" s="372"/>
      <c r="F37" s="13" t="s">
        <v>84</v>
      </c>
      <c r="G37" s="13" t="s">
        <v>85</v>
      </c>
      <c r="H37" s="13" t="s">
        <v>90</v>
      </c>
      <c r="I37" s="13" t="s">
        <v>107</v>
      </c>
      <c r="J37" s="13" t="s">
        <v>86</v>
      </c>
      <c r="K37" s="13" t="s">
        <v>104</v>
      </c>
      <c r="L37" s="13" t="s">
        <v>85</v>
      </c>
      <c r="M37" s="13" t="s">
        <v>90</v>
      </c>
      <c r="N37" s="373"/>
    </row>
    <row r="38" spans="1:14">
      <c r="A38" s="6" t="s">
        <v>71</v>
      </c>
      <c r="B38" s="3" t="s">
        <v>403</v>
      </c>
      <c r="C38" s="3" t="s">
        <v>96</v>
      </c>
      <c r="D38" s="3" t="s">
        <v>73</v>
      </c>
      <c r="E38" s="3" t="s">
        <v>404</v>
      </c>
      <c r="F38" s="3"/>
      <c r="G38" s="3"/>
      <c r="H38" s="3"/>
      <c r="I38" s="3"/>
      <c r="J38" s="3"/>
      <c r="K38" s="3"/>
      <c r="L38" s="3" t="s">
        <v>139</v>
      </c>
      <c r="M38" s="3"/>
      <c r="N38" s="7"/>
    </row>
    <row r="39" spans="1:14">
      <c r="A39" s="14" t="s">
        <v>71</v>
      </c>
      <c r="B39" s="15" t="s">
        <v>405</v>
      </c>
      <c r="C39" s="15" t="s">
        <v>406</v>
      </c>
      <c r="D39" s="15" t="s">
        <v>95</v>
      </c>
      <c r="E39" s="15" t="s">
        <v>407</v>
      </c>
      <c r="F39" s="15" t="s">
        <v>408</v>
      </c>
      <c r="G39" s="15" t="s">
        <v>239</v>
      </c>
      <c r="H39" s="15"/>
      <c r="I39" s="15" t="s">
        <v>112</v>
      </c>
      <c r="J39" s="15" t="s">
        <v>73</v>
      </c>
      <c r="K39" s="15" t="s">
        <v>409</v>
      </c>
      <c r="L39" s="15" t="s">
        <v>239</v>
      </c>
      <c r="M39" s="15"/>
      <c r="N39" s="8" t="s">
        <v>410</v>
      </c>
    </row>
  </sheetData>
  <mergeCells count="68">
    <mergeCell ref="J15:N15"/>
    <mergeCell ref="G17:I17"/>
    <mergeCell ref="B6:E6"/>
    <mergeCell ref="A1:E1"/>
    <mergeCell ref="B2:E2"/>
    <mergeCell ref="B3:E3"/>
    <mergeCell ref="B4:E4"/>
    <mergeCell ref="B5:E5"/>
    <mergeCell ref="A7:E7"/>
    <mergeCell ref="B8:D8"/>
    <mergeCell ref="B9:D9"/>
    <mergeCell ref="A12:N12"/>
    <mergeCell ref="A13:A14"/>
    <mergeCell ref="B13:B14"/>
    <mergeCell ref="C13:D13"/>
    <mergeCell ref="F13:F14"/>
    <mergeCell ref="G13:I14"/>
    <mergeCell ref="J13:N14"/>
    <mergeCell ref="L36:M36"/>
    <mergeCell ref="N36:N37"/>
    <mergeCell ref="F31:K31"/>
    <mergeCell ref="L31:M31"/>
    <mergeCell ref="N31:N32"/>
    <mergeCell ref="A35:N35"/>
    <mergeCell ref="A36:A37"/>
    <mergeCell ref="B36:B37"/>
    <mergeCell ref="C36:C37"/>
    <mergeCell ref="D36:D37"/>
    <mergeCell ref="E36:E37"/>
    <mergeCell ref="F36:K36"/>
    <mergeCell ref="G15:I15"/>
    <mergeCell ref="A31:A32"/>
    <mergeCell ref="B31:B32"/>
    <mergeCell ref="C31:C32"/>
    <mergeCell ref="E31:E32"/>
    <mergeCell ref="B10:D10"/>
    <mergeCell ref="B11:D11"/>
    <mergeCell ref="B24:B29"/>
    <mergeCell ref="C24:C29"/>
    <mergeCell ref="D24:D29"/>
    <mergeCell ref="E13:E14"/>
    <mergeCell ref="G16:I16"/>
    <mergeCell ref="J16:N16"/>
    <mergeCell ref="D31:D32"/>
    <mergeCell ref="A30:N30"/>
    <mergeCell ref="J17:N17"/>
    <mergeCell ref="G20:I20"/>
    <mergeCell ref="J20:N20"/>
    <mergeCell ref="A21:N21"/>
    <mergeCell ref="A22:A23"/>
    <mergeCell ref="B22:B23"/>
    <mergeCell ref="C22:C23"/>
    <mergeCell ref="D22:D23"/>
    <mergeCell ref="E22:L22"/>
    <mergeCell ref="M22:N23"/>
    <mergeCell ref="J28:L28"/>
    <mergeCell ref="A24:A29"/>
    <mergeCell ref="J24:L24"/>
    <mergeCell ref="J29:L29"/>
    <mergeCell ref="G18:I18"/>
    <mergeCell ref="J18:N18"/>
    <mergeCell ref="J25:L25"/>
    <mergeCell ref="J26:L26"/>
    <mergeCell ref="J27:L27"/>
    <mergeCell ref="M24:N29"/>
    <mergeCell ref="J23:L23"/>
    <mergeCell ref="G19:I19"/>
    <mergeCell ref="J19:N19"/>
  </mergeCells>
  <hyperlinks>
    <hyperlink ref="A1:E1" location="Clases!A1" display="&lt;-Volver al inicio" xr:uid="{64D85201-C674-434F-8AD3-E1669605018E}"/>
    <hyperlink ref="E9" location="'ReportePublicacion'!A1" display="ReporteComentario" xr:uid="{A2BFB00F-202E-454A-A5EF-81FD59958795}"/>
    <hyperlink ref="E10:E11" location="'ReportePublicacion'!A1" display="ReporteComentario" xr:uid="{4A6C5B81-EAA8-4951-A9CB-D83EAF3F9912}"/>
    <hyperlink ref="D17" location="'GrupoParticipante'!A1" display="GrupoParticipante" xr:uid="{70ABC18F-72F7-4FAA-BB50-78F6503BBA43}"/>
    <hyperlink ref="D20" location="'Estado'!A1" display="Estado" xr:uid="{4649D755-4CEE-4659-9CB5-795ED1D37857}"/>
    <hyperlink ref="D16" location="'Grupo'!A1" display="Grupo" xr:uid="{0E5D64BD-71BD-458A-AE79-B09C9F0AF847}"/>
    <hyperlink ref="G26" location="'GrupoParticipante'!A1" display="GrupoParticipante" xr:uid="{DB443B0C-C190-46A1-A326-376363B6D6D0}"/>
    <hyperlink ref="G29" location="'Estado'!A1" display="Estado" xr:uid="{9E71D099-63AD-45B5-8B28-5B1669513127}"/>
    <hyperlink ref="G25" location="'Grupo'!A1" display="Grupo" xr:uid="{19583E7E-67BC-4609-A026-785EC19ACB1C}"/>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B510F2E3-6FB7-4F52-90B0-8A077C5C58AF}">
          <x14:formula1>
            <xm:f>Valores!$D$2:$D$3</xm:f>
          </x14:formula1>
          <xm:sqref>B5</xm:sqref>
        </x14:dataValidation>
        <x14:dataValidation type="list" allowBlank="1" showInputMessage="1" showErrorMessage="1" xr:uid="{DD18636B-8154-4794-99C1-3743DDFC3740}">
          <x14:formula1>
            <xm:f>Valores!$E$2:$E$3</xm:f>
          </x14:formula1>
          <xm:sqref>B6 D38:D39 J33:J34 J38:J39 D33:D34 E15:E20 I24:I29</xm:sqref>
        </x14:dataValidation>
        <x14:dataValidation type="list" allowBlank="1" showInputMessage="1" showErrorMessage="1" xr:uid="{7EF5A11B-6141-4C4B-AEFF-DC06F8FE71E4}">
          <x14:formula1>
            <xm:f>Valores!$F$2:$F$5</xm:f>
          </x14:formula1>
          <xm:sqref>A38:A39 A33:A34 A15:A20 A24</xm:sqref>
        </x14:dataValidation>
        <x14:dataValidation type="list" allowBlank="1" showInputMessage="1" showErrorMessage="1" xr:uid="{F571ED42-348B-4A71-93FE-4D4E247C2853}">
          <x14:formula1>
            <xm:f>Valores!$G$2:$G$12</xm:f>
          </x14:formula1>
          <xm:sqref>L39 G33:G34 L33:L34 G38:G39 C15:C20 F24:F29</xm:sqref>
        </x14:dataValidation>
        <x14:dataValidation type="list" allowBlank="1" showInputMessage="1" showErrorMessage="1" xr:uid="{08238A1C-3BD7-4E62-9C2A-B5C36102ED6A}">
          <x14:formula1>
            <xm:f>Valores!$H$2:$H$3</xm:f>
          </x14:formula1>
          <xm:sqref>C38:C39 F15:F20</xm:sqref>
        </x14:dataValidation>
        <x14:dataValidation type="list" allowBlank="1" showInputMessage="1" showErrorMessage="1" xr:uid="{D74FF936-FB34-42E4-9712-CE51DCD46550}">
          <x14:formula1>
            <xm:f>Valores!$J$2:$J$3</xm:f>
          </x14:formula1>
          <xm:sqref>I33:I34 I38:I39 H24:H29</xm:sqref>
        </x14:dataValidation>
        <x14:dataValidation type="list" allowBlank="1" showInputMessage="1" showErrorMessage="1" xr:uid="{4D42FF44-A709-44C3-A766-77CBBA4D7263}">
          <x14:formula1>
            <xm:f>Valores!$K$2:$K$3</xm:f>
          </x14:formula1>
          <xm:sqref>C33:C34</xm:sqref>
        </x14:dataValidation>
        <x14:dataValidation type="list" allowBlank="1" showInputMessage="1" showErrorMessage="1" xr:uid="{9CA6F052-7756-4F24-B538-B23A6B00E5AB}">
          <x14:formula1>
            <xm:f>Valores!$L$2:$L$13</xm:f>
          </x14:formula1>
          <xm:sqref>L38</xm:sqref>
        </x14:dataValidation>
        <x14:dataValidation type="list" allowBlank="1" showInputMessage="1" showErrorMessage="1" xr:uid="{58E2B1D7-A2DE-4458-B74A-1A763DC90790}">
          <x14:formula1>
            <xm:f>Valores!$B$2:$B$3</xm:f>
          </x14:formula1>
          <xm:sqref>A9:A11</xm:sqref>
        </x14:dataValidation>
        <x14:dataValidation type="list" allowBlank="1" showInputMessage="1" showErrorMessage="1" xr:uid="{FD4005E2-1B45-4E90-9CBE-72988082DCDA}">
          <x14:formula1>
            <xm:f>Valores!$C$2:$C$7</xm:f>
          </x14:formula1>
          <xm:sqref>B9:B11</xm:sqref>
        </x14:dataValidation>
        <x14:dataValidation type="list" allowBlank="1" showInputMessage="1" showErrorMessage="1" xr:uid="{1C59AC28-3F75-4DDD-9E8B-39F6398ED0EB}">
          <x14:formula1>
            <xm:f>Valores!$I$2:$I$3</xm:f>
          </x14:formula1>
          <xm:sqref>C24</xm:sqref>
        </x14:dataValidation>
        <x14:dataValidation type="list" allowBlank="1" showInputMessage="1" showErrorMessage="1" xr:uid="{707738CF-85B3-46C3-99BF-46FE58A73160}">
          <x14:formula1>
            <xm:f>Clases!$B$2:$B$32</xm:f>
          </x14:formula1>
          <xm:sqref>E9:E11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5D1BF-DDBB-454F-BBDC-6910A36CACFF}">
  <dimension ref="A1:N82"/>
  <sheetViews>
    <sheetView zoomScale="55" zoomScaleNormal="55" workbookViewId="0">
      <pane ySplit="1" topLeftCell="A79" activePane="bottomLeft" state="frozen"/>
      <selection pane="bottomLeft" activeCell="J80" sqref="J80"/>
    </sheetView>
  </sheetViews>
  <sheetFormatPr defaultColWidth="19.7109375" defaultRowHeight="15"/>
  <cols>
    <col min="1" max="1" width="28.7109375" style="1" customWidth="1"/>
    <col min="2" max="2" width="21.7109375" style="1" customWidth="1"/>
    <col min="3" max="3" width="27.140625" style="1" bestFit="1" customWidth="1"/>
    <col min="4" max="4" width="33.42578125" style="1" bestFit="1" customWidth="1"/>
    <col min="5" max="5" width="63" style="1" bestFit="1" customWidth="1"/>
    <col min="6" max="6" width="30.7109375" style="1" customWidth="1"/>
    <col min="7" max="7" width="17.5703125" style="1" bestFit="1" customWidth="1"/>
    <col min="8" max="8" width="20.140625" style="1" bestFit="1" customWidth="1"/>
    <col min="9" max="10" width="34.140625" style="1" bestFit="1" customWidth="1"/>
    <col min="11" max="11" width="47.85546875" style="1" customWidth="1"/>
    <col min="12" max="12" width="17.5703125" style="1" bestFit="1" customWidth="1"/>
    <col min="13" max="13" width="15" style="1" customWidth="1"/>
    <col min="14" max="14" width="58.5703125" style="1" bestFit="1" customWidth="1"/>
    <col min="15" max="16384" width="19.7109375" style="1"/>
  </cols>
  <sheetData>
    <row r="1" spans="1:14">
      <c r="A1" s="246" t="s">
        <v>69</v>
      </c>
      <c r="B1" s="246"/>
      <c r="C1" s="246"/>
      <c r="D1" s="246"/>
      <c r="E1" s="246"/>
    </row>
    <row r="2" spans="1:14" ht="13.5" customHeight="1">
      <c r="A2" s="16" t="str">
        <f>Clases!$B$1</f>
        <v>Clase</v>
      </c>
      <c r="B2" s="247" t="str">
        <f>Clases!B16</f>
        <v>Persona</v>
      </c>
      <c r="C2" s="247"/>
      <c r="D2" s="247"/>
      <c r="E2" s="248"/>
    </row>
    <row r="3" spans="1:14">
      <c r="A3" s="17" t="str">
        <f>Clases!$C$1</f>
        <v>Estereotipo</v>
      </c>
      <c r="B3" s="239" t="str">
        <f>Clases!C7</f>
        <v>class</v>
      </c>
      <c r="C3" s="239"/>
      <c r="D3" s="239"/>
      <c r="E3" s="240"/>
    </row>
    <row r="4" spans="1:14" ht="60" customHeight="1">
      <c r="A4" s="17" t="str">
        <f>Clases!$D$1</f>
        <v>Desripción</v>
      </c>
      <c r="B4" s="249" t="str">
        <f>Clases!D16</f>
        <v>Clase que representa la InformacionPersonal que puede tener un Participante, un AdminsitradorEstructura, y un AdministradorOrganizacion. Allí se encuentran todos los datos básicos respecto a un Usuario del sistema. 
Por Ej. en un momento determinado, un AdministradorEstructura pudiera tener de nombre Luz Mery Rios Alzate, con CC, 123456789, número telefónico en colombia 3213331122, correo electrónico luz.mery6789@uco.net.co, tanto el teléfono como el correo eletrónico confirmados.</v>
      </c>
      <c r="C4" s="249"/>
      <c r="D4" s="249"/>
      <c r="E4" s="250"/>
    </row>
    <row r="5" spans="1:14">
      <c r="A5" s="17" t="s">
        <v>70</v>
      </c>
      <c r="B5" s="249" t="s">
        <v>282</v>
      </c>
      <c r="C5" s="249"/>
      <c r="D5" s="249"/>
      <c r="E5" s="250"/>
    </row>
    <row r="6" spans="1:14">
      <c r="A6" s="17" t="s">
        <v>72</v>
      </c>
      <c r="B6" s="239" t="s">
        <v>73</v>
      </c>
      <c r="C6" s="239"/>
      <c r="D6" s="239"/>
      <c r="E6" s="240"/>
    </row>
    <row r="7" spans="1:14">
      <c r="A7" s="357" t="s">
        <v>74</v>
      </c>
      <c r="B7" s="358"/>
      <c r="C7" s="358"/>
      <c r="D7" s="358"/>
      <c r="E7" s="359"/>
      <c r="F7" s="2"/>
      <c r="G7" s="2"/>
      <c r="H7" s="2"/>
      <c r="I7" s="2"/>
      <c r="J7" s="2"/>
      <c r="K7" s="2"/>
      <c r="L7" s="2"/>
      <c r="M7" s="2"/>
      <c r="N7" s="2"/>
    </row>
    <row r="8" spans="1:14">
      <c r="A8" s="67" t="s">
        <v>75</v>
      </c>
      <c r="B8" s="424" t="s">
        <v>76</v>
      </c>
      <c r="C8" s="424"/>
      <c r="D8" s="424"/>
      <c r="E8" s="68" t="s">
        <v>21</v>
      </c>
      <c r="F8" s="2"/>
      <c r="G8" s="2"/>
      <c r="H8" s="2"/>
      <c r="I8" s="2"/>
      <c r="J8" s="2"/>
      <c r="K8" s="2"/>
      <c r="L8" s="2"/>
      <c r="M8" s="2"/>
      <c r="N8" s="2"/>
    </row>
    <row r="9" spans="1:14">
      <c r="A9" s="23" t="s">
        <v>79</v>
      </c>
      <c r="B9" s="425" t="s">
        <v>448</v>
      </c>
      <c r="C9" s="426"/>
      <c r="D9" s="427"/>
      <c r="E9" s="40" t="s">
        <v>449</v>
      </c>
    </row>
    <row r="10" spans="1:14">
      <c r="A10" s="23" t="s">
        <v>77</v>
      </c>
      <c r="B10" s="425" t="s">
        <v>78</v>
      </c>
      <c r="C10" s="426"/>
      <c r="D10" s="427"/>
      <c r="E10" s="40" t="s">
        <v>9</v>
      </c>
    </row>
    <row r="11" spans="1:14">
      <c r="A11" s="23" t="s">
        <v>77</v>
      </c>
      <c r="B11" s="425" t="s">
        <v>78</v>
      </c>
      <c r="C11" s="426"/>
      <c r="D11" s="427"/>
      <c r="E11" s="40" t="s">
        <v>6</v>
      </c>
    </row>
    <row r="12" spans="1:14">
      <c r="A12" s="92" t="s">
        <v>77</v>
      </c>
      <c r="B12" s="438" t="s">
        <v>78</v>
      </c>
      <c r="C12" s="439"/>
      <c r="D12" s="440"/>
      <c r="E12" s="41" t="s">
        <v>43</v>
      </c>
    </row>
    <row r="13" spans="1:14">
      <c r="A13" s="428" t="s">
        <v>82</v>
      </c>
      <c r="B13" s="429"/>
      <c r="C13" s="429"/>
      <c r="D13" s="429"/>
      <c r="E13" s="429"/>
      <c r="F13" s="429"/>
      <c r="G13" s="429"/>
      <c r="H13" s="429"/>
      <c r="I13" s="429"/>
      <c r="J13" s="429"/>
      <c r="K13" s="429"/>
      <c r="L13" s="429"/>
      <c r="M13" s="429"/>
      <c r="N13" s="430"/>
    </row>
    <row r="14" spans="1:14">
      <c r="A14" s="431" t="s">
        <v>83</v>
      </c>
      <c r="B14" s="432" t="s">
        <v>84</v>
      </c>
      <c r="C14" s="432" t="s">
        <v>85</v>
      </c>
      <c r="D14" s="432"/>
      <c r="E14" s="432" t="s">
        <v>86</v>
      </c>
      <c r="F14" s="432" t="s">
        <v>87</v>
      </c>
      <c r="G14" s="432" t="s">
        <v>88</v>
      </c>
      <c r="H14" s="432"/>
      <c r="I14" s="432"/>
      <c r="J14" s="432" t="s">
        <v>89</v>
      </c>
      <c r="K14" s="432"/>
      <c r="L14" s="432"/>
      <c r="M14" s="432"/>
      <c r="N14" s="433"/>
    </row>
    <row r="15" spans="1:14">
      <c r="A15" s="431"/>
      <c r="B15" s="432"/>
      <c r="C15" s="78" t="s">
        <v>85</v>
      </c>
      <c r="D15" s="78" t="s">
        <v>90</v>
      </c>
      <c r="E15" s="432"/>
      <c r="F15" s="432"/>
      <c r="G15" s="432"/>
      <c r="H15" s="432"/>
      <c r="I15" s="432"/>
      <c r="J15" s="432"/>
      <c r="K15" s="432"/>
      <c r="L15" s="432"/>
      <c r="M15" s="432"/>
      <c r="N15" s="433"/>
    </row>
    <row r="16" spans="1:14">
      <c r="A16" s="32" t="s">
        <v>91</v>
      </c>
      <c r="B16" s="23" t="s">
        <v>92</v>
      </c>
      <c r="C16" s="23" t="s">
        <v>93</v>
      </c>
      <c r="D16" s="23" t="s">
        <v>94</v>
      </c>
      <c r="E16" s="23" t="s">
        <v>73</v>
      </c>
      <c r="F16" s="23" t="s">
        <v>96</v>
      </c>
      <c r="G16" s="434"/>
      <c r="H16" s="434"/>
      <c r="I16" s="434"/>
      <c r="J16" s="441" t="s">
        <v>486</v>
      </c>
      <c r="K16" s="434"/>
      <c r="L16" s="434"/>
      <c r="M16" s="434"/>
      <c r="N16" s="435"/>
    </row>
    <row r="17" spans="1:14">
      <c r="A17" s="32" t="s">
        <v>91</v>
      </c>
      <c r="B17" s="23" t="s">
        <v>487</v>
      </c>
      <c r="C17" s="23" t="s">
        <v>239</v>
      </c>
      <c r="D17" s="23"/>
      <c r="E17" s="23" t="s">
        <v>73</v>
      </c>
      <c r="F17" s="23" t="s">
        <v>96</v>
      </c>
      <c r="G17" s="434"/>
      <c r="H17" s="434"/>
      <c r="I17" s="434"/>
      <c r="J17" s="436" t="s">
        <v>488</v>
      </c>
      <c r="K17" s="436"/>
      <c r="L17" s="436"/>
      <c r="M17" s="436"/>
      <c r="N17" s="437"/>
    </row>
    <row r="18" spans="1:14">
      <c r="A18" s="32" t="s">
        <v>91</v>
      </c>
      <c r="B18" s="23" t="s">
        <v>489</v>
      </c>
      <c r="C18" s="23" t="s">
        <v>239</v>
      </c>
      <c r="D18" s="23"/>
      <c r="E18" s="23" t="s">
        <v>73</v>
      </c>
      <c r="F18" s="23" t="s">
        <v>96</v>
      </c>
      <c r="G18" s="434"/>
      <c r="H18" s="434"/>
      <c r="I18" s="434"/>
      <c r="J18" s="434" t="s">
        <v>490</v>
      </c>
      <c r="K18" s="434"/>
      <c r="L18" s="434"/>
      <c r="M18" s="434"/>
      <c r="N18" s="435"/>
    </row>
    <row r="19" spans="1:14">
      <c r="A19" s="32" t="s">
        <v>91</v>
      </c>
      <c r="B19" s="23" t="s">
        <v>491</v>
      </c>
      <c r="C19" s="23" t="s">
        <v>239</v>
      </c>
      <c r="D19" s="23"/>
      <c r="E19" s="23" t="s">
        <v>73</v>
      </c>
      <c r="F19" s="23" t="s">
        <v>96</v>
      </c>
      <c r="G19" s="434"/>
      <c r="H19" s="434"/>
      <c r="I19" s="434"/>
      <c r="J19" s="434" t="s">
        <v>492</v>
      </c>
      <c r="K19" s="434"/>
      <c r="L19" s="434"/>
      <c r="M19" s="434"/>
      <c r="N19" s="435"/>
    </row>
    <row r="20" spans="1:14">
      <c r="A20" s="32" t="s">
        <v>91</v>
      </c>
      <c r="B20" s="23" t="s">
        <v>493</v>
      </c>
      <c r="C20" s="23" t="s">
        <v>239</v>
      </c>
      <c r="D20" s="23"/>
      <c r="E20" s="23" t="s">
        <v>73</v>
      </c>
      <c r="F20" s="23" t="s">
        <v>96</v>
      </c>
      <c r="G20" s="434"/>
      <c r="H20" s="434"/>
      <c r="I20" s="434"/>
      <c r="J20" s="434" t="s">
        <v>494</v>
      </c>
      <c r="K20" s="434"/>
      <c r="L20" s="434"/>
      <c r="M20" s="434"/>
      <c r="N20" s="435"/>
    </row>
    <row r="21" spans="1:14">
      <c r="A21" s="32" t="s">
        <v>91</v>
      </c>
      <c r="B21" s="23" t="s">
        <v>495</v>
      </c>
      <c r="C21" s="23" t="s">
        <v>239</v>
      </c>
      <c r="D21" s="23"/>
      <c r="E21" s="23" t="s">
        <v>73</v>
      </c>
      <c r="F21" s="23" t="s">
        <v>96</v>
      </c>
      <c r="G21" s="434"/>
      <c r="H21" s="434"/>
      <c r="I21" s="434"/>
      <c r="J21" s="434" t="s">
        <v>496</v>
      </c>
      <c r="K21" s="434"/>
      <c r="L21" s="434"/>
      <c r="M21" s="434"/>
      <c r="N21" s="435"/>
    </row>
    <row r="22" spans="1:14">
      <c r="A22" s="32" t="s">
        <v>91</v>
      </c>
      <c r="B22" s="23" t="s">
        <v>497</v>
      </c>
      <c r="C22" s="23" t="s">
        <v>239</v>
      </c>
      <c r="D22" s="23"/>
      <c r="E22" s="23" t="s">
        <v>73</v>
      </c>
      <c r="F22" s="23" t="s">
        <v>96</v>
      </c>
      <c r="G22" s="434"/>
      <c r="H22" s="434"/>
      <c r="I22" s="434"/>
      <c r="J22" s="441" t="s">
        <v>498</v>
      </c>
      <c r="K22" s="434"/>
      <c r="L22" s="434"/>
      <c r="M22" s="434"/>
      <c r="N22" s="435"/>
    </row>
    <row r="23" spans="1:14">
      <c r="A23" s="32" t="s">
        <v>91</v>
      </c>
      <c r="B23" s="23" t="s">
        <v>499</v>
      </c>
      <c r="C23" s="23" t="s">
        <v>500</v>
      </c>
      <c r="D23" s="23"/>
      <c r="E23" s="23" t="s">
        <v>73</v>
      </c>
      <c r="F23" s="23" t="s">
        <v>96</v>
      </c>
      <c r="G23" s="434"/>
      <c r="H23" s="434"/>
      <c r="I23" s="434"/>
      <c r="J23" s="441" t="s">
        <v>501</v>
      </c>
      <c r="K23" s="434"/>
      <c r="L23" s="434"/>
      <c r="M23" s="434"/>
      <c r="N23" s="435"/>
    </row>
    <row r="24" spans="1:14">
      <c r="A24" s="32" t="s">
        <v>91</v>
      </c>
      <c r="B24" s="23" t="s">
        <v>502</v>
      </c>
      <c r="C24" s="23" t="s">
        <v>208</v>
      </c>
      <c r="D24" s="23"/>
      <c r="E24" s="23" t="s">
        <v>73</v>
      </c>
      <c r="F24" s="23" t="s">
        <v>96</v>
      </c>
      <c r="G24" s="434"/>
      <c r="H24" s="434"/>
      <c r="I24" s="434"/>
      <c r="J24" s="434" t="s">
        <v>503</v>
      </c>
      <c r="K24" s="434"/>
      <c r="L24" s="434"/>
      <c r="M24" s="434"/>
      <c r="N24" s="435"/>
    </row>
    <row r="25" spans="1:14">
      <c r="A25" s="32" t="s">
        <v>91</v>
      </c>
      <c r="B25" s="23" t="s">
        <v>504</v>
      </c>
      <c r="C25" s="23" t="s">
        <v>500</v>
      </c>
      <c r="D25" s="23"/>
      <c r="E25" s="23" t="s">
        <v>73</v>
      </c>
      <c r="F25" s="23" t="s">
        <v>96</v>
      </c>
      <c r="G25" s="434"/>
      <c r="H25" s="434"/>
      <c r="I25" s="434"/>
      <c r="J25" s="434" t="s">
        <v>505</v>
      </c>
      <c r="K25" s="434"/>
      <c r="L25" s="434"/>
      <c r="M25" s="434"/>
      <c r="N25" s="435"/>
    </row>
    <row r="26" spans="1:14">
      <c r="A26" s="32" t="s">
        <v>91</v>
      </c>
      <c r="B26" s="23" t="s">
        <v>100</v>
      </c>
      <c r="C26" s="23" t="s">
        <v>93</v>
      </c>
      <c r="D26" s="79" t="s">
        <v>19</v>
      </c>
      <c r="E26" s="23" t="s">
        <v>73</v>
      </c>
      <c r="F26" s="23" t="s">
        <v>96</v>
      </c>
      <c r="G26" s="434" t="s">
        <v>506</v>
      </c>
      <c r="H26" s="434"/>
      <c r="I26" s="434"/>
      <c r="J26" s="434" t="s">
        <v>507</v>
      </c>
      <c r="K26" s="434"/>
      <c r="L26" s="434"/>
      <c r="M26" s="434"/>
      <c r="N26" s="435"/>
    </row>
    <row r="27" spans="1:14">
      <c r="A27" s="32" t="s">
        <v>91</v>
      </c>
      <c r="B27" s="23" t="s">
        <v>508</v>
      </c>
      <c r="C27" s="23" t="s">
        <v>93</v>
      </c>
      <c r="D27" s="79" t="s">
        <v>449</v>
      </c>
      <c r="E27" s="23" t="s">
        <v>73</v>
      </c>
      <c r="F27" s="23" t="s">
        <v>96</v>
      </c>
      <c r="G27" s="434" t="s">
        <v>509</v>
      </c>
      <c r="H27" s="434"/>
      <c r="I27" s="434"/>
      <c r="J27" s="434" t="s">
        <v>510</v>
      </c>
      <c r="K27" s="434"/>
      <c r="L27" s="434"/>
      <c r="M27" s="434"/>
      <c r="N27" s="435"/>
    </row>
    <row r="28" spans="1:14">
      <c r="A28" s="32" t="s">
        <v>91</v>
      </c>
      <c r="B28" s="23" t="s">
        <v>511</v>
      </c>
      <c r="C28" s="23" t="s">
        <v>93</v>
      </c>
      <c r="D28" s="79" t="s">
        <v>449</v>
      </c>
      <c r="E28" s="23" t="s">
        <v>73</v>
      </c>
      <c r="F28" s="23" t="s">
        <v>96</v>
      </c>
      <c r="G28" s="434" t="s">
        <v>509</v>
      </c>
      <c r="H28" s="434"/>
      <c r="I28" s="434"/>
      <c r="J28" s="434" t="s">
        <v>512</v>
      </c>
      <c r="K28" s="434"/>
      <c r="L28" s="434"/>
      <c r="M28" s="434"/>
      <c r="N28" s="435"/>
    </row>
    <row r="29" spans="1:14">
      <c r="A29" s="418" t="s">
        <v>102</v>
      </c>
      <c r="B29" s="419"/>
      <c r="C29" s="419"/>
      <c r="D29" s="419"/>
      <c r="E29" s="419"/>
      <c r="F29" s="419"/>
      <c r="G29" s="419"/>
      <c r="H29" s="419"/>
      <c r="I29" s="419"/>
      <c r="J29" s="419"/>
      <c r="K29" s="419"/>
      <c r="L29" s="419"/>
      <c r="M29" s="419"/>
      <c r="N29" s="420"/>
    </row>
    <row r="30" spans="1:14">
      <c r="A30" s="421" t="s">
        <v>83</v>
      </c>
      <c r="B30" s="422" t="s">
        <v>84</v>
      </c>
      <c r="C30" s="422" t="s">
        <v>103</v>
      </c>
      <c r="D30" s="422" t="s">
        <v>104</v>
      </c>
      <c r="E30" s="422" t="s">
        <v>105</v>
      </c>
      <c r="F30" s="422"/>
      <c r="G30" s="422"/>
      <c r="H30" s="422"/>
      <c r="I30" s="422"/>
      <c r="J30" s="422"/>
      <c r="K30" s="422"/>
      <c r="L30" s="422"/>
      <c r="M30" s="422" t="s">
        <v>106</v>
      </c>
      <c r="N30" s="423"/>
    </row>
    <row r="31" spans="1:14">
      <c r="A31" s="421"/>
      <c r="B31" s="422"/>
      <c r="C31" s="422"/>
      <c r="D31" s="422"/>
      <c r="E31" s="80" t="s">
        <v>84</v>
      </c>
      <c r="F31" s="80" t="s">
        <v>85</v>
      </c>
      <c r="G31" s="80" t="s">
        <v>90</v>
      </c>
      <c r="H31" s="80" t="s">
        <v>107</v>
      </c>
      <c r="I31" s="80" t="s">
        <v>86</v>
      </c>
      <c r="J31" s="422" t="s">
        <v>104</v>
      </c>
      <c r="K31" s="422"/>
      <c r="L31" s="422"/>
      <c r="M31" s="422"/>
      <c r="N31" s="423"/>
    </row>
    <row r="32" spans="1:14" ht="27.75" customHeight="1">
      <c r="A32" s="412" t="s">
        <v>259</v>
      </c>
      <c r="B32" s="413" t="s">
        <v>81</v>
      </c>
      <c r="C32" s="413" t="s">
        <v>110</v>
      </c>
      <c r="D32" s="414" t="s">
        <v>513</v>
      </c>
      <c r="E32" s="23" t="s">
        <v>514</v>
      </c>
      <c r="F32" s="23" t="s">
        <v>93</v>
      </c>
      <c r="G32" s="23" t="s">
        <v>94</v>
      </c>
      <c r="H32" s="23" t="s">
        <v>112</v>
      </c>
      <c r="I32" s="23" t="s">
        <v>95</v>
      </c>
      <c r="J32" s="242" t="s">
        <v>515</v>
      </c>
      <c r="K32" s="242"/>
      <c r="L32" s="242"/>
      <c r="M32" s="406" t="s">
        <v>516</v>
      </c>
      <c r="N32" s="407"/>
    </row>
    <row r="33" spans="1:14" ht="27.75" customHeight="1">
      <c r="A33" s="412"/>
      <c r="B33" s="413"/>
      <c r="C33" s="413"/>
      <c r="D33" s="414"/>
      <c r="E33" s="23" t="s">
        <v>487</v>
      </c>
      <c r="F33" s="23" t="s">
        <v>239</v>
      </c>
      <c r="G33" s="23"/>
      <c r="H33" s="23" t="s">
        <v>112</v>
      </c>
      <c r="I33" s="23" t="s">
        <v>73</v>
      </c>
      <c r="J33" s="242" t="s">
        <v>517</v>
      </c>
      <c r="K33" s="242"/>
      <c r="L33" s="242"/>
      <c r="M33" s="408"/>
      <c r="N33" s="409"/>
    </row>
    <row r="34" spans="1:14" ht="27.75" customHeight="1">
      <c r="A34" s="412"/>
      <c r="B34" s="413"/>
      <c r="C34" s="413"/>
      <c r="D34" s="414"/>
      <c r="E34" s="23" t="s">
        <v>489</v>
      </c>
      <c r="F34" s="23" t="s">
        <v>239</v>
      </c>
      <c r="G34" s="23"/>
      <c r="H34" s="23" t="s">
        <v>112</v>
      </c>
      <c r="I34" s="23" t="s">
        <v>73</v>
      </c>
      <c r="J34" s="242" t="s">
        <v>518</v>
      </c>
      <c r="K34" s="242"/>
      <c r="L34" s="242"/>
      <c r="M34" s="408"/>
      <c r="N34" s="409"/>
    </row>
    <row r="35" spans="1:14" ht="27.75" customHeight="1">
      <c r="A35" s="412"/>
      <c r="B35" s="413"/>
      <c r="C35" s="413"/>
      <c r="D35" s="414"/>
      <c r="E35" s="23" t="s">
        <v>491</v>
      </c>
      <c r="F35" s="23" t="s">
        <v>239</v>
      </c>
      <c r="G35" s="23"/>
      <c r="H35" s="23" t="s">
        <v>112</v>
      </c>
      <c r="I35" s="23" t="s">
        <v>73</v>
      </c>
      <c r="J35" s="242" t="s">
        <v>519</v>
      </c>
      <c r="K35" s="242"/>
      <c r="L35" s="242"/>
      <c r="M35" s="408"/>
      <c r="N35" s="409"/>
    </row>
    <row r="36" spans="1:14" ht="33.75" customHeight="1">
      <c r="A36" s="412"/>
      <c r="B36" s="413"/>
      <c r="C36" s="413"/>
      <c r="D36" s="414"/>
      <c r="E36" s="23" t="s">
        <v>493</v>
      </c>
      <c r="F36" s="23" t="s">
        <v>239</v>
      </c>
      <c r="G36" s="23"/>
      <c r="H36" s="23" t="s">
        <v>112</v>
      </c>
      <c r="I36" s="23" t="s">
        <v>73</v>
      </c>
      <c r="J36" s="242" t="s">
        <v>520</v>
      </c>
      <c r="K36" s="242"/>
      <c r="L36" s="242"/>
      <c r="M36" s="408"/>
      <c r="N36" s="409"/>
    </row>
    <row r="37" spans="1:14" ht="27.75" customHeight="1">
      <c r="A37" s="412"/>
      <c r="B37" s="413"/>
      <c r="C37" s="413"/>
      <c r="D37" s="414"/>
      <c r="E37" s="23" t="s">
        <v>495</v>
      </c>
      <c r="F37" s="23" t="s">
        <v>239</v>
      </c>
      <c r="G37" s="23"/>
      <c r="H37" s="23" t="s">
        <v>112</v>
      </c>
      <c r="I37" s="23" t="s">
        <v>73</v>
      </c>
      <c r="J37" s="242" t="s">
        <v>521</v>
      </c>
      <c r="K37" s="242"/>
      <c r="L37" s="242"/>
      <c r="M37" s="408"/>
      <c r="N37" s="409"/>
    </row>
    <row r="38" spans="1:14" ht="27.75" customHeight="1">
      <c r="A38" s="412"/>
      <c r="B38" s="413"/>
      <c r="C38" s="413"/>
      <c r="D38" s="414"/>
      <c r="E38" s="23" t="s">
        <v>497</v>
      </c>
      <c r="F38" s="23" t="s">
        <v>239</v>
      </c>
      <c r="G38" s="23"/>
      <c r="H38" s="23" t="s">
        <v>112</v>
      </c>
      <c r="I38" s="23" t="s">
        <v>73</v>
      </c>
      <c r="J38" s="242" t="s">
        <v>522</v>
      </c>
      <c r="K38" s="242"/>
      <c r="L38" s="242"/>
      <c r="M38" s="408"/>
      <c r="N38" s="409"/>
    </row>
    <row r="39" spans="1:14" ht="27.75" customHeight="1">
      <c r="A39" s="412"/>
      <c r="B39" s="413"/>
      <c r="C39" s="413"/>
      <c r="D39" s="414"/>
      <c r="E39" s="23" t="s">
        <v>499</v>
      </c>
      <c r="F39" s="23" t="s">
        <v>500</v>
      </c>
      <c r="G39" s="23"/>
      <c r="H39" s="23" t="s">
        <v>112</v>
      </c>
      <c r="I39" s="23" t="s">
        <v>73</v>
      </c>
      <c r="J39" s="242" t="s">
        <v>523</v>
      </c>
      <c r="K39" s="242"/>
      <c r="L39" s="242"/>
      <c r="M39" s="408"/>
      <c r="N39" s="409"/>
    </row>
    <row r="40" spans="1:14" ht="27.75" customHeight="1">
      <c r="A40" s="412"/>
      <c r="B40" s="413"/>
      <c r="C40" s="413"/>
      <c r="D40" s="414"/>
      <c r="E40" s="23" t="s">
        <v>502</v>
      </c>
      <c r="F40" s="23" t="s">
        <v>208</v>
      </c>
      <c r="G40" s="23"/>
      <c r="H40" s="23" t="s">
        <v>112</v>
      </c>
      <c r="I40" s="23" t="s">
        <v>73</v>
      </c>
      <c r="J40" s="242" t="s">
        <v>524</v>
      </c>
      <c r="K40" s="242"/>
      <c r="L40" s="242"/>
      <c r="M40" s="408"/>
      <c r="N40" s="409"/>
    </row>
    <row r="41" spans="1:14" ht="27.75" customHeight="1">
      <c r="A41" s="412"/>
      <c r="B41" s="413"/>
      <c r="C41" s="413"/>
      <c r="D41" s="414"/>
      <c r="E41" s="23" t="s">
        <v>504</v>
      </c>
      <c r="F41" s="23" t="s">
        <v>500</v>
      </c>
      <c r="G41" s="23"/>
      <c r="H41" s="23" t="s">
        <v>112</v>
      </c>
      <c r="I41" s="23" t="s">
        <v>73</v>
      </c>
      <c r="J41" s="242" t="s">
        <v>525</v>
      </c>
      <c r="K41" s="242"/>
      <c r="L41" s="242"/>
      <c r="M41" s="408"/>
      <c r="N41" s="409"/>
    </row>
    <row r="42" spans="1:14" ht="27.75" customHeight="1">
      <c r="A42" s="412"/>
      <c r="B42" s="413"/>
      <c r="C42" s="413"/>
      <c r="D42" s="414"/>
      <c r="E42" s="23" t="s">
        <v>100</v>
      </c>
      <c r="F42" s="23" t="s">
        <v>93</v>
      </c>
      <c r="G42" s="79" t="s">
        <v>19</v>
      </c>
      <c r="H42" s="23" t="s">
        <v>115</v>
      </c>
      <c r="I42" s="23" t="s">
        <v>73</v>
      </c>
      <c r="J42" s="242" t="s">
        <v>526</v>
      </c>
      <c r="K42" s="242"/>
      <c r="L42" s="242"/>
      <c r="M42" s="408"/>
      <c r="N42" s="409"/>
    </row>
    <row r="43" spans="1:14" ht="27.75" customHeight="1">
      <c r="A43" s="412"/>
      <c r="B43" s="413"/>
      <c r="C43" s="413"/>
      <c r="D43" s="414"/>
      <c r="E43" s="23" t="s">
        <v>508</v>
      </c>
      <c r="F43" s="23" t="s">
        <v>93</v>
      </c>
      <c r="G43" s="79" t="s">
        <v>449</v>
      </c>
      <c r="H43" s="23" t="s">
        <v>115</v>
      </c>
      <c r="I43" s="23" t="s">
        <v>73</v>
      </c>
      <c r="J43" s="242" t="s">
        <v>527</v>
      </c>
      <c r="K43" s="242"/>
      <c r="L43" s="242"/>
      <c r="M43" s="408"/>
      <c r="N43" s="409"/>
    </row>
    <row r="44" spans="1:14" ht="27.75" customHeight="1">
      <c r="A44" s="412"/>
      <c r="B44" s="413"/>
      <c r="C44" s="413"/>
      <c r="D44" s="414"/>
      <c r="E44" s="23" t="s">
        <v>511</v>
      </c>
      <c r="F44" s="23" t="s">
        <v>93</v>
      </c>
      <c r="G44" s="79" t="s">
        <v>449</v>
      </c>
      <c r="H44" s="23" t="s">
        <v>115</v>
      </c>
      <c r="I44" s="23" t="s">
        <v>73</v>
      </c>
      <c r="J44" s="242" t="s">
        <v>528</v>
      </c>
      <c r="K44" s="242"/>
      <c r="L44" s="242"/>
      <c r="M44" s="410"/>
      <c r="N44" s="411"/>
    </row>
    <row r="45" spans="1:14">
      <c r="A45" s="403" t="s">
        <v>119</v>
      </c>
      <c r="B45" s="404"/>
      <c r="C45" s="404"/>
      <c r="D45" s="404"/>
      <c r="E45" s="404"/>
      <c r="F45" s="404"/>
      <c r="G45" s="404"/>
      <c r="H45" s="404"/>
      <c r="I45" s="404"/>
      <c r="J45" s="404"/>
      <c r="K45" s="404"/>
      <c r="L45" s="404"/>
      <c r="M45" s="404"/>
      <c r="N45" s="405"/>
    </row>
    <row r="46" spans="1:14">
      <c r="A46" s="369" t="s">
        <v>83</v>
      </c>
      <c r="B46" s="361" t="s">
        <v>84</v>
      </c>
      <c r="C46" s="361" t="s">
        <v>120</v>
      </c>
      <c r="D46" s="361" t="s">
        <v>121</v>
      </c>
      <c r="E46" s="361" t="s">
        <v>104</v>
      </c>
      <c r="F46" s="361" t="s">
        <v>105</v>
      </c>
      <c r="G46" s="361"/>
      <c r="H46" s="361"/>
      <c r="I46" s="361"/>
      <c r="J46" s="361"/>
      <c r="K46" s="361"/>
      <c r="L46" s="361" t="s">
        <v>122</v>
      </c>
      <c r="M46" s="361"/>
      <c r="N46" s="365" t="s">
        <v>106</v>
      </c>
    </row>
    <row r="47" spans="1:14">
      <c r="A47" s="369"/>
      <c r="B47" s="361"/>
      <c r="C47" s="361"/>
      <c r="D47" s="361"/>
      <c r="E47" s="361"/>
      <c r="F47" s="81" t="s">
        <v>84</v>
      </c>
      <c r="G47" s="81" t="s">
        <v>85</v>
      </c>
      <c r="H47" s="81" t="s">
        <v>90</v>
      </c>
      <c r="I47" s="81" t="s">
        <v>107</v>
      </c>
      <c r="J47" s="81" t="s">
        <v>86</v>
      </c>
      <c r="K47" s="81" t="s">
        <v>104</v>
      </c>
      <c r="L47" s="81" t="s">
        <v>85</v>
      </c>
      <c r="M47" s="81" t="s">
        <v>90</v>
      </c>
      <c r="N47" s="365"/>
    </row>
    <row r="48" spans="1:14" ht="30">
      <c r="A48" s="32" t="s">
        <v>71</v>
      </c>
      <c r="B48" s="23" t="s">
        <v>123</v>
      </c>
      <c r="C48" s="23" t="s">
        <v>124</v>
      </c>
      <c r="D48" s="23" t="s">
        <v>73</v>
      </c>
      <c r="E48" s="45" t="str">
        <f t="shared" ref="E48:E60" si="0">_xlfn.CONCAT("Método encargado de obtener el valor del atributo ", B48, " de una información personal")</f>
        <v>Método encargado de obtener el valor del atributo getIdentificador de una información personal</v>
      </c>
      <c r="F48" s="23"/>
      <c r="G48" s="23"/>
      <c r="H48" s="23"/>
      <c r="I48" s="23"/>
      <c r="J48" s="23"/>
      <c r="K48" s="23"/>
      <c r="L48" s="23" t="s">
        <v>93</v>
      </c>
      <c r="M48" s="23" t="s">
        <v>94</v>
      </c>
      <c r="N48" s="24"/>
    </row>
    <row r="49" spans="1:14" ht="30">
      <c r="A49" s="32" t="s">
        <v>71</v>
      </c>
      <c r="B49" s="23" t="s">
        <v>529</v>
      </c>
      <c r="C49" s="23" t="s">
        <v>124</v>
      </c>
      <c r="D49" s="23" t="s">
        <v>73</v>
      </c>
      <c r="E49" s="45" t="str">
        <f t="shared" si="0"/>
        <v>Método encargado de obtener el valor del atributo getPrimerNombre de una información personal</v>
      </c>
      <c r="F49" s="23"/>
      <c r="G49" s="23"/>
      <c r="H49" s="23"/>
      <c r="I49" s="23"/>
      <c r="J49" s="23"/>
      <c r="K49" s="23"/>
      <c r="L49" s="23" t="s">
        <v>239</v>
      </c>
      <c r="M49" s="23"/>
      <c r="N49" s="24"/>
    </row>
    <row r="50" spans="1:14" ht="30">
      <c r="A50" s="32" t="s">
        <v>71</v>
      </c>
      <c r="B50" s="23" t="s">
        <v>530</v>
      </c>
      <c r="C50" s="23" t="s">
        <v>124</v>
      </c>
      <c r="D50" s="23" t="s">
        <v>73</v>
      </c>
      <c r="E50" s="45" t="str">
        <f t="shared" si="0"/>
        <v>Método encargado de obtener el valor del atributo getSegundoNombre de una información personal</v>
      </c>
      <c r="F50" s="23"/>
      <c r="G50" s="23"/>
      <c r="H50" s="23"/>
      <c r="I50" s="23"/>
      <c r="J50" s="23"/>
      <c r="K50" s="23"/>
      <c r="L50" s="23" t="s">
        <v>239</v>
      </c>
      <c r="M50" s="23"/>
      <c r="N50" s="24"/>
    </row>
    <row r="51" spans="1:14" ht="30">
      <c r="A51" s="32" t="s">
        <v>71</v>
      </c>
      <c r="B51" s="23" t="s">
        <v>531</v>
      </c>
      <c r="C51" s="23" t="s">
        <v>124</v>
      </c>
      <c r="D51" s="23" t="s">
        <v>73</v>
      </c>
      <c r="E51" s="45" t="str">
        <f t="shared" si="0"/>
        <v>Método encargado de obtener el valor del atributo getPrimerApellido de una información personal</v>
      </c>
      <c r="F51" s="23"/>
      <c r="G51" s="23"/>
      <c r="H51" s="23"/>
      <c r="I51" s="23"/>
      <c r="J51" s="23"/>
      <c r="K51" s="23"/>
      <c r="L51" s="23" t="s">
        <v>239</v>
      </c>
      <c r="M51" s="23"/>
      <c r="N51" s="24"/>
    </row>
    <row r="52" spans="1:14" ht="30">
      <c r="A52" s="32" t="s">
        <v>71</v>
      </c>
      <c r="B52" s="23" t="s">
        <v>532</v>
      </c>
      <c r="C52" s="23" t="s">
        <v>124</v>
      </c>
      <c r="D52" s="23" t="s">
        <v>73</v>
      </c>
      <c r="E52" s="45" t="str">
        <f t="shared" si="0"/>
        <v>Método encargado de obtener el valor del atributo getSegundoApellido de una información personal</v>
      </c>
      <c r="F52" s="23"/>
      <c r="G52" s="23"/>
      <c r="H52" s="23"/>
      <c r="I52" s="23"/>
      <c r="J52" s="23"/>
      <c r="K52" s="23"/>
      <c r="L52" s="23" t="s">
        <v>239</v>
      </c>
      <c r="M52" s="23"/>
      <c r="N52" s="24"/>
    </row>
    <row r="53" spans="1:14" ht="30">
      <c r="A53" s="32" t="s">
        <v>71</v>
      </c>
      <c r="B53" s="23" t="s">
        <v>533</v>
      </c>
      <c r="C53" s="23" t="s">
        <v>124</v>
      </c>
      <c r="D53" s="23" t="s">
        <v>73</v>
      </c>
      <c r="E53" s="45" t="str">
        <f t="shared" si="0"/>
        <v>Método encargado de obtener el valor del atributo getCorreo de una información personal</v>
      </c>
      <c r="F53" s="23"/>
      <c r="G53" s="23"/>
      <c r="H53" s="23"/>
      <c r="I53" s="23"/>
      <c r="J53" s="23"/>
      <c r="K53" s="23"/>
      <c r="L53" s="23" t="s">
        <v>239</v>
      </c>
      <c r="M53" s="23"/>
      <c r="N53" s="24"/>
    </row>
    <row r="54" spans="1:14" ht="30">
      <c r="A54" s="32" t="s">
        <v>71</v>
      </c>
      <c r="B54" s="23" t="s">
        <v>534</v>
      </c>
      <c r="C54" s="23" t="s">
        <v>124</v>
      </c>
      <c r="D54" s="23" t="s">
        <v>73</v>
      </c>
      <c r="E54" s="45" t="str">
        <f t="shared" si="0"/>
        <v>Método encargado de obtener el valor del atributo getTipoIdentificacion de una información personal</v>
      </c>
      <c r="F54" s="23"/>
      <c r="G54" s="23"/>
      <c r="H54" s="23"/>
      <c r="I54" s="23"/>
      <c r="J54" s="23"/>
      <c r="K54" s="23"/>
      <c r="L54" s="23" t="s">
        <v>239</v>
      </c>
      <c r="M54" s="23"/>
      <c r="N54" s="24"/>
    </row>
    <row r="55" spans="1:14" ht="30">
      <c r="A55" s="32" t="s">
        <v>71</v>
      </c>
      <c r="B55" s="23" t="s">
        <v>535</v>
      </c>
      <c r="C55" s="23" t="s">
        <v>124</v>
      </c>
      <c r="D55" s="23" t="s">
        <v>73</v>
      </c>
      <c r="E55" s="45" t="str">
        <f t="shared" si="0"/>
        <v>Método encargado de obtener el valor del atributo getNumeroIdentificacion de una información personal</v>
      </c>
      <c r="F55" s="23"/>
      <c r="G55" s="23"/>
      <c r="H55" s="23"/>
      <c r="I55" s="23"/>
      <c r="J55" s="23"/>
      <c r="K55" s="23"/>
      <c r="L55" s="23" t="s">
        <v>500</v>
      </c>
      <c r="M55" s="23"/>
      <c r="N55" s="24"/>
    </row>
    <row r="56" spans="1:14" ht="30">
      <c r="A56" s="32" t="s">
        <v>71</v>
      </c>
      <c r="B56" s="23" t="s">
        <v>536</v>
      </c>
      <c r="C56" s="23" t="s">
        <v>124</v>
      </c>
      <c r="D56" s="23" t="s">
        <v>73</v>
      </c>
      <c r="E56" s="45" t="str">
        <f t="shared" si="0"/>
        <v>Método encargado de obtener el valor del atributo getIndicadorPais de una información personal</v>
      </c>
      <c r="F56" s="23"/>
      <c r="G56" s="23"/>
      <c r="H56" s="23"/>
      <c r="I56" s="23"/>
      <c r="J56" s="23"/>
      <c r="K56" s="23"/>
      <c r="L56" s="23" t="s">
        <v>208</v>
      </c>
      <c r="M56" s="23"/>
      <c r="N56" s="24"/>
    </row>
    <row r="57" spans="1:14" ht="30">
      <c r="A57" s="32" t="s">
        <v>71</v>
      </c>
      <c r="B57" s="23" t="s">
        <v>537</v>
      </c>
      <c r="C57" s="23" t="s">
        <v>124</v>
      </c>
      <c r="D57" s="23" t="s">
        <v>73</v>
      </c>
      <c r="E57" s="45" t="str">
        <f t="shared" si="0"/>
        <v>Método encargado de obtener el valor del atributo getTelefono de una información personal</v>
      </c>
      <c r="F57" s="23"/>
      <c r="G57" s="23"/>
      <c r="H57" s="23"/>
      <c r="I57" s="23"/>
      <c r="J57" s="23"/>
      <c r="K57" s="23"/>
      <c r="L57" s="23" t="s">
        <v>500</v>
      </c>
      <c r="M57" s="23"/>
      <c r="N57" s="24"/>
    </row>
    <row r="58" spans="1:14" ht="30">
      <c r="A58" s="32" t="s">
        <v>71</v>
      </c>
      <c r="B58" s="23" t="s">
        <v>127</v>
      </c>
      <c r="C58" s="23" t="s">
        <v>124</v>
      </c>
      <c r="D58" s="23" t="s">
        <v>73</v>
      </c>
      <c r="E58" s="45" t="str">
        <f t="shared" si="0"/>
        <v>Método encargado de obtener el valor del atributo getEstado de una información personal</v>
      </c>
      <c r="F58" s="23"/>
      <c r="G58" s="23"/>
      <c r="H58" s="23"/>
      <c r="I58" s="23"/>
      <c r="J58" s="23"/>
      <c r="K58" s="23"/>
      <c r="L58" s="23" t="s">
        <v>93</v>
      </c>
      <c r="M58" s="79" t="s">
        <v>19</v>
      </c>
      <c r="N58" s="24"/>
    </row>
    <row r="59" spans="1:14" ht="30">
      <c r="A59" s="32" t="s">
        <v>71</v>
      </c>
      <c r="B59" s="23" t="s">
        <v>538</v>
      </c>
      <c r="C59" s="23" t="s">
        <v>124</v>
      </c>
      <c r="D59" s="23" t="s">
        <v>73</v>
      </c>
      <c r="E59" s="45" t="str">
        <f t="shared" si="0"/>
        <v>Método encargado de obtener el valor del atributo getTelefonoConfirmado de una información personal</v>
      </c>
      <c r="F59" s="23"/>
      <c r="G59" s="23"/>
      <c r="H59" s="23"/>
      <c r="I59" s="23"/>
      <c r="J59" s="23"/>
      <c r="K59" s="23"/>
      <c r="L59" s="23" t="s">
        <v>93</v>
      </c>
      <c r="M59" s="79" t="s">
        <v>449</v>
      </c>
      <c r="N59" s="24"/>
    </row>
    <row r="60" spans="1:14" ht="30">
      <c r="A60" s="32" t="s">
        <v>71</v>
      </c>
      <c r="B60" s="23" t="s">
        <v>539</v>
      </c>
      <c r="C60" s="23" t="s">
        <v>124</v>
      </c>
      <c r="D60" s="23" t="s">
        <v>73</v>
      </c>
      <c r="E60" s="45" t="str">
        <f t="shared" si="0"/>
        <v>Método encargado de obtener el valor del atributo getCorreoConfirmado de una información personal</v>
      </c>
      <c r="F60" s="23"/>
      <c r="G60" s="23"/>
      <c r="H60" s="23"/>
      <c r="I60" s="23"/>
      <c r="J60" s="23"/>
      <c r="K60" s="23"/>
      <c r="L60" s="23" t="s">
        <v>93</v>
      </c>
      <c r="M60" s="79" t="s">
        <v>449</v>
      </c>
      <c r="N60" s="24"/>
    </row>
    <row r="61" spans="1:14" ht="90">
      <c r="A61" s="32" t="s">
        <v>91</v>
      </c>
      <c r="B61" s="23" t="s">
        <v>128</v>
      </c>
      <c r="C61" s="23" t="s">
        <v>129</v>
      </c>
      <c r="D61" s="23" t="s">
        <v>73</v>
      </c>
      <c r="E61" s="45" t="str">
        <f t="shared" ref="E61:E73" si="1">_xlfn.CONCAT("Método encargado de asignar-colocar el valor del atributo ", B61, " de una información personal")</f>
        <v>Método encargado de asignar-colocar el valor del atributo setIdentificador de una información personal</v>
      </c>
      <c r="F61" s="23" t="s">
        <v>92</v>
      </c>
      <c r="G61" s="23" t="s">
        <v>93</v>
      </c>
      <c r="H61" s="23" t="s">
        <v>94</v>
      </c>
      <c r="I61" s="23" t="s">
        <v>112</v>
      </c>
      <c r="J61" s="23" t="s">
        <v>95</v>
      </c>
      <c r="K61" s="45" t="str">
        <f t="shared" ref="K61:K71" si="2">_xlfn.CONCAT("Atributo que brinda el valor que se va a asignar en el ",F61," de la InformacionPersonal, de ser necesario hacerlo")</f>
        <v>Atributo que brinda el valor que se va a asignar en el identificador de la InformacionPersonal, de ser necesario hacerlo</v>
      </c>
      <c r="L61" s="23"/>
      <c r="M61" s="23"/>
      <c r="N61" s="24" t="str">
        <f t="shared" ref="N61:N73" si="3">_xlfn.CONCAT("– Los datos del ", F61, " deben cumplir con las reglas de tipo de dato, formato, longitud, obligatoriedad, rango y falta de lógica.
En caso de fallar, se debe reportar el error al maximo detalle, deteniendo el proceso de set", PROPER(F61), "( ", F61,": ",IF(G61="Otro",H61,G61),"): void")</f>
        <v>– Los datos del identificador deben cumplir con las reglas de tipo de dato, formato, longitud, obligatoriedad, rango y falta de lógica.
En caso de fallar, se debe reportar el error al maximo detalle, deteniendo el proceso de setIdentificador( identificador: UUID): void</v>
      </c>
    </row>
    <row r="62" spans="1:14" ht="90">
      <c r="A62" s="32" t="s">
        <v>91</v>
      </c>
      <c r="B62" s="23" t="s">
        <v>540</v>
      </c>
      <c r="C62" s="23" t="s">
        <v>129</v>
      </c>
      <c r="D62" s="23" t="s">
        <v>73</v>
      </c>
      <c r="E62" s="45" t="str">
        <f t="shared" si="1"/>
        <v>Método encargado de asignar-colocar el valor del atributo setPrimerNombre de una información personal</v>
      </c>
      <c r="F62" s="23" t="s">
        <v>487</v>
      </c>
      <c r="G62" s="23" t="s">
        <v>239</v>
      </c>
      <c r="H62" s="23"/>
      <c r="I62" s="23" t="s">
        <v>112</v>
      </c>
      <c r="J62" s="23" t="s">
        <v>73</v>
      </c>
      <c r="K62" s="45" t="str">
        <f t="shared" si="2"/>
        <v>Atributo que brinda el valor que se va a asignar en el primerNombre de la InformacionPersonal, de ser necesario hacerlo</v>
      </c>
      <c r="L62" s="23"/>
      <c r="M62" s="23"/>
      <c r="N62" s="24" t="str">
        <f t="shared" si="3"/>
        <v>– Los datos del primerNombre deben cumplir con las reglas de tipo de dato, formato, longitud, obligatoriedad, rango y falta de lógica.
En caso de fallar, se debe reportar el error al maximo detalle, deteniendo el proceso de setPrimernombre( primerNombre: String): void</v>
      </c>
    </row>
    <row r="63" spans="1:14" ht="90">
      <c r="A63" s="32" t="s">
        <v>91</v>
      </c>
      <c r="B63" s="23" t="s">
        <v>541</v>
      </c>
      <c r="C63" s="23" t="s">
        <v>129</v>
      </c>
      <c r="D63" s="23" t="s">
        <v>73</v>
      </c>
      <c r="E63" s="45" t="str">
        <f t="shared" si="1"/>
        <v>Método encargado de asignar-colocar el valor del atributo setSegundoNombre de una información personal</v>
      </c>
      <c r="F63" s="23" t="s">
        <v>489</v>
      </c>
      <c r="G63" s="23" t="s">
        <v>239</v>
      </c>
      <c r="H63" s="23"/>
      <c r="I63" s="23" t="s">
        <v>112</v>
      </c>
      <c r="J63" s="23" t="s">
        <v>73</v>
      </c>
      <c r="K63" s="45" t="str">
        <f t="shared" si="2"/>
        <v>Atributo que brinda el valor que se va a asignar en el segundoNombre de la InformacionPersonal, de ser necesario hacerlo</v>
      </c>
      <c r="L63" s="23"/>
      <c r="M63" s="23"/>
      <c r="N63" s="24" t="str">
        <f t="shared" si="3"/>
        <v>– Los datos del segundoNombre deben cumplir con las reglas de tipo de dato, formato, longitud, obligatoriedad, rango y falta de lógica.
En caso de fallar, se debe reportar el error al maximo detalle, deteniendo el proceso de setSegundonombre( segundoNombre: String): void</v>
      </c>
    </row>
    <row r="64" spans="1:14" ht="90">
      <c r="A64" s="32" t="s">
        <v>91</v>
      </c>
      <c r="B64" s="23" t="s">
        <v>542</v>
      </c>
      <c r="C64" s="23" t="s">
        <v>129</v>
      </c>
      <c r="D64" s="23" t="s">
        <v>73</v>
      </c>
      <c r="E64" s="45" t="str">
        <f t="shared" si="1"/>
        <v>Método encargado de asignar-colocar el valor del atributo setPrimerApellido de una información personal</v>
      </c>
      <c r="F64" s="23" t="s">
        <v>491</v>
      </c>
      <c r="G64" s="23" t="s">
        <v>239</v>
      </c>
      <c r="H64" s="23"/>
      <c r="I64" s="23" t="s">
        <v>112</v>
      </c>
      <c r="J64" s="23" t="s">
        <v>73</v>
      </c>
      <c r="K64" s="45" t="str">
        <f t="shared" si="2"/>
        <v>Atributo que brinda el valor que se va a asignar en el primerApellido de la InformacionPersonal, de ser necesario hacerlo</v>
      </c>
      <c r="L64" s="23"/>
      <c r="M64" s="23"/>
      <c r="N64" s="24" t="str">
        <f t="shared" si="3"/>
        <v>– Los datos del primerApellido deben cumplir con las reglas de tipo de dato, formato, longitud, obligatoriedad, rango y falta de lógica.
En caso de fallar, se debe reportar el error al maximo detalle, deteniendo el proceso de setPrimerapellido( primerApellido: String): void</v>
      </c>
    </row>
    <row r="65" spans="1:14" ht="90">
      <c r="A65" s="32" t="s">
        <v>91</v>
      </c>
      <c r="B65" s="23" t="s">
        <v>493</v>
      </c>
      <c r="C65" s="23" t="s">
        <v>129</v>
      </c>
      <c r="D65" s="23" t="s">
        <v>73</v>
      </c>
      <c r="E65" s="45" t="str">
        <f t="shared" si="1"/>
        <v>Método encargado de asignar-colocar el valor del atributo segundoApellido de una información personal</v>
      </c>
      <c r="F65" s="23" t="s">
        <v>493</v>
      </c>
      <c r="G65" s="23" t="s">
        <v>239</v>
      </c>
      <c r="H65" s="23"/>
      <c r="I65" s="23" t="s">
        <v>112</v>
      </c>
      <c r="J65" s="23" t="s">
        <v>73</v>
      </c>
      <c r="K65" s="45" t="str">
        <f t="shared" si="2"/>
        <v>Atributo que brinda el valor que se va a asignar en el segundoApellido de la InformacionPersonal, de ser necesario hacerlo</v>
      </c>
      <c r="L65" s="23"/>
      <c r="M65" s="23"/>
      <c r="N65" s="24" t="str">
        <f t="shared" si="3"/>
        <v>– Los datos del segundoApellido deben cumplir con las reglas de tipo de dato, formato, longitud, obligatoriedad, rango y falta de lógica.
En caso de fallar, se debe reportar el error al maximo detalle, deteniendo el proceso de setSegundoapellido( segundoApellido: String): void</v>
      </c>
    </row>
    <row r="66" spans="1:14" ht="60">
      <c r="A66" s="32" t="s">
        <v>91</v>
      </c>
      <c r="B66" s="23" t="s">
        <v>495</v>
      </c>
      <c r="C66" s="23" t="s">
        <v>129</v>
      </c>
      <c r="D66" s="23" t="s">
        <v>73</v>
      </c>
      <c r="E66" s="45" t="str">
        <f t="shared" si="1"/>
        <v>Método encargado de asignar-colocar el valor del atributo correo de una información personal</v>
      </c>
      <c r="F66" s="23" t="s">
        <v>495</v>
      </c>
      <c r="G66" s="23" t="s">
        <v>239</v>
      </c>
      <c r="H66" s="23"/>
      <c r="I66" s="23" t="s">
        <v>112</v>
      </c>
      <c r="J66" s="23" t="s">
        <v>73</v>
      </c>
      <c r="K66" s="45" t="str">
        <f t="shared" si="2"/>
        <v>Atributo que brinda el valor que se va a asignar en el correo de la InformacionPersonal, de ser necesario hacerlo</v>
      </c>
      <c r="L66" s="23"/>
      <c r="M66" s="23"/>
      <c r="N66" s="24" t="str">
        <f t="shared" si="3"/>
        <v>– Los datos del correo deben cumplir con las reglas de tipo de dato, formato, longitud, obligatoriedad, rango y falta de lógica.
En caso de fallar, se debe reportar el error al maximo detalle, deteniendo el proceso de setCorreo( correo: String): void</v>
      </c>
    </row>
    <row r="67" spans="1:14" ht="90">
      <c r="A67" s="32" t="s">
        <v>91</v>
      </c>
      <c r="B67" s="23" t="s">
        <v>497</v>
      </c>
      <c r="C67" s="23" t="s">
        <v>129</v>
      </c>
      <c r="D67" s="23" t="s">
        <v>73</v>
      </c>
      <c r="E67" s="45" t="str">
        <f t="shared" si="1"/>
        <v>Método encargado de asignar-colocar el valor del atributo tipoIdentificacion de una información personal</v>
      </c>
      <c r="F67" s="23" t="s">
        <v>497</v>
      </c>
      <c r="G67" s="23" t="s">
        <v>239</v>
      </c>
      <c r="H67" s="23"/>
      <c r="I67" s="23" t="s">
        <v>112</v>
      </c>
      <c r="J67" s="23" t="s">
        <v>73</v>
      </c>
      <c r="K67" s="45" t="str">
        <f t="shared" si="2"/>
        <v>Atributo que brinda el valor que se va a asignar en el tipoIdentificacion de la InformacionPersonal, de ser necesario hacerlo</v>
      </c>
      <c r="L67" s="23"/>
      <c r="M67" s="23"/>
      <c r="N67" s="24" t="str">
        <f t="shared" si="3"/>
        <v>– Los datos del tipoIdentificacion deben cumplir con las reglas de tipo de dato, formato, longitud, obligatoriedad, rango y falta de lógica.
En caso de fallar, se debe reportar el error al maximo detalle, deteniendo el proceso de setTipoidentificacion( tipoIdentificacion: String): void</v>
      </c>
    </row>
    <row r="68" spans="1:14" ht="90">
      <c r="A68" s="32" t="s">
        <v>91</v>
      </c>
      <c r="B68" s="23" t="s">
        <v>499</v>
      </c>
      <c r="C68" s="23" t="s">
        <v>129</v>
      </c>
      <c r="D68" s="23" t="s">
        <v>73</v>
      </c>
      <c r="E68" s="45" t="str">
        <f t="shared" si="1"/>
        <v>Método encargado de asignar-colocar el valor del atributo numeroIdentificacion de una información personal</v>
      </c>
      <c r="F68" s="23" t="s">
        <v>499</v>
      </c>
      <c r="G68" s="23" t="s">
        <v>500</v>
      </c>
      <c r="H68" s="23"/>
      <c r="I68" s="23" t="s">
        <v>112</v>
      </c>
      <c r="J68" s="23" t="s">
        <v>73</v>
      </c>
      <c r="K68" s="45" t="str">
        <f t="shared" si="2"/>
        <v>Atributo que brinda el valor que se va a asignar en el numeroIdentificacion de la InformacionPersonal, de ser necesario hacerlo</v>
      </c>
      <c r="L68" s="23"/>
      <c r="M68" s="23"/>
      <c r="N68" s="24" t="str">
        <f t="shared" si="3"/>
        <v>– Los datos del numeroIdentificacion deben cumplir con las reglas de tipo de dato, formato, longitud, obligatoriedad, rango y falta de lógica.
En caso de fallar, se debe reportar el error al maximo detalle, deteniendo el proceso de setNumeroidentificacion( numeroIdentificacion: int/Integer): void</v>
      </c>
    </row>
    <row r="69" spans="1:14" ht="90">
      <c r="A69" s="32" t="s">
        <v>91</v>
      </c>
      <c r="B69" s="23" t="s">
        <v>502</v>
      </c>
      <c r="C69" s="23" t="s">
        <v>129</v>
      </c>
      <c r="D69" s="23" t="s">
        <v>73</v>
      </c>
      <c r="E69" s="45" t="str">
        <f t="shared" si="1"/>
        <v>Método encargado de asignar-colocar el valor del atributo indicadorPais de una información personal</v>
      </c>
      <c r="F69" s="23" t="s">
        <v>502</v>
      </c>
      <c r="G69" s="23" t="s">
        <v>208</v>
      </c>
      <c r="H69" s="23"/>
      <c r="I69" s="23" t="s">
        <v>112</v>
      </c>
      <c r="J69" s="23" t="s">
        <v>73</v>
      </c>
      <c r="K69" s="45" t="str">
        <f t="shared" si="2"/>
        <v>Atributo que brinda el valor que se va a asignar en el indicadorPais de la InformacionPersonal, de ser necesario hacerlo</v>
      </c>
      <c r="L69" s="23"/>
      <c r="M69" s="23"/>
      <c r="N69" s="24" t="str">
        <f t="shared" si="3"/>
        <v>– Los datos del indicadorPais deben cumplir con las reglas de tipo de dato, formato, longitud, obligatoriedad, rango y falta de lógica.
En caso de fallar, se debe reportar el error al maximo detalle, deteniendo el proceso de setIndicadorpais( indicadorPais: short/Short): void</v>
      </c>
    </row>
    <row r="70" spans="1:14" ht="75">
      <c r="A70" s="32" t="s">
        <v>91</v>
      </c>
      <c r="B70" s="23" t="s">
        <v>504</v>
      </c>
      <c r="C70" s="23" t="s">
        <v>129</v>
      </c>
      <c r="D70" s="23" t="s">
        <v>73</v>
      </c>
      <c r="E70" s="45" t="str">
        <f t="shared" si="1"/>
        <v>Método encargado de asignar-colocar el valor del atributo telefono de una información personal</v>
      </c>
      <c r="F70" s="23" t="s">
        <v>504</v>
      </c>
      <c r="G70" s="23" t="s">
        <v>500</v>
      </c>
      <c r="H70" s="23"/>
      <c r="I70" s="23" t="s">
        <v>112</v>
      </c>
      <c r="J70" s="23" t="s">
        <v>73</v>
      </c>
      <c r="K70" s="45" t="str">
        <f t="shared" si="2"/>
        <v>Atributo que brinda el valor que se va a asignar en el telefono de la InformacionPersonal, de ser necesario hacerlo</v>
      </c>
      <c r="L70" s="23"/>
      <c r="M70" s="23"/>
      <c r="N70" s="24" t="str">
        <f t="shared" si="3"/>
        <v>– Los datos del telefono deben cumplir con las reglas de tipo de dato, formato, longitud, obligatoriedad, rango y falta de lógica.
En caso de fallar, se debe reportar el error al maximo detalle, deteniendo el proceso de setTelefono( telefono: int/Integer): void</v>
      </c>
    </row>
    <row r="71" spans="1:14" ht="60">
      <c r="A71" s="32" t="s">
        <v>91</v>
      </c>
      <c r="B71" s="23" t="s">
        <v>100</v>
      </c>
      <c r="C71" s="23" t="s">
        <v>129</v>
      </c>
      <c r="D71" s="23" t="s">
        <v>73</v>
      </c>
      <c r="E71" s="45" t="str">
        <f t="shared" si="1"/>
        <v>Método encargado de asignar-colocar el valor del atributo estado de una información personal</v>
      </c>
      <c r="F71" s="23" t="s">
        <v>100</v>
      </c>
      <c r="G71" s="23" t="s">
        <v>93</v>
      </c>
      <c r="H71" s="91" t="s">
        <v>19</v>
      </c>
      <c r="I71" s="23" t="s">
        <v>115</v>
      </c>
      <c r="J71" s="23" t="s">
        <v>73</v>
      </c>
      <c r="K71" s="45" t="str">
        <f t="shared" si="2"/>
        <v>Atributo que brinda el valor que se va a asignar en el estado de la InformacionPersonal, de ser necesario hacerlo</v>
      </c>
      <c r="L71" s="23"/>
      <c r="M71" s="23"/>
      <c r="N71" s="24" t="str">
        <f t="shared" si="3"/>
        <v>– Los datos del estado deben cumplir con las reglas de tipo de dato, formato, longitud, obligatoriedad, rango y falta de lógica.
En caso de fallar, se debe reportar el error al maximo detalle, deteniendo el proceso de setEstado( estado: Estado): void</v>
      </c>
    </row>
    <row r="72" spans="1:14" ht="91.5" customHeight="1">
      <c r="A72" s="32" t="s">
        <v>91</v>
      </c>
      <c r="B72" s="23" t="s">
        <v>508</v>
      </c>
      <c r="C72" s="23" t="s">
        <v>129</v>
      </c>
      <c r="D72" s="23" t="s">
        <v>73</v>
      </c>
      <c r="E72" s="45" t="str">
        <f t="shared" si="1"/>
        <v>Método encargado de asignar-colocar el valor del atributo telefonoConfirmado de una información personal</v>
      </c>
      <c r="F72" s="23" t="s">
        <v>508</v>
      </c>
      <c r="G72" s="23" t="s">
        <v>93</v>
      </c>
      <c r="H72" s="91" t="s">
        <v>449</v>
      </c>
      <c r="I72" s="23" t="s">
        <v>115</v>
      </c>
      <c r="J72" s="23" t="s">
        <v>73</v>
      </c>
      <c r="K72" s="45" t="str">
        <f>_xlfn.CONCAT("Atributo que brinda el valor que se va a asignar en el ",F72," de la InformacionPersonal, si se confirmo (Si) o si se cambio y aún no se ha confirmado (No)")</f>
        <v>Atributo que brinda el valor que se va a asignar en el telefonoConfirmado de la InformacionPersonal, si se confirmo (Si) o si se cambio y aún no se ha confirmado (No)</v>
      </c>
      <c r="L72" s="23"/>
      <c r="M72" s="23"/>
      <c r="N72" s="24" t="str">
        <f t="shared" si="3"/>
        <v>– Los datos del telefonoConfirmado deben cumplir con las reglas de tipo de dato, formato, longitud, obligatoriedad, rango y falta de lógica.
En caso de fallar, se debe reportar el error al maximo detalle, deteniendo el proceso de setTelefonoconfirmado( telefonoConfirmado: Respuesta): void</v>
      </c>
    </row>
    <row r="73" spans="1:14" ht="90">
      <c r="A73" s="32" t="s">
        <v>91</v>
      </c>
      <c r="B73" s="23" t="s">
        <v>511</v>
      </c>
      <c r="C73" s="23" t="s">
        <v>129</v>
      </c>
      <c r="D73" s="23" t="s">
        <v>73</v>
      </c>
      <c r="E73" s="45" t="str">
        <f t="shared" si="1"/>
        <v>Método encargado de asignar-colocar el valor del atributo correoConfirmado de una información personal</v>
      </c>
      <c r="F73" s="23" t="s">
        <v>511</v>
      </c>
      <c r="G73" s="23" t="s">
        <v>93</v>
      </c>
      <c r="H73" s="91" t="s">
        <v>449</v>
      </c>
      <c r="I73" s="23" t="s">
        <v>115</v>
      </c>
      <c r="J73" s="23" t="s">
        <v>73</v>
      </c>
      <c r="K73" s="45" t="str">
        <f>_xlfn.CONCAT("Atributo que brinda el valor que se va a asignar en el ",F73," de la InformacionPersonal, si se confirmo (Si) o si se cambio y aún no se ha confirmado (No)")</f>
        <v>Atributo que brinda el valor que se va a asignar en el correoConfirmado de la InformacionPersonal, si se confirmo (Si) o si se cambio y aún no se ha confirmado (No)</v>
      </c>
      <c r="L73" s="23"/>
      <c r="M73" s="23"/>
      <c r="N73" s="24" t="str">
        <f t="shared" si="3"/>
        <v>– Los datos del correoConfirmado deben cumplir con las reglas de tipo de dato, formato, longitud, obligatoriedad, rango y falta de lógica.
En caso de fallar, se debe reportar el error al maximo detalle, deteniendo el proceso de setCorreoconfirmado( correoConfirmado: Respuesta): void</v>
      </c>
    </row>
    <row r="74" spans="1:14">
      <c r="A74" s="415" t="s">
        <v>134</v>
      </c>
      <c r="B74" s="416"/>
      <c r="C74" s="416"/>
      <c r="D74" s="416"/>
      <c r="E74" s="416"/>
      <c r="F74" s="416"/>
      <c r="G74" s="416"/>
      <c r="H74" s="416"/>
      <c r="I74" s="416"/>
      <c r="J74" s="416"/>
      <c r="K74" s="416"/>
      <c r="L74" s="416"/>
      <c r="M74" s="416"/>
      <c r="N74" s="417"/>
    </row>
    <row r="75" spans="1:14">
      <c r="A75" s="353" t="s">
        <v>83</v>
      </c>
      <c r="B75" s="347" t="s">
        <v>84</v>
      </c>
      <c r="C75" s="347" t="s">
        <v>135</v>
      </c>
      <c r="D75" s="347" t="s">
        <v>121</v>
      </c>
      <c r="E75" s="347" t="s">
        <v>104</v>
      </c>
      <c r="F75" s="347" t="s">
        <v>105</v>
      </c>
      <c r="G75" s="347"/>
      <c r="H75" s="347"/>
      <c r="I75" s="347"/>
      <c r="J75" s="347"/>
      <c r="K75" s="347"/>
      <c r="L75" s="347" t="s">
        <v>122</v>
      </c>
      <c r="M75" s="347"/>
      <c r="N75" s="348" t="s">
        <v>106</v>
      </c>
    </row>
    <row r="76" spans="1:14">
      <c r="A76" s="353"/>
      <c r="B76" s="347"/>
      <c r="C76" s="347"/>
      <c r="D76" s="347"/>
      <c r="E76" s="347"/>
      <c r="F76" s="82" t="s">
        <v>84</v>
      </c>
      <c r="G76" s="82" t="s">
        <v>85</v>
      </c>
      <c r="H76" s="82" t="s">
        <v>90</v>
      </c>
      <c r="I76" s="82" t="s">
        <v>107</v>
      </c>
      <c r="J76" s="82" t="s">
        <v>86</v>
      </c>
      <c r="K76" s="82" t="s">
        <v>104</v>
      </c>
      <c r="L76" s="82" t="s">
        <v>85</v>
      </c>
      <c r="M76" s="82" t="s">
        <v>90</v>
      </c>
      <c r="N76" s="348"/>
    </row>
    <row r="77" spans="1:14" ht="259.5">
      <c r="A77" s="32" t="s">
        <v>71</v>
      </c>
      <c r="B77" s="23" t="s">
        <v>543</v>
      </c>
      <c r="C77" s="23" t="s">
        <v>96</v>
      </c>
      <c r="D77" s="23" t="s">
        <v>73</v>
      </c>
      <c r="E77" s="23" t="str">
        <f t="shared" ref="E77:E82" si="4">_xlfn.CONCAT("Método encargado de ", B77, " una ", $B$2)</f>
        <v>Método encargado de registrar una Persona</v>
      </c>
      <c r="F77" s="23" t="s">
        <v>544</v>
      </c>
      <c r="G77" s="23" t="s">
        <v>93</v>
      </c>
      <c r="H77" s="79" t="s">
        <v>81</v>
      </c>
      <c r="I77" s="23" t="s">
        <v>115</v>
      </c>
      <c r="J77" s="23" t="s">
        <v>73</v>
      </c>
      <c r="K77" s="45" t="s">
        <v>545</v>
      </c>
      <c r="L77" s="23" t="s">
        <v>139</v>
      </c>
      <c r="M77" s="23"/>
      <c r="N77" s="24" t="s">
        <v>546</v>
      </c>
    </row>
    <row r="78" spans="1:14" ht="300">
      <c r="A78" s="32" t="s">
        <v>71</v>
      </c>
      <c r="B78" s="23" t="s">
        <v>141</v>
      </c>
      <c r="C78" s="23" t="s">
        <v>96</v>
      </c>
      <c r="D78" s="23" t="s">
        <v>73</v>
      </c>
      <c r="E78" s="23" t="str">
        <f t="shared" si="4"/>
        <v>Método encargado de modificar una Persona</v>
      </c>
      <c r="F78" s="45" t="s">
        <v>547</v>
      </c>
      <c r="G78" s="23" t="s">
        <v>93</v>
      </c>
      <c r="H78" s="79" t="s">
        <v>81</v>
      </c>
      <c r="I78" s="23" t="s">
        <v>115</v>
      </c>
      <c r="J78" s="23" t="s">
        <v>73</v>
      </c>
      <c r="K78" s="45" t="s">
        <v>548</v>
      </c>
      <c r="L78" s="23" t="s">
        <v>139</v>
      </c>
      <c r="M78" s="23"/>
      <c r="N78" s="24" t="s">
        <v>549</v>
      </c>
    </row>
    <row r="79" spans="1:14" ht="270">
      <c r="A79" s="32" t="s">
        <v>71</v>
      </c>
      <c r="B79" s="23" t="s">
        <v>145</v>
      </c>
      <c r="C79" s="23" t="s">
        <v>96</v>
      </c>
      <c r="D79" s="23" t="s">
        <v>73</v>
      </c>
      <c r="E79" s="23" t="str">
        <f t="shared" si="4"/>
        <v>Método encargado de cambiarEstado una Persona</v>
      </c>
      <c r="F79" s="45" t="s">
        <v>550</v>
      </c>
      <c r="G79" s="23" t="s">
        <v>93</v>
      </c>
      <c r="H79" s="79" t="s">
        <v>81</v>
      </c>
      <c r="I79" s="23" t="s">
        <v>115</v>
      </c>
      <c r="J79" s="23" t="s">
        <v>73</v>
      </c>
      <c r="K79" s="45" t="s">
        <v>551</v>
      </c>
      <c r="L79" s="23" t="s">
        <v>139</v>
      </c>
      <c r="M79" s="23"/>
      <c r="N79" s="24" t="s">
        <v>552</v>
      </c>
    </row>
    <row r="80" spans="1:14" ht="30">
      <c r="A80" s="32" t="s">
        <v>71</v>
      </c>
      <c r="B80" s="23" t="s">
        <v>149</v>
      </c>
      <c r="C80" s="23" t="s">
        <v>96</v>
      </c>
      <c r="D80" s="23" t="s">
        <v>73</v>
      </c>
      <c r="E80" s="23" t="str">
        <f t="shared" si="4"/>
        <v>Método encargado de consultar una Persona</v>
      </c>
      <c r="F80" s="23" t="s">
        <v>553</v>
      </c>
      <c r="G80" s="23" t="s">
        <v>93</v>
      </c>
      <c r="H80" s="79" t="s">
        <v>81</v>
      </c>
      <c r="I80" s="23" t="s">
        <v>115</v>
      </c>
      <c r="J80" s="23" t="s">
        <v>73</v>
      </c>
      <c r="K80" s="45" t="s">
        <v>554</v>
      </c>
      <c r="L80" s="23" t="s">
        <v>93</v>
      </c>
      <c r="M80" s="45" t="s">
        <v>555</v>
      </c>
      <c r="N80" s="24"/>
    </row>
    <row r="81" spans="1:14" ht="210">
      <c r="A81" s="32" t="s">
        <v>71</v>
      </c>
      <c r="B81" s="23" t="s">
        <v>153</v>
      </c>
      <c r="C81" s="23" t="s">
        <v>96</v>
      </c>
      <c r="D81" s="23" t="s">
        <v>73</v>
      </c>
      <c r="E81" s="23" t="str">
        <f t="shared" si="4"/>
        <v>Método encargado de Eliminar una Persona</v>
      </c>
      <c r="F81" s="23" t="s">
        <v>556</v>
      </c>
      <c r="G81" s="23" t="s">
        <v>93</v>
      </c>
      <c r="H81" s="23" t="s">
        <v>94</v>
      </c>
      <c r="I81" s="23" t="s">
        <v>112</v>
      </c>
      <c r="J81" s="23" t="s">
        <v>73</v>
      </c>
      <c r="K81" s="45" t="s">
        <v>557</v>
      </c>
      <c r="L81" s="23" t="s">
        <v>139</v>
      </c>
      <c r="M81" s="23"/>
      <c r="N81" s="24" t="s">
        <v>558</v>
      </c>
    </row>
    <row r="82" spans="1:14" ht="75">
      <c r="A82" s="83" t="s">
        <v>71</v>
      </c>
      <c r="B82" s="27" t="s">
        <v>157</v>
      </c>
      <c r="C82" s="27" t="s">
        <v>96</v>
      </c>
      <c r="D82" s="27" t="s">
        <v>73</v>
      </c>
      <c r="E82" s="27" t="str">
        <f t="shared" si="4"/>
        <v>Método encargado de calcularEstado una Persona</v>
      </c>
      <c r="F82" s="27" t="s">
        <v>559</v>
      </c>
      <c r="G82" s="27" t="s">
        <v>93</v>
      </c>
      <c r="H82" s="93" t="s">
        <v>81</v>
      </c>
      <c r="I82" s="27" t="s">
        <v>112</v>
      </c>
      <c r="J82" s="27" t="s">
        <v>73</v>
      </c>
      <c r="K82" s="53" t="s">
        <v>560</v>
      </c>
      <c r="L82" s="27" t="s">
        <v>160</v>
      </c>
      <c r="M82" s="27"/>
      <c r="N82" s="34" t="s">
        <v>561</v>
      </c>
    </row>
  </sheetData>
  <mergeCells count="90">
    <mergeCell ref="G23:I23"/>
    <mergeCell ref="G20:I20"/>
    <mergeCell ref="J20:N20"/>
    <mergeCell ref="G21:I21"/>
    <mergeCell ref="J21:N21"/>
    <mergeCell ref="G22:I22"/>
    <mergeCell ref="J22:N22"/>
    <mergeCell ref="G17:I17"/>
    <mergeCell ref="G18:I18"/>
    <mergeCell ref="J18:N18"/>
    <mergeCell ref="G19:I19"/>
    <mergeCell ref="J19:N19"/>
    <mergeCell ref="B6:E6"/>
    <mergeCell ref="A1:E1"/>
    <mergeCell ref="B2:E2"/>
    <mergeCell ref="B3:E3"/>
    <mergeCell ref="B4:E4"/>
    <mergeCell ref="B5:E5"/>
    <mergeCell ref="J28:N28"/>
    <mergeCell ref="J17:N17"/>
    <mergeCell ref="B10:D10"/>
    <mergeCell ref="B11:D11"/>
    <mergeCell ref="B12:D12"/>
    <mergeCell ref="G24:I24"/>
    <mergeCell ref="G27:I27"/>
    <mergeCell ref="J24:N24"/>
    <mergeCell ref="G25:I25"/>
    <mergeCell ref="J25:N25"/>
    <mergeCell ref="G26:I26"/>
    <mergeCell ref="J26:N26"/>
    <mergeCell ref="J23:N23"/>
    <mergeCell ref="J27:N27"/>
    <mergeCell ref="G16:I16"/>
    <mergeCell ref="J16:N16"/>
    <mergeCell ref="J40:L40"/>
    <mergeCell ref="J42:L42"/>
    <mergeCell ref="J32:L32"/>
    <mergeCell ref="J34:L34"/>
    <mergeCell ref="A7:E7"/>
    <mergeCell ref="B8:D8"/>
    <mergeCell ref="B9:D9"/>
    <mergeCell ref="A13:N13"/>
    <mergeCell ref="A14:A15"/>
    <mergeCell ref="B14:B15"/>
    <mergeCell ref="C14:D14"/>
    <mergeCell ref="E14:E15"/>
    <mergeCell ref="F14:F15"/>
    <mergeCell ref="G14:I15"/>
    <mergeCell ref="J14:N15"/>
    <mergeCell ref="G28:I28"/>
    <mergeCell ref="A29:N29"/>
    <mergeCell ref="A30:A31"/>
    <mergeCell ref="B30:B31"/>
    <mergeCell ref="C30:C31"/>
    <mergeCell ref="D30:D31"/>
    <mergeCell ref="E30:L30"/>
    <mergeCell ref="M30:N31"/>
    <mergeCell ref="J31:L31"/>
    <mergeCell ref="N75:N76"/>
    <mergeCell ref="F46:K46"/>
    <mergeCell ref="L46:M46"/>
    <mergeCell ref="N46:N47"/>
    <mergeCell ref="A74:N74"/>
    <mergeCell ref="A75:A76"/>
    <mergeCell ref="B75:B76"/>
    <mergeCell ref="C75:C76"/>
    <mergeCell ref="D75:D76"/>
    <mergeCell ref="E75:E76"/>
    <mergeCell ref="F75:K75"/>
    <mergeCell ref="A46:A47"/>
    <mergeCell ref="B46:B47"/>
    <mergeCell ref="C46:C47"/>
    <mergeCell ref="E46:E47"/>
    <mergeCell ref="D46:D47"/>
    <mergeCell ref="J35:L35"/>
    <mergeCell ref="J36:L36"/>
    <mergeCell ref="J43:L43"/>
    <mergeCell ref="J44:L44"/>
    <mergeCell ref="L75:M75"/>
    <mergeCell ref="A45:N45"/>
    <mergeCell ref="J41:L41"/>
    <mergeCell ref="M32:N44"/>
    <mergeCell ref="A32:A44"/>
    <mergeCell ref="B32:B44"/>
    <mergeCell ref="C32:C44"/>
    <mergeCell ref="D32:D44"/>
    <mergeCell ref="J33:L33"/>
    <mergeCell ref="J37:L37"/>
    <mergeCell ref="J38:L38"/>
    <mergeCell ref="J39:L39"/>
  </mergeCells>
  <hyperlinks>
    <hyperlink ref="A1:E1" location="Clases!A1" display="&lt;-Volver al inicio" xr:uid="{57FCB7F0-0E56-41B3-90CE-E7B6F4268AE4}"/>
    <hyperlink ref="E9" location="'ReportePublicacion'!A1" display="ReporteComentario" xr:uid="{4A46D02E-90FA-4F87-ACBD-600B3619655A}"/>
    <hyperlink ref="E10:E12" location="'ReportePublicacion'!A1" display="ReporteComentario" xr:uid="{9F294E3C-5032-4D2F-B0C3-4807557F751D}"/>
    <hyperlink ref="D26" location="'Estado'!B2" display="Estado" xr:uid="{7F43D3B9-B536-411B-B5FF-AE21F2255CEC}"/>
    <hyperlink ref="D27" location="'Respuesta'!B2" display="Respuesta" xr:uid="{45BFBC6F-30CA-49A2-9EE8-BE7C100A4E7C}"/>
    <hyperlink ref="D28" location="'Respuesta'!B2" display="Respuesta" xr:uid="{49EAB325-A56E-47BF-A02A-4A90E165FCDF}"/>
    <hyperlink ref="G42" location="'Estado'!B2" display="Estado" xr:uid="{51270822-3BA2-4E98-BDFF-623241497AD9}"/>
    <hyperlink ref="G43" location="'Respuesta'!B2" display="Respuesta" xr:uid="{B38D36CD-135B-4CA9-81B8-73FD2206CBDC}"/>
    <hyperlink ref="G44" location="'Respuesta'!B2" display="Respuesta" xr:uid="{AB1ADC05-7C08-4DE6-BA2D-DE1597BC1C15}"/>
    <hyperlink ref="H71" location="'Estado'!B2" display="Estado" xr:uid="{FAF62374-C44B-488C-ACA5-CB4BEA201E5A}"/>
    <hyperlink ref="H72" location="'Respuesta'!B2" display="Respuesta" xr:uid="{246AC983-829D-4973-BBA1-6F2A047251A5}"/>
    <hyperlink ref="H73" location="'Respuesta'!B2" display="Respuesta" xr:uid="{029A044B-6B80-4C40-95DA-E43311A1BBA1}"/>
    <hyperlink ref="M58" location="'Estado'!B2" display="Estado" xr:uid="{C4A0BDC4-DD3D-4E9A-97D9-EBF58271D66F}"/>
    <hyperlink ref="M59" location="'Respuesta'!B2" display="Respuesta" xr:uid="{B9C5459F-88FE-4F41-847B-001CB9981F04}"/>
    <hyperlink ref="M60" location="'Respuesta'!B2" display="Respuesta" xr:uid="{3A37AFEF-4910-4929-864A-F2774F0BDB1E}"/>
    <hyperlink ref="H77" location="'informacionpersonal'!B2" display="InformacionPersonal" xr:uid="{B2D085D0-0787-43CF-BF87-6508BF54EA0C}"/>
    <hyperlink ref="H78:H80" location="'informacionpersonal'!B2" display="InformacionPersonal" xr:uid="{D59F4124-39A6-4835-8042-05E095B7EF22}"/>
    <hyperlink ref="H82" location="'informacionpersonal'!B2" display="InformacionPersonal" xr:uid="{C0620BD7-B050-4232-AB38-9F354F97F928}"/>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0603FBD1-5D2B-465B-BDA1-03A1D792D851}">
          <x14:formula1>
            <xm:f>Valores!$C$2:$C$7</xm:f>
          </x14:formula1>
          <xm:sqref>B9:B12</xm:sqref>
        </x14:dataValidation>
        <x14:dataValidation type="list" allowBlank="1" showInputMessage="1" showErrorMessage="1" xr:uid="{DE9224B8-1AF0-462B-B432-2BF3C191C1FF}">
          <x14:formula1>
            <xm:f>Valores!$B$2:$B$3</xm:f>
          </x14:formula1>
          <xm:sqref>A9:A12</xm:sqref>
        </x14:dataValidation>
        <x14:dataValidation type="list" allowBlank="1" showInputMessage="1" showErrorMessage="1" xr:uid="{EEE87CCD-9934-460F-AE60-D967347CB643}">
          <x14:formula1>
            <xm:f>Valores!$L$2:$L$13</xm:f>
          </x14:formula1>
          <xm:sqref>L77:L81</xm:sqref>
        </x14:dataValidation>
        <x14:dataValidation type="list" allowBlank="1" showInputMessage="1" showErrorMessage="1" xr:uid="{39844758-F085-49D0-A48C-C657853AEAA1}">
          <x14:formula1>
            <xm:f>Valores!$K$2:$K$3</xm:f>
          </x14:formula1>
          <xm:sqref>C48:C73</xm:sqref>
        </x14:dataValidation>
        <x14:dataValidation type="list" allowBlank="1" showInputMessage="1" showErrorMessage="1" xr:uid="{AED7A326-2160-44ED-BEDB-472A98CEFE17}">
          <x14:formula1>
            <xm:f>Valores!$J$2:$J$3</xm:f>
          </x14:formula1>
          <xm:sqref>I48:I73 H32:H44 I77:I82</xm:sqref>
        </x14:dataValidation>
        <x14:dataValidation type="list" allowBlank="1" showInputMessage="1" showErrorMessage="1" xr:uid="{32C3E4A2-60BB-4951-87C3-5CDDE1C7C10D}">
          <x14:formula1>
            <xm:f>Valores!$I$2:$I$3</xm:f>
          </x14:formula1>
          <xm:sqref>C32:C33</xm:sqref>
        </x14:dataValidation>
        <x14:dataValidation type="list" allowBlank="1" showInputMessage="1" showErrorMessage="1" xr:uid="{1C7BB0E3-6F1F-43F5-81B6-BD687B2E53E2}">
          <x14:formula1>
            <xm:f>Valores!$H$2:$H$3</xm:f>
          </x14:formula1>
          <xm:sqref>F16:F28 C77:C82</xm:sqref>
        </x14:dataValidation>
        <x14:dataValidation type="list" allowBlank="1" showInputMessage="1" showErrorMessage="1" xr:uid="{52149BA1-B7B1-4ABD-AA46-5A51DFED86D2}">
          <x14:formula1>
            <xm:f>Valores!$G$2:$G$12</xm:f>
          </x14:formula1>
          <xm:sqref>L82 C16:C28 F32:F44 L48:L73 G48:G73 G77:G82</xm:sqref>
        </x14:dataValidation>
        <x14:dataValidation type="list" allowBlank="1" showInputMessage="1" showErrorMessage="1" xr:uid="{65AC45F9-6B95-405F-8501-A9AFF3E52DB8}">
          <x14:formula1>
            <xm:f>Valores!$F$2:$F$5</xm:f>
          </x14:formula1>
          <xm:sqref>A16:A28 A77:A82 A32:A33 A48:A73</xm:sqref>
        </x14:dataValidation>
        <x14:dataValidation type="list" allowBlank="1" showInputMessage="1" showErrorMessage="1" xr:uid="{0D46631B-C44F-4A70-A6BB-66F4569EE34B}">
          <x14:formula1>
            <xm:f>Valores!$E$2:$E$3</xm:f>
          </x14:formula1>
          <xm:sqref>B6 E16:E28 D48:D73 I32:I44 J48:J73 D77:D82 J77:J82</xm:sqref>
        </x14:dataValidation>
        <x14:dataValidation type="list" allowBlank="1" showInputMessage="1" showErrorMessage="1" xr:uid="{1F4D0759-AB63-4D30-87F0-993C2E69D14A}">
          <x14:formula1>
            <xm:f>Valores!$D$2:$D$3</xm:f>
          </x14:formula1>
          <xm:sqref>B5</xm:sqref>
        </x14:dataValidation>
        <x14:dataValidation type="list" allowBlank="1" showInputMessage="1" showErrorMessage="1" xr:uid="{C6917300-A51B-4AD8-B6CE-34DCFA459B64}">
          <x14:formula1>
            <xm:f>Clases!$B$2:$B$32</xm:f>
          </x14:formula1>
          <xm:sqref>E9:E12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41D00-96A2-4BE3-A614-E69BE63FC0DC}">
  <dimension ref="A1:N41"/>
  <sheetViews>
    <sheetView zoomScale="55" zoomScaleNormal="55" workbookViewId="0">
      <pane ySplit="1" topLeftCell="A26" activePane="bottomLeft" state="frozen"/>
      <selection pane="bottomLeft" activeCell="A26" sqref="A26"/>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0" style="1" bestFit="1" customWidth="1"/>
    <col min="14" max="14" width="58.5703125" style="1" bestFit="1" customWidth="1"/>
    <col min="15" max="16384" width="19.7109375" style="1"/>
  </cols>
  <sheetData>
    <row r="1" spans="1:14">
      <c r="A1" s="246" t="s">
        <v>69</v>
      </c>
      <c r="B1" s="246"/>
      <c r="C1" s="246"/>
      <c r="D1" s="246"/>
      <c r="E1" s="246"/>
    </row>
    <row r="2" spans="1:14" ht="13.5" customHeight="1">
      <c r="A2" s="16" t="str">
        <f>Clases!$B$1</f>
        <v>Clase</v>
      </c>
      <c r="B2" s="247" t="str">
        <f>Clases!B17</f>
        <v>Mensaje</v>
      </c>
      <c r="C2" s="247"/>
      <c r="D2" s="247"/>
      <c r="E2" s="248"/>
    </row>
    <row r="3" spans="1:14">
      <c r="A3" s="17" t="str">
        <f>Clases!$C$1</f>
        <v>Estereotipo</v>
      </c>
      <c r="B3" s="239" t="str">
        <f>Clases!C7</f>
        <v>class</v>
      </c>
      <c r="C3" s="239"/>
      <c r="D3" s="239"/>
      <c r="E3" s="240"/>
    </row>
    <row r="4" spans="1:14">
      <c r="A4" s="17" t="str">
        <f>Clases!$D$1</f>
        <v>Desripción</v>
      </c>
      <c r="B4" s="239" t="str">
        <f>Clases!D17</f>
        <v>Objeto de comunicación que es enviado por un remitente(Participante) y leída por un destinatario(Participante), este cuenta con sus propias funcionalidades, como reportar y reaccionar.</v>
      </c>
      <c r="C4" s="239"/>
      <c r="D4" s="239"/>
      <c r="E4" s="240"/>
    </row>
    <row r="5" spans="1:14">
      <c r="A5" s="17" t="s">
        <v>70</v>
      </c>
      <c r="B5" s="239" t="s">
        <v>282</v>
      </c>
      <c r="C5" s="239"/>
      <c r="D5" s="239"/>
      <c r="E5" s="240"/>
    </row>
    <row r="6" spans="1:14">
      <c r="A6" s="17" t="s">
        <v>72</v>
      </c>
      <c r="B6" s="239" t="s">
        <v>73</v>
      </c>
      <c r="C6" s="239"/>
      <c r="D6" s="239"/>
      <c r="E6" s="240"/>
    </row>
    <row r="7" spans="1:14">
      <c r="A7" s="357" t="s">
        <v>74</v>
      </c>
      <c r="B7" s="358"/>
      <c r="C7" s="358"/>
      <c r="D7" s="358"/>
      <c r="E7" s="359"/>
      <c r="F7" s="2"/>
      <c r="G7" s="2"/>
      <c r="H7" s="2"/>
      <c r="I7" s="2"/>
      <c r="J7" s="2"/>
      <c r="K7" s="2"/>
      <c r="L7" s="2"/>
      <c r="M7" s="2"/>
      <c r="N7" s="2"/>
    </row>
    <row r="8" spans="1:14">
      <c r="A8" s="4" t="s">
        <v>75</v>
      </c>
      <c r="B8" s="358" t="s">
        <v>76</v>
      </c>
      <c r="C8" s="358"/>
      <c r="D8" s="358"/>
      <c r="E8" s="5" t="s">
        <v>21</v>
      </c>
      <c r="F8" s="2"/>
      <c r="G8" s="2"/>
      <c r="H8" s="2"/>
      <c r="I8" s="2"/>
      <c r="J8" s="2"/>
      <c r="K8" s="2"/>
      <c r="L8" s="2"/>
      <c r="M8" s="2"/>
      <c r="N8" s="2"/>
    </row>
    <row r="9" spans="1:14">
      <c r="A9" s="9" t="s">
        <v>79</v>
      </c>
      <c r="B9" s="265" t="s">
        <v>162</v>
      </c>
      <c r="C9" s="265"/>
      <c r="D9" s="265"/>
      <c r="E9" s="40" t="s">
        <v>29</v>
      </c>
    </row>
    <row r="10" spans="1:14">
      <c r="A10" s="9" t="s">
        <v>77</v>
      </c>
      <c r="B10" s="265" t="s">
        <v>162</v>
      </c>
      <c r="C10" s="265"/>
      <c r="D10" s="265"/>
      <c r="E10" s="40" t="s">
        <v>29</v>
      </c>
    </row>
    <row r="11" spans="1:14">
      <c r="A11" s="9" t="s">
        <v>79</v>
      </c>
      <c r="B11" s="265" t="s">
        <v>162</v>
      </c>
      <c r="C11" s="265"/>
      <c r="D11" s="265"/>
      <c r="E11" s="40" t="s">
        <v>51</v>
      </c>
    </row>
    <row r="12" spans="1:14">
      <c r="A12" s="9" t="s">
        <v>77</v>
      </c>
      <c r="B12" s="265" t="s">
        <v>162</v>
      </c>
      <c r="C12" s="265"/>
      <c r="D12" s="265"/>
      <c r="E12" s="40" t="s">
        <v>15</v>
      </c>
    </row>
    <row r="13" spans="1:14">
      <c r="A13" s="9" t="s">
        <v>79</v>
      </c>
      <c r="B13" s="265" t="s">
        <v>162</v>
      </c>
      <c r="C13" s="265"/>
      <c r="D13" s="265"/>
      <c r="E13" s="40" t="s">
        <v>33</v>
      </c>
    </row>
    <row r="14" spans="1:14">
      <c r="A14" s="254" t="s">
        <v>82</v>
      </c>
      <c r="B14" s="255"/>
      <c r="C14" s="255"/>
      <c r="D14" s="255"/>
      <c r="E14" s="255"/>
      <c r="F14" s="255"/>
      <c r="G14" s="255"/>
      <c r="H14" s="255"/>
      <c r="I14" s="255"/>
      <c r="J14" s="255"/>
      <c r="K14" s="255"/>
      <c r="L14" s="255"/>
      <c r="M14" s="255"/>
      <c r="N14" s="256"/>
    </row>
    <row r="15" spans="1:14">
      <c r="A15" s="360" t="s">
        <v>83</v>
      </c>
      <c r="B15" s="355" t="s">
        <v>84</v>
      </c>
      <c r="C15" s="355" t="s">
        <v>85</v>
      </c>
      <c r="D15" s="355"/>
      <c r="E15" s="355" t="s">
        <v>86</v>
      </c>
      <c r="F15" s="355" t="s">
        <v>87</v>
      </c>
      <c r="G15" s="355" t="s">
        <v>88</v>
      </c>
      <c r="H15" s="355"/>
      <c r="I15" s="355"/>
      <c r="J15" s="355" t="s">
        <v>89</v>
      </c>
      <c r="K15" s="355"/>
      <c r="L15" s="355"/>
      <c r="M15" s="355"/>
      <c r="N15" s="356"/>
    </row>
    <row r="16" spans="1:14">
      <c r="A16" s="360"/>
      <c r="B16" s="355"/>
      <c r="C16" s="10" t="s">
        <v>85</v>
      </c>
      <c r="D16" s="10" t="s">
        <v>90</v>
      </c>
      <c r="E16" s="355"/>
      <c r="F16" s="355"/>
      <c r="G16" s="355"/>
      <c r="H16" s="355"/>
      <c r="I16" s="355"/>
      <c r="J16" s="355"/>
      <c r="K16" s="355"/>
      <c r="L16" s="355"/>
      <c r="M16" s="355"/>
      <c r="N16" s="356"/>
    </row>
    <row r="17" spans="1:14">
      <c r="A17" s="6" t="s">
        <v>91</v>
      </c>
      <c r="B17" s="3" t="s">
        <v>92</v>
      </c>
      <c r="C17" s="3" t="s">
        <v>93</v>
      </c>
      <c r="D17" s="3" t="s">
        <v>94</v>
      </c>
      <c r="E17" s="3" t="s">
        <v>95</v>
      </c>
      <c r="F17" s="3" t="s">
        <v>96</v>
      </c>
      <c r="G17" s="239"/>
      <c r="H17" s="239"/>
      <c r="I17" s="239"/>
      <c r="J17" s="242" t="s">
        <v>562</v>
      </c>
      <c r="K17" s="242"/>
      <c r="L17" s="242"/>
      <c r="M17" s="242"/>
      <c r="N17" s="242"/>
    </row>
    <row r="18" spans="1:14">
      <c r="A18" s="6" t="s">
        <v>91</v>
      </c>
      <c r="B18" s="3" t="s">
        <v>293</v>
      </c>
      <c r="C18" s="3" t="s">
        <v>239</v>
      </c>
      <c r="D18" s="58"/>
      <c r="E18" s="3" t="s">
        <v>73</v>
      </c>
      <c r="F18" s="3" t="s">
        <v>96</v>
      </c>
      <c r="G18" s="239"/>
      <c r="H18" s="239"/>
      <c r="I18" s="239"/>
      <c r="J18" s="239" t="s">
        <v>563</v>
      </c>
      <c r="K18" s="239"/>
      <c r="L18" s="239"/>
      <c r="M18" s="239"/>
      <c r="N18" s="240"/>
    </row>
    <row r="19" spans="1:14" ht="15" customHeight="1">
      <c r="A19" s="6" t="s">
        <v>91</v>
      </c>
      <c r="B19" s="3" t="s">
        <v>284</v>
      </c>
      <c r="C19" s="3" t="s">
        <v>195</v>
      </c>
      <c r="D19" s="58"/>
      <c r="E19" s="3" t="s">
        <v>73</v>
      </c>
      <c r="F19" s="3" t="s">
        <v>96</v>
      </c>
      <c r="G19" s="239"/>
      <c r="H19" s="239"/>
      <c r="I19" s="239"/>
      <c r="J19" s="239" t="s">
        <v>564</v>
      </c>
      <c r="K19" s="239"/>
      <c r="L19" s="239"/>
      <c r="M19" s="239"/>
      <c r="N19" s="240"/>
    </row>
    <row r="20" spans="1:14" ht="15" customHeight="1">
      <c r="A20" s="6" t="s">
        <v>91</v>
      </c>
      <c r="B20" s="3" t="s">
        <v>290</v>
      </c>
      <c r="C20" s="3" t="s">
        <v>93</v>
      </c>
      <c r="D20" s="58" t="s">
        <v>291</v>
      </c>
      <c r="E20" s="3" t="s">
        <v>73</v>
      </c>
      <c r="F20" s="3" t="s">
        <v>96</v>
      </c>
      <c r="G20" s="239"/>
      <c r="H20" s="239"/>
      <c r="I20" s="239"/>
      <c r="J20" s="239" t="s">
        <v>565</v>
      </c>
      <c r="K20" s="239"/>
      <c r="L20" s="239"/>
      <c r="M20" s="239"/>
      <c r="N20" s="240"/>
    </row>
    <row r="21" spans="1:14" ht="15" customHeight="1">
      <c r="A21" s="6" t="s">
        <v>91</v>
      </c>
      <c r="B21" s="3" t="s">
        <v>462</v>
      </c>
      <c r="C21" s="3" t="s">
        <v>93</v>
      </c>
      <c r="D21" s="58" t="s">
        <v>15</v>
      </c>
      <c r="E21" s="3" t="s">
        <v>73</v>
      </c>
      <c r="F21" s="3" t="s">
        <v>96</v>
      </c>
      <c r="G21" s="239"/>
      <c r="H21" s="239"/>
      <c r="I21" s="239"/>
      <c r="J21" s="239" t="s">
        <v>566</v>
      </c>
      <c r="K21" s="239"/>
      <c r="L21" s="239"/>
      <c r="M21" s="239"/>
      <c r="N21" s="240"/>
    </row>
    <row r="22" spans="1:14">
      <c r="A22" s="6" t="s">
        <v>91</v>
      </c>
      <c r="B22" s="3" t="s">
        <v>100</v>
      </c>
      <c r="C22" s="3" t="s">
        <v>93</v>
      </c>
      <c r="D22" s="58" t="s">
        <v>19</v>
      </c>
      <c r="E22" s="3" t="s">
        <v>73</v>
      </c>
      <c r="F22" s="3" t="s">
        <v>96</v>
      </c>
      <c r="G22" s="239"/>
      <c r="H22" s="239"/>
      <c r="I22" s="239"/>
      <c r="J22" s="239" t="s">
        <v>567</v>
      </c>
      <c r="K22" s="239"/>
      <c r="L22" s="239"/>
      <c r="M22" s="239"/>
      <c r="N22" s="240"/>
    </row>
    <row r="23" spans="1:14">
      <c r="A23" s="245" t="s">
        <v>102</v>
      </c>
      <c r="B23" s="235"/>
      <c r="C23" s="235"/>
      <c r="D23" s="235"/>
      <c r="E23" s="235"/>
      <c r="F23" s="235"/>
      <c r="G23" s="235"/>
      <c r="H23" s="235"/>
      <c r="I23" s="235"/>
      <c r="J23" s="235"/>
      <c r="K23" s="235"/>
      <c r="L23" s="235"/>
      <c r="M23" s="235"/>
      <c r="N23" s="236"/>
    </row>
    <row r="24" spans="1:14">
      <c r="A24" s="176" t="s">
        <v>83</v>
      </c>
      <c r="B24" s="177" t="s">
        <v>84</v>
      </c>
      <c r="C24" s="177" t="s">
        <v>103</v>
      </c>
      <c r="D24" s="177" t="s">
        <v>104</v>
      </c>
      <c r="E24" s="177" t="s">
        <v>105</v>
      </c>
      <c r="F24" s="177"/>
      <c r="G24" s="177"/>
      <c r="H24" s="177"/>
      <c r="I24" s="177"/>
      <c r="J24" s="177"/>
      <c r="K24" s="177"/>
      <c r="L24" s="177"/>
      <c r="M24" s="177" t="s">
        <v>106</v>
      </c>
      <c r="N24" s="234"/>
    </row>
    <row r="25" spans="1:14">
      <c r="A25" s="176"/>
      <c r="B25" s="177"/>
      <c r="C25" s="177"/>
      <c r="D25" s="177"/>
      <c r="E25" s="11" t="s">
        <v>84</v>
      </c>
      <c r="F25" s="11" t="s">
        <v>85</v>
      </c>
      <c r="G25" s="11" t="s">
        <v>90</v>
      </c>
      <c r="H25" s="11" t="s">
        <v>107</v>
      </c>
      <c r="I25" s="11" t="s">
        <v>86</v>
      </c>
      <c r="J25" s="177" t="s">
        <v>104</v>
      </c>
      <c r="K25" s="177"/>
      <c r="L25" s="177"/>
      <c r="M25" s="177"/>
      <c r="N25" s="234"/>
    </row>
    <row r="26" spans="1:14" ht="15" customHeight="1">
      <c r="A26" s="382" t="s">
        <v>259</v>
      </c>
      <c r="B26" s="400" t="str">
        <f>B2</f>
        <v>Mensaje</v>
      </c>
      <c r="C26" s="384" t="s">
        <v>110</v>
      </c>
      <c r="D26" s="390" t="s">
        <v>479</v>
      </c>
      <c r="E26" s="3" t="s">
        <v>92</v>
      </c>
      <c r="F26" s="3" t="s">
        <v>93</v>
      </c>
      <c r="G26" s="3" t="s">
        <v>94</v>
      </c>
      <c r="H26" s="3" t="s">
        <v>112</v>
      </c>
      <c r="I26" s="3" t="s">
        <v>95</v>
      </c>
      <c r="J26" s="381" t="s">
        <v>568</v>
      </c>
      <c r="K26" s="261"/>
      <c r="L26" s="262"/>
      <c r="M26" s="390" t="s">
        <v>361</v>
      </c>
      <c r="N26" s="391"/>
    </row>
    <row r="27" spans="1:14">
      <c r="A27" s="383"/>
      <c r="B27" s="401"/>
      <c r="C27" s="385"/>
      <c r="D27" s="392"/>
      <c r="E27" s="3" t="s">
        <v>293</v>
      </c>
      <c r="F27" s="3" t="s">
        <v>239</v>
      </c>
      <c r="G27" s="58"/>
      <c r="H27" s="3" t="s">
        <v>112</v>
      </c>
      <c r="I27" s="3" t="s">
        <v>95</v>
      </c>
      <c r="J27" s="381" t="s">
        <v>569</v>
      </c>
      <c r="K27" s="261"/>
      <c r="L27" s="262"/>
      <c r="M27" s="392"/>
      <c r="N27" s="393"/>
    </row>
    <row r="28" spans="1:14">
      <c r="A28" s="383"/>
      <c r="B28" s="401"/>
      <c r="C28" s="385"/>
      <c r="D28" s="392"/>
      <c r="E28" s="3" t="s">
        <v>284</v>
      </c>
      <c r="F28" s="3" t="s">
        <v>195</v>
      </c>
      <c r="G28" s="58"/>
      <c r="H28" s="3" t="s">
        <v>112</v>
      </c>
      <c r="I28" s="3" t="s">
        <v>73</v>
      </c>
      <c r="J28" s="381" t="s">
        <v>570</v>
      </c>
      <c r="K28" s="261"/>
      <c r="L28" s="262"/>
      <c r="M28" s="392"/>
      <c r="N28" s="393"/>
    </row>
    <row r="29" spans="1:14">
      <c r="A29" s="383"/>
      <c r="B29" s="401"/>
      <c r="C29" s="385"/>
      <c r="D29" s="392"/>
      <c r="E29" s="3" t="s">
        <v>290</v>
      </c>
      <c r="F29" s="3" t="s">
        <v>93</v>
      </c>
      <c r="G29" s="58" t="s">
        <v>291</v>
      </c>
      <c r="H29" s="3" t="s">
        <v>115</v>
      </c>
      <c r="I29" s="3" t="s">
        <v>73</v>
      </c>
      <c r="J29" s="381" t="s">
        <v>571</v>
      </c>
      <c r="K29" s="261"/>
      <c r="L29" s="262"/>
      <c r="M29" s="392"/>
      <c r="N29" s="393"/>
    </row>
    <row r="30" spans="1:14">
      <c r="A30" s="383"/>
      <c r="B30" s="401"/>
      <c r="C30" s="385"/>
      <c r="D30" s="392"/>
      <c r="E30" s="3" t="s">
        <v>462</v>
      </c>
      <c r="F30" s="3" t="s">
        <v>93</v>
      </c>
      <c r="G30" s="58" t="s">
        <v>15</v>
      </c>
      <c r="H30" s="3" t="s">
        <v>112</v>
      </c>
      <c r="I30" s="3" t="s">
        <v>73</v>
      </c>
      <c r="J30" s="381" t="s">
        <v>572</v>
      </c>
      <c r="K30" s="261"/>
      <c r="L30" s="262"/>
      <c r="M30" s="392"/>
      <c r="N30" s="393"/>
    </row>
    <row r="31" spans="1:14">
      <c r="A31" s="399"/>
      <c r="B31" s="402"/>
      <c r="C31" s="386"/>
      <c r="D31" s="394"/>
      <c r="E31" s="3" t="s">
        <v>100</v>
      </c>
      <c r="F31" s="3" t="s">
        <v>93</v>
      </c>
      <c r="G31" s="58" t="s">
        <v>19</v>
      </c>
      <c r="H31" s="3" t="s">
        <v>115</v>
      </c>
      <c r="I31" s="3" t="s">
        <v>73</v>
      </c>
      <c r="J31" s="381" t="s">
        <v>573</v>
      </c>
      <c r="K31" s="261"/>
      <c r="L31" s="262"/>
      <c r="M31" s="394"/>
      <c r="N31" s="395"/>
    </row>
    <row r="32" spans="1:14">
      <c r="A32" s="263" t="s">
        <v>119</v>
      </c>
      <c r="B32" s="259"/>
      <c r="C32" s="259"/>
      <c r="D32" s="259"/>
      <c r="E32" s="259"/>
      <c r="F32" s="259"/>
      <c r="G32" s="259"/>
      <c r="H32" s="259"/>
      <c r="I32" s="259"/>
      <c r="J32" s="259"/>
      <c r="K32" s="259"/>
      <c r="L32" s="259"/>
      <c r="M32" s="259"/>
      <c r="N32" s="264"/>
    </row>
    <row r="33" spans="1:14">
      <c r="A33" s="354" t="s">
        <v>83</v>
      </c>
      <c r="B33" s="346" t="s">
        <v>84</v>
      </c>
      <c r="C33" s="346" t="s">
        <v>120</v>
      </c>
      <c r="D33" s="346" t="s">
        <v>121</v>
      </c>
      <c r="E33" s="346" t="s">
        <v>104</v>
      </c>
      <c r="F33" s="346" t="s">
        <v>105</v>
      </c>
      <c r="G33" s="346"/>
      <c r="H33" s="346"/>
      <c r="I33" s="346"/>
      <c r="J33" s="346"/>
      <c r="K33" s="346"/>
      <c r="L33" s="346" t="s">
        <v>122</v>
      </c>
      <c r="M33" s="346"/>
      <c r="N33" s="349" t="s">
        <v>106</v>
      </c>
    </row>
    <row r="34" spans="1:14">
      <c r="A34" s="354"/>
      <c r="B34" s="346"/>
      <c r="C34" s="346"/>
      <c r="D34" s="346"/>
      <c r="E34" s="346"/>
      <c r="F34" s="12" t="s">
        <v>84</v>
      </c>
      <c r="G34" s="12" t="s">
        <v>85</v>
      </c>
      <c r="H34" s="12" t="s">
        <v>90</v>
      </c>
      <c r="I34" s="12" t="s">
        <v>107</v>
      </c>
      <c r="J34" s="12" t="s">
        <v>86</v>
      </c>
      <c r="K34" s="12" t="s">
        <v>104</v>
      </c>
      <c r="L34" s="12" t="s">
        <v>85</v>
      </c>
      <c r="M34" s="12" t="s">
        <v>90</v>
      </c>
      <c r="N34" s="349"/>
    </row>
    <row r="35" spans="1:14">
      <c r="A35" s="6" t="s">
        <v>71</v>
      </c>
      <c r="B35" s="3" t="s">
        <v>434</v>
      </c>
      <c r="C35" s="3" t="s">
        <v>124</v>
      </c>
      <c r="D35" s="3" t="s">
        <v>73</v>
      </c>
      <c r="E35" s="3" t="s">
        <v>435</v>
      </c>
      <c r="F35" s="3"/>
      <c r="G35" s="3"/>
      <c r="H35" s="3"/>
      <c r="I35" s="3"/>
      <c r="J35" s="3"/>
      <c r="K35" s="3"/>
      <c r="L35" s="3" t="s">
        <v>208</v>
      </c>
      <c r="M35" s="3"/>
      <c r="N35" s="7"/>
    </row>
    <row r="36" spans="1:14">
      <c r="A36" s="6" t="s">
        <v>71</v>
      </c>
      <c r="B36" s="3" t="s">
        <v>436</v>
      </c>
      <c r="C36" s="3" t="s">
        <v>129</v>
      </c>
      <c r="D36" s="3" t="s">
        <v>73</v>
      </c>
      <c r="E36" s="3" t="s">
        <v>437</v>
      </c>
      <c r="F36" s="3" t="s">
        <v>438</v>
      </c>
      <c r="G36" s="3" t="s">
        <v>208</v>
      </c>
      <c r="H36" s="3"/>
      <c r="I36" s="3" t="s">
        <v>112</v>
      </c>
      <c r="J36" s="3" t="s">
        <v>73</v>
      </c>
      <c r="K36" s="3"/>
      <c r="L36" s="3"/>
      <c r="M36" s="3"/>
      <c r="N36" s="7"/>
    </row>
    <row r="37" spans="1:14">
      <c r="A37" s="271" t="s">
        <v>134</v>
      </c>
      <c r="B37" s="257"/>
      <c r="C37" s="257"/>
      <c r="D37" s="257"/>
      <c r="E37" s="257"/>
      <c r="F37" s="257"/>
      <c r="G37" s="257"/>
      <c r="H37" s="257"/>
      <c r="I37" s="257"/>
      <c r="J37" s="257"/>
      <c r="K37" s="257"/>
      <c r="L37" s="257"/>
      <c r="M37" s="257"/>
      <c r="N37" s="258"/>
    </row>
    <row r="38" spans="1:14">
      <c r="A38" s="374" t="s">
        <v>83</v>
      </c>
      <c r="B38" s="372" t="s">
        <v>84</v>
      </c>
      <c r="C38" s="372" t="s">
        <v>135</v>
      </c>
      <c r="D38" s="372" t="s">
        <v>121</v>
      </c>
      <c r="E38" s="372" t="s">
        <v>104</v>
      </c>
      <c r="F38" s="372" t="s">
        <v>105</v>
      </c>
      <c r="G38" s="372"/>
      <c r="H38" s="372"/>
      <c r="I38" s="372"/>
      <c r="J38" s="372"/>
      <c r="K38" s="372"/>
      <c r="L38" s="372" t="s">
        <v>122</v>
      </c>
      <c r="M38" s="372"/>
      <c r="N38" s="373" t="s">
        <v>106</v>
      </c>
    </row>
    <row r="39" spans="1:14">
      <c r="A39" s="374"/>
      <c r="B39" s="372"/>
      <c r="C39" s="372"/>
      <c r="D39" s="372"/>
      <c r="E39" s="372"/>
      <c r="F39" s="13" t="s">
        <v>84</v>
      </c>
      <c r="G39" s="13" t="s">
        <v>85</v>
      </c>
      <c r="H39" s="13" t="s">
        <v>90</v>
      </c>
      <c r="I39" s="13" t="s">
        <v>107</v>
      </c>
      <c r="J39" s="13" t="s">
        <v>86</v>
      </c>
      <c r="K39" s="13" t="s">
        <v>104</v>
      </c>
      <c r="L39" s="13" t="s">
        <v>85</v>
      </c>
      <c r="M39" s="13" t="s">
        <v>90</v>
      </c>
      <c r="N39" s="373"/>
    </row>
    <row r="40" spans="1:14">
      <c r="A40" s="6" t="s">
        <v>71</v>
      </c>
      <c r="B40" s="3" t="s">
        <v>403</v>
      </c>
      <c r="C40" s="3" t="s">
        <v>96</v>
      </c>
      <c r="D40" s="3" t="s">
        <v>73</v>
      </c>
      <c r="E40" s="3" t="s">
        <v>404</v>
      </c>
      <c r="F40" s="3"/>
      <c r="G40" s="3"/>
      <c r="H40" s="3"/>
      <c r="I40" s="3"/>
      <c r="J40" s="3"/>
      <c r="K40" s="3"/>
      <c r="L40" s="3" t="s">
        <v>139</v>
      </c>
      <c r="M40" s="3"/>
      <c r="N40" s="7"/>
    </row>
    <row r="41" spans="1:14">
      <c r="A41" s="14" t="s">
        <v>71</v>
      </c>
      <c r="B41" s="15" t="s">
        <v>405</v>
      </c>
      <c r="C41" s="15" t="s">
        <v>406</v>
      </c>
      <c r="D41" s="15" t="s">
        <v>95</v>
      </c>
      <c r="E41" s="15" t="s">
        <v>407</v>
      </c>
      <c r="F41" s="15" t="s">
        <v>408</v>
      </c>
      <c r="G41" s="15" t="s">
        <v>239</v>
      </c>
      <c r="H41" s="15"/>
      <c r="I41" s="15" t="s">
        <v>112</v>
      </c>
      <c r="J41" s="15" t="s">
        <v>73</v>
      </c>
      <c r="K41" s="15" t="s">
        <v>409</v>
      </c>
      <c r="L41" s="15" t="s">
        <v>239</v>
      </c>
      <c r="M41" s="15"/>
      <c r="N41" s="8" t="s">
        <v>410</v>
      </c>
    </row>
  </sheetData>
  <mergeCells count="70">
    <mergeCell ref="C26:C31"/>
    <mergeCell ref="D26:D31"/>
    <mergeCell ref="M26:N31"/>
    <mergeCell ref="J27:L27"/>
    <mergeCell ref="J28:L28"/>
    <mergeCell ref="J29:L29"/>
    <mergeCell ref="J30:L30"/>
    <mergeCell ref="B6:E6"/>
    <mergeCell ref="A1:E1"/>
    <mergeCell ref="B2:E2"/>
    <mergeCell ref="B3:E3"/>
    <mergeCell ref="B4:E4"/>
    <mergeCell ref="B5:E5"/>
    <mergeCell ref="G17:I17"/>
    <mergeCell ref="J17:N17"/>
    <mergeCell ref="G18:I18"/>
    <mergeCell ref="B10:D10"/>
    <mergeCell ref="B11:D11"/>
    <mergeCell ref="B12:D12"/>
    <mergeCell ref="B13:D13"/>
    <mergeCell ref="J18:N18"/>
    <mergeCell ref="A7:E7"/>
    <mergeCell ref="B8:D8"/>
    <mergeCell ref="B9:D9"/>
    <mergeCell ref="A14:N14"/>
    <mergeCell ref="A15:A16"/>
    <mergeCell ref="B15:B16"/>
    <mergeCell ref="C15:D15"/>
    <mergeCell ref="E15:E16"/>
    <mergeCell ref="F15:F16"/>
    <mergeCell ref="G15:I16"/>
    <mergeCell ref="J15:N16"/>
    <mergeCell ref="E33:E34"/>
    <mergeCell ref="A23:N23"/>
    <mergeCell ref="A24:A25"/>
    <mergeCell ref="B24:B25"/>
    <mergeCell ref="C24:C25"/>
    <mergeCell ref="D24:D25"/>
    <mergeCell ref="E24:L24"/>
    <mergeCell ref="M24:N25"/>
    <mergeCell ref="J25:L25"/>
    <mergeCell ref="J26:L26"/>
    <mergeCell ref="J31:L31"/>
    <mergeCell ref="A33:A34"/>
    <mergeCell ref="B33:B34"/>
    <mergeCell ref="C33:C34"/>
    <mergeCell ref="A26:A31"/>
    <mergeCell ref="B26:B31"/>
    <mergeCell ref="G19:I19"/>
    <mergeCell ref="D33:D34"/>
    <mergeCell ref="A32:N32"/>
    <mergeCell ref="J19:N19"/>
    <mergeCell ref="L38:M38"/>
    <mergeCell ref="N38:N39"/>
    <mergeCell ref="F33:K33"/>
    <mergeCell ref="L33:M33"/>
    <mergeCell ref="N33:N34"/>
    <mergeCell ref="A37:N37"/>
    <mergeCell ref="A38:A39"/>
    <mergeCell ref="B38:B39"/>
    <mergeCell ref="C38:C39"/>
    <mergeCell ref="D38:D39"/>
    <mergeCell ref="E38:E39"/>
    <mergeCell ref="F38:K38"/>
    <mergeCell ref="G20:I20"/>
    <mergeCell ref="J20:N20"/>
    <mergeCell ref="G21:I21"/>
    <mergeCell ref="J21:N21"/>
    <mergeCell ref="G22:I22"/>
    <mergeCell ref="J22:N22"/>
  </mergeCells>
  <hyperlinks>
    <hyperlink ref="A1:E1" location="Clases!A1" display="&lt;-Volver al inicio" xr:uid="{3FE7E372-D32B-4543-BDC6-B7B6F361FD06}"/>
    <hyperlink ref="E9" location="'ReportePublicacion'!A1" display="ReporteComentario" xr:uid="{D6A545AF-AACA-43A5-92DD-5256F3C85954}"/>
    <hyperlink ref="E10:E13" location="'ReportePublicacion'!A1" display="ReporteComentario" xr:uid="{EB5664F1-B8AC-4E0A-822E-AA0FBFF5C9F8}"/>
    <hyperlink ref="D22" location="'Estado'!A1" display="Estado" xr:uid="{DE0175F7-A63A-41D1-98C8-0680D33B1AEE}"/>
    <hyperlink ref="G31" location="'Estado'!A1" display="Estado" xr:uid="{23509D26-9696-4654-BF37-7757602FA53C}"/>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879F41D3-B1DE-46AC-B0A4-01E232C4262F}">
          <x14:formula1>
            <xm:f>Valores!$C$2:$C$7</xm:f>
          </x14:formula1>
          <xm:sqref>B9:B13</xm:sqref>
        </x14:dataValidation>
        <x14:dataValidation type="list" allowBlank="1" showInputMessage="1" showErrorMessage="1" xr:uid="{F4920406-8FEB-4241-B7FC-9FDFF3DD0821}">
          <x14:formula1>
            <xm:f>Valores!$B$2:$B$3</xm:f>
          </x14:formula1>
          <xm:sqref>A9:A13</xm:sqref>
        </x14:dataValidation>
        <x14:dataValidation type="list" allowBlank="1" showInputMessage="1" showErrorMessage="1" xr:uid="{C0F43590-E925-4231-A9C5-D4F2276EC4CE}">
          <x14:formula1>
            <xm:f>Valores!$L$2:$L$13</xm:f>
          </x14:formula1>
          <xm:sqref>L40</xm:sqref>
        </x14:dataValidation>
        <x14:dataValidation type="list" allowBlank="1" showInputMessage="1" showErrorMessage="1" xr:uid="{ACFBE4EC-5DB1-4F4F-A8C0-2847E585B0D2}">
          <x14:formula1>
            <xm:f>Valores!$K$2:$K$3</xm:f>
          </x14:formula1>
          <xm:sqref>C35:C36</xm:sqref>
        </x14:dataValidation>
        <x14:dataValidation type="list" allowBlank="1" showInputMessage="1" showErrorMessage="1" xr:uid="{D1DADAB0-7500-46E7-9075-A1ADF6D074B4}">
          <x14:formula1>
            <xm:f>Valores!$J$2:$J$3</xm:f>
          </x14:formula1>
          <xm:sqref>I40:I41 I35:I36 H26:H31</xm:sqref>
        </x14:dataValidation>
        <x14:dataValidation type="list" allowBlank="1" showInputMessage="1" showErrorMessage="1" xr:uid="{48FD7B14-BE5C-4495-B0EC-25943EE11003}">
          <x14:formula1>
            <xm:f>Valores!$H$2:$H$3</xm:f>
          </x14:formula1>
          <xm:sqref>C40:C41 F17:F22</xm:sqref>
        </x14:dataValidation>
        <x14:dataValidation type="list" allowBlank="1" showInputMessage="1" showErrorMessage="1" xr:uid="{42169816-49F1-4968-BCAB-8118D3769427}">
          <x14:formula1>
            <xm:f>Valores!$G$2:$G$12</xm:f>
          </x14:formula1>
          <xm:sqref>L41 C17:C22 G35:G36 L35:L36 G40:G41 F26:F31</xm:sqref>
        </x14:dataValidation>
        <x14:dataValidation type="list" allowBlank="1" showInputMessage="1" showErrorMessage="1" xr:uid="{B911638A-55A7-4E1A-BC26-EF8851B3D6FA}">
          <x14:formula1>
            <xm:f>Valores!$F$2:$F$5</xm:f>
          </x14:formula1>
          <xm:sqref>A40:A41 A17:A22 A35:A36 A26</xm:sqref>
        </x14:dataValidation>
        <x14:dataValidation type="list" allowBlank="1" showInputMessage="1" showErrorMessage="1" xr:uid="{D16F4B6F-BF2C-4D9F-BEFB-AC09A5F598AD}">
          <x14:formula1>
            <xm:f>Valores!$E$2:$E$3</xm:f>
          </x14:formula1>
          <xm:sqref>B6 D40:D41 E17:E22 J35:J36 J40:J41 D35:D36 I26:I31</xm:sqref>
        </x14:dataValidation>
        <x14:dataValidation type="list" allowBlank="1" showInputMessage="1" showErrorMessage="1" xr:uid="{33EF7B88-D40A-4E66-9944-16281811406E}">
          <x14:formula1>
            <xm:f>Valores!$D$2:$D$3</xm:f>
          </x14:formula1>
          <xm:sqref>B5</xm:sqref>
        </x14:dataValidation>
        <x14:dataValidation type="list" allowBlank="1" showInputMessage="1" showErrorMessage="1" xr:uid="{CE39C1CB-F333-40BF-BB25-E0E66AB8C122}">
          <x14:formula1>
            <xm:f>Valores!$I$2:$I$3</xm:f>
          </x14:formula1>
          <xm:sqref>C26</xm:sqref>
        </x14:dataValidation>
        <x14:dataValidation type="list" allowBlank="1" showInputMessage="1" showErrorMessage="1" xr:uid="{9DF1FBAD-68AD-4374-BC02-AF5F9B3D2503}">
          <x14:formula1>
            <xm:f>Clases!$B$2:$B$32</xm:f>
          </x14:formula1>
          <xm:sqref>E9:E13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DE15B-C296-46C9-ABDB-19B291DDF780}">
  <dimension ref="A1:N49"/>
  <sheetViews>
    <sheetView zoomScale="55" zoomScaleNormal="55" workbookViewId="0">
      <pane ySplit="1" topLeftCell="E25" activePane="bottomLeft" state="frozen"/>
      <selection pane="bottomLeft" activeCell="K41" sqref="K41"/>
    </sheetView>
  </sheetViews>
  <sheetFormatPr defaultColWidth="19.7109375" defaultRowHeight="15"/>
  <cols>
    <col min="1" max="1" width="28.7109375" style="43" customWidth="1"/>
    <col min="2" max="2" width="19.42578125" style="43" bestFit="1" customWidth="1"/>
    <col min="3" max="3" width="27.140625" style="43" bestFit="1" customWidth="1"/>
    <col min="4" max="4" width="33.42578125" style="43" bestFit="1" customWidth="1"/>
    <col min="5" max="5" width="63" style="43" bestFit="1" customWidth="1"/>
    <col min="6" max="6" width="28.28515625" style="43" customWidth="1"/>
    <col min="7" max="7" width="17.5703125" style="43" bestFit="1" customWidth="1"/>
    <col min="8" max="8" width="20.140625" style="43" bestFit="1" customWidth="1"/>
    <col min="9" max="10" width="34.140625" style="43" bestFit="1" customWidth="1"/>
    <col min="11" max="11" width="44.28515625" style="43" customWidth="1"/>
    <col min="12" max="12" width="12.28515625" style="43" bestFit="1" customWidth="1"/>
    <col min="13" max="13" width="20" style="43" bestFit="1" customWidth="1"/>
    <col min="14" max="14" width="58.5703125" style="43" bestFit="1" customWidth="1"/>
    <col min="15" max="16384" width="19.7109375" style="43"/>
  </cols>
  <sheetData>
    <row r="1" spans="1:14">
      <c r="A1" s="471" t="s">
        <v>69</v>
      </c>
      <c r="B1" s="471"/>
      <c r="C1" s="471"/>
      <c r="D1" s="471"/>
      <c r="E1" s="471"/>
    </row>
    <row r="2" spans="1:14" ht="13.5" customHeight="1">
      <c r="A2" s="72" t="str">
        <f>Clases!$B$1</f>
        <v>Clase</v>
      </c>
      <c r="B2" s="472" t="str">
        <f>Clases!B18</f>
        <v>Organizacion</v>
      </c>
      <c r="C2" s="472"/>
      <c r="D2" s="472"/>
      <c r="E2" s="473"/>
    </row>
    <row r="3" spans="1:14">
      <c r="A3" s="73" t="str">
        <f>Clases!$C$1</f>
        <v>Estereotipo</v>
      </c>
      <c r="B3" s="242" t="str">
        <f>Clases!C7</f>
        <v>class</v>
      </c>
      <c r="C3" s="242"/>
      <c r="D3" s="242"/>
      <c r="E3" s="243"/>
    </row>
    <row r="4" spans="1:14" ht="44.25" customHeight="1">
      <c r="A4" s="73" t="str">
        <f>Clases!$D$1</f>
        <v>Desripción</v>
      </c>
      <c r="B4" s="242" t="str">
        <f>Clases!D18</f>
        <v>Una organización esta compuesta por varias estructuras ordenadas donde coexisten e interactúan Participantes con diversos roles, responsabilidades o cargos que buscan alcanzar un objetivo particular.
Por Ej. Una Organización educativa llamada Universidad Católica de Oriente, que tiene todo un sistema de estructuras</v>
      </c>
      <c r="C4" s="242"/>
      <c r="D4" s="242"/>
      <c r="E4" s="243"/>
    </row>
    <row r="5" spans="1:14">
      <c r="A5" s="73" t="s">
        <v>70</v>
      </c>
      <c r="B5" s="242" t="s">
        <v>282</v>
      </c>
      <c r="C5" s="242"/>
      <c r="D5" s="242"/>
      <c r="E5" s="243"/>
    </row>
    <row r="6" spans="1:14">
      <c r="A6" s="73" t="s">
        <v>72</v>
      </c>
      <c r="B6" s="242" t="s">
        <v>73</v>
      </c>
      <c r="C6" s="242"/>
      <c r="D6" s="242"/>
      <c r="E6" s="243"/>
    </row>
    <row r="7" spans="1:14">
      <c r="A7" s="461" t="s">
        <v>74</v>
      </c>
      <c r="B7" s="462"/>
      <c r="C7" s="462"/>
      <c r="D7" s="462"/>
      <c r="E7" s="463"/>
      <c r="F7" s="70"/>
      <c r="G7" s="70"/>
      <c r="H7" s="70"/>
      <c r="I7" s="70"/>
      <c r="J7" s="70"/>
      <c r="K7" s="70"/>
      <c r="L7" s="70"/>
      <c r="M7" s="70"/>
      <c r="N7" s="70"/>
    </row>
    <row r="8" spans="1:14">
      <c r="A8" s="74" t="s">
        <v>75</v>
      </c>
      <c r="B8" s="462" t="s">
        <v>76</v>
      </c>
      <c r="C8" s="462"/>
      <c r="D8" s="462"/>
      <c r="E8" s="75" t="s">
        <v>21</v>
      </c>
      <c r="F8" s="70"/>
      <c r="G8" s="70"/>
      <c r="H8" s="70"/>
      <c r="I8" s="70"/>
      <c r="J8" s="70"/>
      <c r="K8" s="70"/>
      <c r="L8" s="70"/>
      <c r="M8" s="70"/>
      <c r="N8" s="70"/>
    </row>
    <row r="9" spans="1:14">
      <c r="A9" s="51" t="s">
        <v>79</v>
      </c>
      <c r="B9" s="242" t="s">
        <v>162</v>
      </c>
      <c r="C9" s="242"/>
      <c r="D9" s="242"/>
      <c r="E9" s="84" t="s">
        <v>41</v>
      </c>
    </row>
    <row r="10" spans="1:14">
      <c r="A10" s="51" t="s">
        <v>79</v>
      </c>
      <c r="B10" s="242" t="s">
        <v>162</v>
      </c>
      <c r="C10" s="242"/>
      <c r="D10" s="242"/>
      <c r="E10" s="84" t="s">
        <v>65</v>
      </c>
    </row>
    <row r="11" spans="1:14">
      <c r="A11" s="51" t="s">
        <v>79</v>
      </c>
      <c r="B11" s="242" t="s">
        <v>162</v>
      </c>
      <c r="C11" s="242"/>
      <c r="D11" s="242"/>
      <c r="E11" s="84" t="s">
        <v>21</v>
      </c>
    </row>
    <row r="12" spans="1:14">
      <c r="A12" s="77" t="s">
        <v>79</v>
      </c>
      <c r="B12" s="470" t="s">
        <v>162</v>
      </c>
      <c r="C12" s="470"/>
      <c r="D12" s="470"/>
      <c r="E12" s="85" t="s">
        <v>29</v>
      </c>
    </row>
    <row r="13" spans="1:14">
      <c r="A13" s="464" t="s">
        <v>82</v>
      </c>
      <c r="B13" s="465"/>
      <c r="C13" s="465"/>
      <c r="D13" s="465"/>
      <c r="E13" s="465"/>
      <c r="F13" s="465"/>
      <c r="G13" s="465"/>
      <c r="H13" s="465"/>
      <c r="I13" s="465"/>
      <c r="J13" s="465"/>
      <c r="K13" s="465"/>
      <c r="L13" s="465"/>
      <c r="M13" s="465"/>
      <c r="N13" s="466"/>
    </row>
    <row r="14" spans="1:14">
      <c r="A14" s="467" t="s">
        <v>83</v>
      </c>
      <c r="B14" s="468" t="s">
        <v>84</v>
      </c>
      <c r="C14" s="468" t="s">
        <v>85</v>
      </c>
      <c r="D14" s="468"/>
      <c r="E14" s="468" t="s">
        <v>86</v>
      </c>
      <c r="F14" s="468" t="s">
        <v>87</v>
      </c>
      <c r="G14" s="468" t="s">
        <v>88</v>
      </c>
      <c r="H14" s="468"/>
      <c r="I14" s="468"/>
      <c r="J14" s="468" t="s">
        <v>89</v>
      </c>
      <c r="K14" s="468"/>
      <c r="L14" s="468"/>
      <c r="M14" s="468"/>
      <c r="N14" s="469"/>
    </row>
    <row r="15" spans="1:14">
      <c r="A15" s="467"/>
      <c r="B15" s="468"/>
      <c r="C15" s="47" t="s">
        <v>85</v>
      </c>
      <c r="D15" s="47" t="s">
        <v>90</v>
      </c>
      <c r="E15" s="468"/>
      <c r="F15" s="468"/>
      <c r="G15" s="468"/>
      <c r="H15" s="468"/>
      <c r="I15" s="468"/>
      <c r="J15" s="468"/>
      <c r="K15" s="468"/>
      <c r="L15" s="468"/>
      <c r="M15" s="468"/>
      <c r="N15" s="469"/>
    </row>
    <row r="16" spans="1:14">
      <c r="A16" s="51" t="s">
        <v>91</v>
      </c>
      <c r="B16" s="45" t="s">
        <v>92</v>
      </c>
      <c r="C16" s="45" t="s">
        <v>93</v>
      </c>
      <c r="D16" s="45" t="s">
        <v>94</v>
      </c>
      <c r="E16" s="45" t="s">
        <v>95</v>
      </c>
      <c r="F16" s="45" t="s">
        <v>96</v>
      </c>
      <c r="G16" s="242"/>
      <c r="H16" s="242"/>
      <c r="I16" s="242"/>
      <c r="J16" s="242" t="s">
        <v>574</v>
      </c>
      <c r="K16" s="242"/>
      <c r="L16" s="242"/>
      <c r="M16" s="242"/>
      <c r="N16" s="243"/>
    </row>
    <row r="17" spans="1:14">
      <c r="A17" s="51" t="s">
        <v>91</v>
      </c>
      <c r="B17" s="45" t="s">
        <v>238</v>
      </c>
      <c r="C17" s="45" t="s">
        <v>239</v>
      </c>
      <c r="D17" s="45"/>
      <c r="E17" s="45" t="s">
        <v>73</v>
      </c>
      <c r="F17" s="45" t="s">
        <v>96</v>
      </c>
      <c r="G17" s="242"/>
      <c r="H17" s="242"/>
      <c r="I17" s="242"/>
      <c r="J17" s="241" t="s">
        <v>575</v>
      </c>
      <c r="K17" s="242"/>
      <c r="L17" s="242"/>
      <c r="M17" s="242"/>
      <c r="N17" s="243"/>
    </row>
    <row r="18" spans="1:14">
      <c r="A18" s="51" t="s">
        <v>91</v>
      </c>
      <c r="B18" s="45" t="s">
        <v>416</v>
      </c>
      <c r="C18" s="45" t="s">
        <v>239</v>
      </c>
      <c r="D18" s="45"/>
      <c r="E18" s="45" t="s">
        <v>73</v>
      </c>
      <c r="F18" s="45" t="s">
        <v>96</v>
      </c>
      <c r="G18" s="242"/>
      <c r="H18" s="242"/>
      <c r="I18" s="242"/>
      <c r="J18" s="241" t="s">
        <v>576</v>
      </c>
      <c r="K18" s="242"/>
      <c r="L18" s="242"/>
      <c r="M18" s="242"/>
      <c r="N18" s="243"/>
    </row>
    <row r="19" spans="1:14">
      <c r="A19" s="51" t="s">
        <v>91</v>
      </c>
      <c r="B19" s="45" t="s">
        <v>577</v>
      </c>
      <c r="C19" s="45" t="s">
        <v>93</v>
      </c>
      <c r="D19" s="76" t="s">
        <v>65</v>
      </c>
      <c r="E19" s="45" t="s">
        <v>73</v>
      </c>
      <c r="F19" s="45" t="s">
        <v>96</v>
      </c>
      <c r="G19" s="242"/>
      <c r="H19" s="242"/>
      <c r="I19" s="242"/>
      <c r="J19" s="241" t="s">
        <v>578</v>
      </c>
      <c r="K19" s="242"/>
      <c r="L19" s="242"/>
      <c r="M19" s="242"/>
      <c r="N19" s="243"/>
    </row>
    <row r="20" spans="1:14">
      <c r="A20" s="51" t="s">
        <v>91</v>
      </c>
      <c r="B20" s="45" t="s">
        <v>100</v>
      </c>
      <c r="C20" s="45" t="s">
        <v>93</v>
      </c>
      <c r="D20" s="76" t="s">
        <v>19</v>
      </c>
      <c r="E20" s="45" t="s">
        <v>73</v>
      </c>
      <c r="F20" s="45" t="s">
        <v>96</v>
      </c>
      <c r="G20" s="242"/>
      <c r="H20" s="242"/>
      <c r="I20" s="242"/>
      <c r="J20" s="241" t="s">
        <v>579</v>
      </c>
      <c r="K20" s="242"/>
      <c r="L20" s="242"/>
      <c r="M20" s="242"/>
      <c r="N20" s="243"/>
    </row>
    <row r="21" spans="1:14">
      <c r="A21" s="455" t="s">
        <v>102</v>
      </c>
      <c r="B21" s="456"/>
      <c r="C21" s="456"/>
      <c r="D21" s="456"/>
      <c r="E21" s="456"/>
      <c r="F21" s="456"/>
      <c r="G21" s="456"/>
      <c r="H21" s="456"/>
      <c r="I21" s="456"/>
      <c r="J21" s="456"/>
      <c r="K21" s="456"/>
      <c r="L21" s="456"/>
      <c r="M21" s="456"/>
      <c r="N21" s="457"/>
    </row>
    <row r="22" spans="1:14">
      <c r="A22" s="458" t="s">
        <v>83</v>
      </c>
      <c r="B22" s="459" t="s">
        <v>84</v>
      </c>
      <c r="C22" s="459" t="s">
        <v>103</v>
      </c>
      <c r="D22" s="459" t="s">
        <v>104</v>
      </c>
      <c r="E22" s="459" t="s">
        <v>105</v>
      </c>
      <c r="F22" s="459"/>
      <c r="G22" s="459"/>
      <c r="H22" s="459"/>
      <c r="I22" s="459"/>
      <c r="J22" s="459"/>
      <c r="K22" s="459"/>
      <c r="L22" s="459"/>
      <c r="M22" s="459" t="s">
        <v>106</v>
      </c>
      <c r="N22" s="460"/>
    </row>
    <row r="23" spans="1:14">
      <c r="A23" s="458"/>
      <c r="B23" s="459"/>
      <c r="C23" s="459"/>
      <c r="D23" s="459"/>
      <c r="E23" s="48" t="s">
        <v>84</v>
      </c>
      <c r="F23" s="48" t="s">
        <v>85</v>
      </c>
      <c r="G23" s="48" t="s">
        <v>90</v>
      </c>
      <c r="H23" s="48" t="s">
        <v>107</v>
      </c>
      <c r="I23" s="48" t="s">
        <v>86</v>
      </c>
      <c r="J23" s="459" t="s">
        <v>104</v>
      </c>
      <c r="K23" s="459"/>
      <c r="L23" s="459"/>
      <c r="M23" s="459"/>
      <c r="N23" s="460"/>
    </row>
    <row r="24" spans="1:14">
      <c r="A24" s="442" t="s">
        <v>71</v>
      </c>
      <c r="B24" s="414" t="str">
        <f>B2</f>
        <v>Organizacion</v>
      </c>
      <c r="C24" s="414" t="s">
        <v>110</v>
      </c>
      <c r="D24" s="414" t="s">
        <v>580</v>
      </c>
      <c r="E24" s="45" t="s">
        <v>581</v>
      </c>
      <c r="F24" s="45" t="s">
        <v>93</v>
      </c>
      <c r="G24" s="45" t="s">
        <v>94</v>
      </c>
      <c r="H24" s="45" t="s">
        <v>112</v>
      </c>
      <c r="I24" s="45" t="s">
        <v>95</v>
      </c>
      <c r="J24" s="242" t="s">
        <v>582</v>
      </c>
      <c r="K24" s="242"/>
      <c r="L24" s="242"/>
      <c r="M24" s="242"/>
      <c r="N24" s="243"/>
    </row>
    <row r="25" spans="1:14">
      <c r="A25" s="442"/>
      <c r="B25" s="414"/>
      <c r="C25" s="414"/>
      <c r="D25" s="414"/>
      <c r="E25" s="45" t="s">
        <v>238</v>
      </c>
      <c r="F25" s="45" t="s">
        <v>239</v>
      </c>
      <c r="G25" s="45"/>
      <c r="H25" s="45" t="s">
        <v>112</v>
      </c>
      <c r="I25" s="45" t="s">
        <v>73</v>
      </c>
      <c r="J25" s="242" t="s">
        <v>583</v>
      </c>
      <c r="K25" s="242"/>
      <c r="L25" s="242"/>
      <c r="M25" s="242"/>
      <c r="N25" s="243"/>
    </row>
    <row r="26" spans="1:14">
      <c r="A26" s="442"/>
      <c r="B26" s="414"/>
      <c r="C26" s="414"/>
      <c r="D26" s="414"/>
      <c r="E26" s="45" t="s">
        <v>416</v>
      </c>
      <c r="F26" s="45" t="s">
        <v>239</v>
      </c>
      <c r="G26" s="45"/>
      <c r="H26" s="45" t="s">
        <v>112</v>
      </c>
      <c r="I26" s="45" t="s">
        <v>73</v>
      </c>
      <c r="J26" s="242" t="s">
        <v>584</v>
      </c>
      <c r="K26" s="242"/>
      <c r="L26" s="242"/>
      <c r="M26" s="242"/>
      <c r="N26" s="243"/>
    </row>
    <row r="27" spans="1:14">
      <c r="A27" s="442"/>
      <c r="B27" s="414"/>
      <c r="C27" s="414"/>
      <c r="D27" s="414"/>
      <c r="E27" s="45" t="s">
        <v>577</v>
      </c>
      <c r="F27" s="45" t="s">
        <v>93</v>
      </c>
      <c r="G27" s="76" t="s">
        <v>65</v>
      </c>
      <c r="H27" s="45" t="s">
        <v>115</v>
      </c>
      <c r="I27" s="45" t="s">
        <v>73</v>
      </c>
      <c r="J27" s="242" t="s">
        <v>585</v>
      </c>
      <c r="K27" s="242"/>
      <c r="L27" s="242"/>
      <c r="M27" s="242"/>
      <c r="N27" s="243"/>
    </row>
    <row r="28" spans="1:14">
      <c r="A28" s="442"/>
      <c r="B28" s="414"/>
      <c r="C28" s="414"/>
      <c r="D28" s="414"/>
      <c r="E28" s="45" t="s">
        <v>100</v>
      </c>
      <c r="F28" s="45" t="s">
        <v>93</v>
      </c>
      <c r="G28" s="76" t="s">
        <v>19</v>
      </c>
      <c r="H28" s="45" t="s">
        <v>115</v>
      </c>
      <c r="I28" s="45" t="s">
        <v>73</v>
      </c>
      <c r="J28" s="242" t="s">
        <v>586</v>
      </c>
      <c r="K28" s="242"/>
      <c r="L28" s="242"/>
      <c r="M28" s="242"/>
      <c r="N28" s="243"/>
    </row>
    <row r="29" spans="1:14">
      <c r="A29" s="444" t="s">
        <v>119</v>
      </c>
      <c r="B29" s="445"/>
      <c r="C29" s="445"/>
      <c r="D29" s="445"/>
      <c r="E29" s="445"/>
      <c r="F29" s="445"/>
      <c r="G29" s="445"/>
      <c r="H29" s="445"/>
      <c r="I29" s="445"/>
      <c r="J29" s="445"/>
      <c r="K29" s="445"/>
      <c r="L29" s="445"/>
      <c r="M29" s="445"/>
      <c r="N29" s="446"/>
    </row>
    <row r="30" spans="1:14">
      <c r="A30" s="454" t="s">
        <v>83</v>
      </c>
      <c r="B30" s="443" t="s">
        <v>84</v>
      </c>
      <c r="C30" s="443" t="s">
        <v>120</v>
      </c>
      <c r="D30" s="443" t="s">
        <v>121</v>
      </c>
      <c r="E30" s="443" t="s">
        <v>104</v>
      </c>
      <c r="F30" s="443" t="s">
        <v>105</v>
      </c>
      <c r="G30" s="443"/>
      <c r="H30" s="443"/>
      <c r="I30" s="443"/>
      <c r="J30" s="443"/>
      <c r="K30" s="443"/>
      <c r="L30" s="443" t="s">
        <v>122</v>
      </c>
      <c r="M30" s="443"/>
      <c r="N30" s="449" t="s">
        <v>106</v>
      </c>
    </row>
    <row r="31" spans="1:14">
      <c r="A31" s="454"/>
      <c r="B31" s="443"/>
      <c r="C31" s="443"/>
      <c r="D31" s="443"/>
      <c r="E31" s="443"/>
      <c r="F31" s="49" t="s">
        <v>84</v>
      </c>
      <c r="G31" s="49" t="s">
        <v>85</v>
      </c>
      <c r="H31" s="49" t="s">
        <v>90</v>
      </c>
      <c r="I31" s="49" t="s">
        <v>107</v>
      </c>
      <c r="J31" s="49" t="s">
        <v>86</v>
      </c>
      <c r="K31" s="49" t="s">
        <v>104</v>
      </c>
      <c r="L31" s="49" t="s">
        <v>85</v>
      </c>
      <c r="M31" s="49" t="s">
        <v>90</v>
      </c>
      <c r="N31" s="449"/>
    </row>
    <row r="32" spans="1:14">
      <c r="A32" s="51" t="s">
        <v>71</v>
      </c>
      <c r="B32" s="45" t="s">
        <v>123</v>
      </c>
      <c r="C32" s="45" t="s">
        <v>124</v>
      </c>
      <c r="D32" s="45" t="s">
        <v>73</v>
      </c>
      <c r="E32" s="45" t="s">
        <v>244</v>
      </c>
      <c r="F32" s="45"/>
      <c r="G32" s="45"/>
      <c r="H32" s="45"/>
      <c r="I32" s="45"/>
      <c r="J32" s="45"/>
      <c r="K32" s="45"/>
      <c r="L32" s="45" t="s">
        <v>93</v>
      </c>
      <c r="M32" s="45" t="s">
        <v>94</v>
      </c>
      <c r="N32" s="24"/>
    </row>
    <row r="33" spans="1:14">
      <c r="A33" s="51" t="s">
        <v>71</v>
      </c>
      <c r="B33" s="45" t="s">
        <v>245</v>
      </c>
      <c r="C33" s="45" t="s">
        <v>124</v>
      </c>
      <c r="D33" s="45" t="s">
        <v>73</v>
      </c>
      <c r="E33" s="45" t="s">
        <v>246</v>
      </c>
      <c r="F33" s="45"/>
      <c r="G33" s="45"/>
      <c r="H33" s="45"/>
      <c r="I33" s="45"/>
      <c r="J33" s="45"/>
      <c r="K33" s="45"/>
      <c r="L33" s="45" t="s">
        <v>239</v>
      </c>
      <c r="M33" s="45"/>
      <c r="N33" s="24"/>
    </row>
    <row r="34" spans="1:14">
      <c r="A34" s="51" t="s">
        <v>71</v>
      </c>
      <c r="B34" s="45" t="s">
        <v>587</v>
      </c>
      <c r="C34" s="45" t="s">
        <v>124</v>
      </c>
      <c r="D34" s="45" t="s">
        <v>73</v>
      </c>
      <c r="E34" s="45" t="s">
        <v>588</v>
      </c>
      <c r="F34" s="45"/>
      <c r="G34" s="45"/>
      <c r="H34" s="45"/>
      <c r="I34" s="45"/>
      <c r="J34" s="45"/>
      <c r="K34" s="45"/>
      <c r="L34" s="45" t="s">
        <v>239</v>
      </c>
      <c r="M34" s="45"/>
      <c r="N34" s="24"/>
    </row>
    <row r="35" spans="1:14">
      <c r="A35" s="51" t="s">
        <v>71</v>
      </c>
      <c r="B35" s="45" t="s">
        <v>589</v>
      </c>
      <c r="C35" s="45" t="s">
        <v>124</v>
      </c>
      <c r="D35" s="45" t="s">
        <v>73</v>
      </c>
      <c r="E35" s="45" t="s">
        <v>590</v>
      </c>
      <c r="F35" s="45"/>
      <c r="G35" s="45"/>
      <c r="H35" s="45"/>
      <c r="I35" s="45"/>
      <c r="J35" s="45"/>
      <c r="K35" s="45"/>
      <c r="L35" s="45" t="s">
        <v>93</v>
      </c>
      <c r="M35" s="76" t="s">
        <v>65</v>
      </c>
      <c r="N35" s="24"/>
    </row>
    <row r="36" spans="1:14">
      <c r="A36" s="51" t="s">
        <v>71</v>
      </c>
      <c r="B36" s="45" t="s">
        <v>127</v>
      </c>
      <c r="C36" s="45" t="s">
        <v>124</v>
      </c>
      <c r="D36" s="45" t="s">
        <v>73</v>
      </c>
      <c r="E36" s="45" t="s">
        <v>591</v>
      </c>
      <c r="F36" s="45"/>
      <c r="G36" s="45"/>
      <c r="H36" s="45"/>
      <c r="I36" s="45"/>
      <c r="J36" s="45"/>
      <c r="K36" s="45"/>
      <c r="L36" s="45" t="s">
        <v>93</v>
      </c>
      <c r="M36" s="76" t="s">
        <v>19</v>
      </c>
      <c r="N36" s="24"/>
    </row>
    <row r="37" spans="1:14" ht="45">
      <c r="A37" s="51" t="s">
        <v>91</v>
      </c>
      <c r="B37" s="45" t="str">
        <f>CONCATENATE("set","",B16)</f>
        <v>setidentificador</v>
      </c>
      <c r="C37" s="45" t="s">
        <v>129</v>
      </c>
      <c r="D37" s="45" t="s">
        <v>73</v>
      </c>
      <c r="E37" s="45" t="s">
        <v>345</v>
      </c>
      <c r="F37" s="45" t="s">
        <v>92</v>
      </c>
      <c r="G37" s="45" t="s">
        <v>93</v>
      </c>
      <c r="H37" s="45" t="s">
        <v>94</v>
      </c>
      <c r="I37" s="45" t="s">
        <v>112</v>
      </c>
      <c r="J37" s="45" t="s">
        <v>95</v>
      </c>
      <c r="K37" s="45" t="s">
        <v>592</v>
      </c>
      <c r="L37" s="45" t="s">
        <v>139</v>
      </c>
      <c r="M37" s="45"/>
      <c r="N37" s="24"/>
    </row>
    <row r="38" spans="1:14" ht="30">
      <c r="A38" s="51" t="s">
        <v>91</v>
      </c>
      <c r="B38" s="45" t="s">
        <v>248</v>
      </c>
      <c r="C38" s="45" t="s">
        <v>129</v>
      </c>
      <c r="D38" s="45" t="s">
        <v>73</v>
      </c>
      <c r="E38" s="45" t="s">
        <v>346</v>
      </c>
      <c r="F38" s="45" t="s">
        <v>238</v>
      </c>
      <c r="G38" s="45" t="s">
        <v>239</v>
      </c>
      <c r="H38" s="45"/>
      <c r="I38" s="45" t="s">
        <v>112</v>
      </c>
      <c r="J38" s="45" t="s">
        <v>73</v>
      </c>
      <c r="K38" s="86" t="s">
        <v>593</v>
      </c>
      <c r="L38" s="45" t="s">
        <v>139</v>
      </c>
      <c r="M38" s="45"/>
      <c r="N38" s="24"/>
    </row>
    <row r="39" spans="1:14" ht="45">
      <c r="A39" s="51" t="s">
        <v>91</v>
      </c>
      <c r="B39" s="45" t="s">
        <v>594</v>
      </c>
      <c r="C39" s="45" t="s">
        <v>129</v>
      </c>
      <c r="D39" s="45" t="s">
        <v>73</v>
      </c>
      <c r="E39" s="45" t="s">
        <v>595</v>
      </c>
      <c r="F39" s="45" t="s">
        <v>416</v>
      </c>
      <c r="G39" s="45" t="s">
        <v>239</v>
      </c>
      <c r="H39" s="45"/>
      <c r="I39" s="45" t="s">
        <v>112</v>
      </c>
      <c r="J39" s="45" t="s">
        <v>73</v>
      </c>
      <c r="K39" s="86" t="s">
        <v>596</v>
      </c>
      <c r="L39" s="45" t="s">
        <v>139</v>
      </c>
      <c r="M39" s="45"/>
      <c r="N39" s="24"/>
    </row>
    <row r="40" spans="1:14" ht="45">
      <c r="A40" s="51" t="s">
        <v>91</v>
      </c>
      <c r="B40" s="45" t="s">
        <v>597</v>
      </c>
      <c r="C40" s="45" t="s">
        <v>129</v>
      </c>
      <c r="D40" s="45" t="s">
        <v>73</v>
      </c>
      <c r="E40" s="45" t="s">
        <v>598</v>
      </c>
      <c r="F40" s="45" t="s">
        <v>577</v>
      </c>
      <c r="G40" s="45" t="s">
        <v>93</v>
      </c>
      <c r="H40" s="76" t="s">
        <v>65</v>
      </c>
      <c r="I40" s="45" t="s">
        <v>115</v>
      </c>
      <c r="J40" s="45" t="s">
        <v>73</v>
      </c>
      <c r="K40" s="86" t="s">
        <v>599</v>
      </c>
      <c r="L40" s="45" t="s">
        <v>139</v>
      </c>
      <c r="M40" s="45"/>
      <c r="N40" s="24"/>
    </row>
    <row r="41" spans="1:14" ht="30">
      <c r="A41" s="51" t="s">
        <v>91</v>
      </c>
      <c r="B41" s="45" t="s">
        <v>133</v>
      </c>
      <c r="C41" s="45" t="s">
        <v>129</v>
      </c>
      <c r="D41" s="45" t="s">
        <v>73</v>
      </c>
      <c r="E41" s="45" t="s">
        <v>600</v>
      </c>
      <c r="F41" s="45" t="s">
        <v>100</v>
      </c>
      <c r="G41" s="45" t="s">
        <v>93</v>
      </c>
      <c r="H41" s="76" t="s">
        <v>19</v>
      </c>
      <c r="I41" s="45" t="s">
        <v>115</v>
      </c>
      <c r="J41" s="45" t="s">
        <v>73</v>
      </c>
      <c r="K41" s="86" t="s">
        <v>601</v>
      </c>
      <c r="L41" s="45" t="s">
        <v>139</v>
      </c>
      <c r="M41" s="45"/>
      <c r="N41" s="24"/>
    </row>
    <row r="42" spans="1:14">
      <c r="A42" s="450" t="s">
        <v>134</v>
      </c>
      <c r="B42" s="451"/>
      <c r="C42" s="451"/>
      <c r="D42" s="451"/>
      <c r="E42" s="451"/>
      <c r="F42" s="451"/>
      <c r="G42" s="451"/>
      <c r="H42" s="451"/>
      <c r="I42" s="451"/>
      <c r="J42" s="451"/>
      <c r="K42" s="451"/>
      <c r="L42" s="451"/>
      <c r="M42" s="451"/>
      <c r="N42" s="452"/>
    </row>
    <row r="43" spans="1:14">
      <c r="A43" s="453" t="s">
        <v>83</v>
      </c>
      <c r="B43" s="447" t="s">
        <v>84</v>
      </c>
      <c r="C43" s="447" t="s">
        <v>135</v>
      </c>
      <c r="D43" s="447" t="s">
        <v>121</v>
      </c>
      <c r="E43" s="447" t="s">
        <v>104</v>
      </c>
      <c r="F43" s="447" t="s">
        <v>105</v>
      </c>
      <c r="G43" s="447"/>
      <c r="H43" s="447"/>
      <c r="I43" s="447"/>
      <c r="J43" s="447"/>
      <c r="K43" s="447"/>
      <c r="L43" s="447" t="s">
        <v>122</v>
      </c>
      <c r="M43" s="447"/>
      <c r="N43" s="448" t="s">
        <v>106</v>
      </c>
    </row>
    <row r="44" spans="1:14">
      <c r="A44" s="453"/>
      <c r="B44" s="447"/>
      <c r="C44" s="447"/>
      <c r="D44" s="447"/>
      <c r="E44" s="447"/>
      <c r="F44" s="50" t="s">
        <v>84</v>
      </c>
      <c r="G44" s="50" t="s">
        <v>85</v>
      </c>
      <c r="H44" s="50" t="s">
        <v>90</v>
      </c>
      <c r="I44" s="50" t="s">
        <v>107</v>
      </c>
      <c r="J44" s="50" t="s">
        <v>86</v>
      </c>
      <c r="K44" s="50" t="s">
        <v>104</v>
      </c>
      <c r="L44" s="50" t="s">
        <v>85</v>
      </c>
      <c r="M44" s="50" t="s">
        <v>90</v>
      </c>
      <c r="N44" s="448"/>
    </row>
    <row r="45" spans="1:14" ht="105">
      <c r="A45" s="51" t="s">
        <v>71</v>
      </c>
      <c r="B45" s="45" t="s">
        <v>543</v>
      </c>
      <c r="C45" s="45" t="s">
        <v>96</v>
      </c>
      <c r="D45" s="45" t="s">
        <v>73</v>
      </c>
      <c r="E45" s="45" t="s">
        <v>602</v>
      </c>
      <c r="F45" s="45" t="s">
        <v>603</v>
      </c>
      <c r="G45" s="45" t="s">
        <v>93</v>
      </c>
      <c r="H45" s="76" t="s">
        <v>39</v>
      </c>
      <c r="I45" s="45" t="s">
        <v>115</v>
      </c>
      <c r="J45" s="45" t="s">
        <v>73</v>
      </c>
      <c r="K45" s="45" t="s">
        <v>604</v>
      </c>
      <c r="L45" s="45" t="s">
        <v>139</v>
      </c>
      <c r="M45" s="45"/>
      <c r="N45" s="24" t="s">
        <v>605</v>
      </c>
    </row>
    <row r="46" spans="1:14" ht="135">
      <c r="A46" s="51" t="s">
        <v>71</v>
      </c>
      <c r="B46" s="45" t="s">
        <v>141</v>
      </c>
      <c r="C46" s="45" t="s">
        <v>96</v>
      </c>
      <c r="D46" s="45" t="s">
        <v>73</v>
      </c>
      <c r="E46" s="45" t="s">
        <v>606</v>
      </c>
      <c r="F46" s="59" t="s">
        <v>607</v>
      </c>
      <c r="G46" s="45" t="s">
        <v>93</v>
      </c>
      <c r="H46" s="76" t="s">
        <v>39</v>
      </c>
      <c r="I46" s="45" t="s">
        <v>115</v>
      </c>
      <c r="J46" s="45" t="s">
        <v>73</v>
      </c>
      <c r="K46" s="45" t="s">
        <v>608</v>
      </c>
      <c r="L46" s="45" t="s">
        <v>139</v>
      </c>
      <c r="M46" s="45"/>
      <c r="N46" s="24" t="s">
        <v>609</v>
      </c>
    </row>
    <row r="47" spans="1:14" ht="167.25" customHeight="1">
      <c r="A47" s="51" t="s">
        <v>71</v>
      </c>
      <c r="B47" s="45" t="s">
        <v>145</v>
      </c>
      <c r="C47" s="45" t="s">
        <v>96</v>
      </c>
      <c r="D47" s="45" t="s">
        <v>73</v>
      </c>
      <c r="E47" s="45" t="s">
        <v>610</v>
      </c>
      <c r="F47" s="59" t="s">
        <v>611</v>
      </c>
      <c r="G47" s="45" t="s">
        <v>93</v>
      </c>
      <c r="H47" s="76" t="s">
        <v>39</v>
      </c>
      <c r="I47" s="45" t="s">
        <v>115</v>
      </c>
      <c r="J47" s="45" t="s">
        <v>73</v>
      </c>
      <c r="K47" s="45" t="s">
        <v>612</v>
      </c>
      <c r="L47" s="45" t="s">
        <v>139</v>
      </c>
      <c r="M47" s="45"/>
      <c r="N47" s="24" t="s">
        <v>613</v>
      </c>
    </row>
    <row r="48" spans="1:14" ht="30">
      <c r="A48" s="51" t="s">
        <v>71</v>
      </c>
      <c r="B48" s="45" t="s">
        <v>149</v>
      </c>
      <c r="C48" s="45" t="s">
        <v>96</v>
      </c>
      <c r="D48" s="45" t="s">
        <v>73</v>
      </c>
      <c r="E48" s="45" t="s">
        <v>614</v>
      </c>
      <c r="F48" s="59" t="s">
        <v>615</v>
      </c>
      <c r="G48" s="45" t="s">
        <v>93</v>
      </c>
      <c r="H48" s="76" t="s">
        <v>39</v>
      </c>
      <c r="I48" s="45" t="s">
        <v>115</v>
      </c>
      <c r="J48" s="45" t="s">
        <v>73</v>
      </c>
      <c r="K48" s="45" t="s">
        <v>616</v>
      </c>
      <c r="L48" s="45" t="s">
        <v>93</v>
      </c>
      <c r="M48" s="59" t="s">
        <v>617</v>
      </c>
      <c r="N48" s="24"/>
    </row>
    <row r="49" spans="1:14" ht="162" customHeight="1">
      <c r="A49" s="52" t="s">
        <v>71</v>
      </c>
      <c r="B49" s="53" t="s">
        <v>618</v>
      </c>
      <c r="C49" s="53" t="s">
        <v>96</v>
      </c>
      <c r="D49" s="53" t="s">
        <v>73</v>
      </c>
      <c r="E49" s="53" t="s">
        <v>619</v>
      </c>
      <c r="F49" s="87" t="s">
        <v>620</v>
      </c>
      <c r="G49" s="53" t="s">
        <v>93</v>
      </c>
      <c r="H49" s="53" t="s">
        <v>94</v>
      </c>
      <c r="I49" s="53" t="s">
        <v>115</v>
      </c>
      <c r="J49" s="53" t="s">
        <v>73</v>
      </c>
      <c r="K49" s="53" t="s">
        <v>621</v>
      </c>
      <c r="L49" s="53" t="s">
        <v>139</v>
      </c>
      <c r="M49" s="53"/>
      <c r="N49" s="34" t="s">
        <v>622</v>
      </c>
    </row>
  </sheetData>
  <mergeCells count="70">
    <mergeCell ref="B12:D12"/>
    <mergeCell ref="B11:D11"/>
    <mergeCell ref="B6:E6"/>
    <mergeCell ref="A1:E1"/>
    <mergeCell ref="B2:E2"/>
    <mergeCell ref="B3:E3"/>
    <mergeCell ref="B4:E4"/>
    <mergeCell ref="B5:E5"/>
    <mergeCell ref="J18:N18"/>
    <mergeCell ref="A7:E7"/>
    <mergeCell ref="B8:D8"/>
    <mergeCell ref="B9:D9"/>
    <mergeCell ref="A13:N13"/>
    <mergeCell ref="A14:A15"/>
    <mergeCell ref="B14:B15"/>
    <mergeCell ref="C14:D14"/>
    <mergeCell ref="E14:E15"/>
    <mergeCell ref="F14:F15"/>
    <mergeCell ref="G14:I15"/>
    <mergeCell ref="J14:N15"/>
    <mergeCell ref="G16:I16"/>
    <mergeCell ref="J16:N16"/>
    <mergeCell ref="G17:I17"/>
    <mergeCell ref="B10:D10"/>
    <mergeCell ref="C30:C31"/>
    <mergeCell ref="J17:N17"/>
    <mergeCell ref="E30:E31"/>
    <mergeCell ref="G20:I20"/>
    <mergeCell ref="J20:N20"/>
    <mergeCell ref="A21:N21"/>
    <mergeCell ref="A22:A23"/>
    <mergeCell ref="B22:B23"/>
    <mergeCell ref="C22:C23"/>
    <mergeCell ref="D22:D23"/>
    <mergeCell ref="E22:L22"/>
    <mergeCell ref="M22:N23"/>
    <mergeCell ref="J23:L23"/>
    <mergeCell ref="J24:L24"/>
    <mergeCell ref="M24:N24"/>
    <mergeCell ref="G18:I18"/>
    <mergeCell ref="D30:D31"/>
    <mergeCell ref="A29:N29"/>
    <mergeCell ref="L43:M43"/>
    <mergeCell ref="N43:N44"/>
    <mergeCell ref="F30:K30"/>
    <mergeCell ref="L30:M30"/>
    <mergeCell ref="N30:N31"/>
    <mergeCell ref="A42:N42"/>
    <mergeCell ref="A43:A44"/>
    <mergeCell ref="B43:B44"/>
    <mergeCell ref="C43:C44"/>
    <mergeCell ref="D43:D44"/>
    <mergeCell ref="E43:E44"/>
    <mergeCell ref="F43:K43"/>
    <mergeCell ref="A30:A31"/>
    <mergeCell ref="B30:B31"/>
    <mergeCell ref="G19:I19"/>
    <mergeCell ref="J19:N19"/>
    <mergeCell ref="A24:A28"/>
    <mergeCell ref="B24:B28"/>
    <mergeCell ref="C24:C28"/>
    <mergeCell ref="D24:D28"/>
    <mergeCell ref="J25:L25"/>
    <mergeCell ref="J26:L26"/>
    <mergeCell ref="J27:L27"/>
    <mergeCell ref="J28:L28"/>
    <mergeCell ref="M25:N25"/>
    <mergeCell ref="M26:N26"/>
    <mergeCell ref="M27:N27"/>
    <mergeCell ref="M28:N28"/>
  </mergeCells>
  <hyperlinks>
    <hyperlink ref="A1:E1" location="Clases!A1" display="&lt;-Volver al inicio" xr:uid="{81029238-1C3F-480D-B38D-9C4229054CAF}"/>
    <hyperlink ref="E9" location="'ReporteComentario'!A1" display="ReporteComentario" xr:uid="{F4C9CE55-F8DD-4A8A-80A6-AD145261EE94}"/>
    <hyperlink ref="E10:E12" location="'ReporteComentario'!A1" display="ReporteComentario" xr:uid="{1D6BEC5E-1889-4585-B058-7659979C7822}"/>
    <hyperlink ref="D19" location="'TipoOrganizacion'!A1" display="TipoOrganizacion" xr:uid="{1C2C21F5-E687-4FFF-8ADC-0A5863247C7B}"/>
    <hyperlink ref="D20" location="'Estado'!A1" display="Estado" xr:uid="{7A4CF9A0-C654-4757-82FC-DE2DCDA04580}"/>
    <hyperlink ref="G27" location="'TipoOrganizacion'!A1" display="TipoOrganizacion" xr:uid="{D1655096-F809-40BE-BF9A-4A477857EC15}"/>
    <hyperlink ref="G28" location="'Estado'!A1" display="Estado" xr:uid="{C2B27D98-FFEB-4C2D-9E25-8B18CD900560}"/>
    <hyperlink ref="H45" location="'Organizacion'!A13" display="Organizacion" xr:uid="{A8FF84A3-3B95-41CC-89CC-BDAE7ECE3E3D}"/>
    <hyperlink ref="M35" location="'TipoOrganizacion'!A1" display="TipoOrganizacion" xr:uid="{D4F0CAA6-6065-4E1F-A672-12767D836F2B}"/>
    <hyperlink ref="M36" location="'Estado'!A1" display="Estado" xr:uid="{924D0618-D284-4873-A546-99E72FED3CF6}"/>
    <hyperlink ref="H40" location="'TipoOrganizacion'!A1" display="TipoOrganizacion" xr:uid="{8CA1E88F-9DCD-40AA-98A3-E7698E16AAA5}"/>
    <hyperlink ref="H41" location="'Estado'!A1" display="Estado" xr:uid="{0B9E932A-5C3C-4FAD-8031-24FD6B99341E}"/>
    <hyperlink ref="H46:H48" location="'Organizacion'!A13" display="Organizacion" xr:uid="{FFC4B81F-A147-4A1B-A0FB-D95A21471290}"/>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863D24B8-321A-4B5D-9706-712EAD0F28AE}">
          <x14:formula1>
            <xm:f>Valores!$C$2:$C$7</xm:f>
          </x14:formula1>
          <xm:sqref>B9:B12</xm:sqref>
        </x14:dataValidation>
        <x14:dataValidation type="list" allowBlank="1" showInputMessage="1" showErrorMessage="1" xr:uid="{7F416167-7FCF-42F6-8FEC-5D4CDDB8260C}">
          <x14:formula1>
            <xm:f>Valores!$B$2:$B$3</xm:f>
          </x14:formula1>
          <xm:sqref>A9:A12</xm:sqref>
        </x14:dataValidation>
        <x14:dataValidation type="list" allowBlank="1" showInputMessage="1" showErrorMessage="1" xr:uid="{6C90BBFA-EC43-4687-9B38-0BFE1B4E6D0A}">
          <x14:formula1>
            <xm:f>Valores!$L$2:$L$13</xm:f>
          </x14:formula1>
          <xm:sqref>L37:L41 L45:L49</xm:sqref>
        </x14:dataValidation>
        <x14:dataValidation type="list" allowBlank="1" showInputMessage="1" showErrorMessage="1" xr:uid="{95925C71-88FA-4C24-8FFB-3565D23A1236}">
          <x14:formula1>
            <xm:f>Valores!$K$2:$K$3</xm:f>
          </x14:formula1>
          <xm:sqref>C32:C41</xm:sqref>
        </x14:dataValidation>
        <x14:dataValidation type="list" allowBlank="1" showInputMessage="1" showErrorMessage="1" xr:uid="{B888E29E-1459-48D1-9A15-04E954BF65C5}">
          <x14:formula1>
            <xm:f>Valores!$J$2:$J$3</xm:f>
          </x14:formula1>
          <xm:sqref>H24:H28 I45:I49 I32:I41</xm:sqref>
        </x14:dataValidation>
        <x14:dataValidation type="list" allowBlank="1" showInputMessage="1" showErrorMessage="1" xr:uid="{623AAA58-663C-48EF-BDBC-4ED8B9D37D9C}">
          <x14:formula1>
            <xm:f>Valores!$H$2:$H$3</xm:f>
          </x14:formula1>
          <xm:sqref>F16:F20 C45:C49</xm:sqref>
        </x14:dataValidation>
        <x14:dataValidation type="list" allowBlank="1" showInputMessage="1" showErrorMessage="1" xr:uid="{5AD48666-8A79-4D35-A2FB-93E5836E5F40}">
          <x14:formula1>
            <xm:f>Valores!$G$2:$G$12</xm:f>
          </x14:formula1>
          <xm:sqref>G45:G49 G32:G41 F24:F28 L32:L36 C16:C20</xm:sqref>
        </x14:dataValidation>
        <x14:dataValidation type="list" allowBlank="1" showInputMessage="1" showErrorMessage="1" xr:uid="{6A8DDF8A-FD65-4265-87C5-FC77FB270E2B}">
          <x14:formula1>
            <xm:f>Valores!$F$2:$F$5</xm:f>
          </x14:formula1>
          <xm:sqref>A32:A41 A24 A16:A20 A45:A49</xm:sqref>
        </x14:dataValidation>
        <x14:dataValidation type="list" allowBlank="1" showInputMessage="1" showErrorMessage="1" xr:uid="{8C42FEDB-1E27-4DE9-B920-8A8BF306B6C1}">
          <x14:formula1>
            <xm:f>Valores!$E$2:$E$3</xm:f>
          </x14:formula1>
          <xm:sqref>B6 J32:J41 D32:D41 D45:D49 I24:I28 E16:E20 J45:J49</xm:sqref>
        </x14:dataValidation>
        <x14:dataValidation type="list" allowBlank="1" showInputMessage="1" showErrorMessage="1" xr:uid="{24FF769D-9353-422E-89A3-23C2C0AD099B}">
          <x14:formula1>
            <xm:f>Valores!$D$2:$D$3</xm:f>
          </x14:formula1>
          <xm:sqref>B5</xm:sqref>
        </x14:dataValidation>
        <x14:dataValidation type="list" allowBlank="1" showInputMessage="1" showErrorMessage="1" xr:uid="{6B3FB222-F00E-467D-A951-8DFA9BAAC607}">
          <x14:formula1>
            <xm:f>Valores!$I$2:$I$3</xm:f>
          </x14:formula1>
          <xm:sqref>C24</xm:sqref>
        </x14:dataValidation>
        <x14:dataValidation type="list" allowBlank="1" showInputMessage="1" showErrorMessage="1" xr:uid="{660D4401-62B9-4F0F-85DD-D28B9B47D7CA}">
          <x14:formula1>
            <xm:f>Clases!$B$2:$B$32</xm:f>
          </x14:formula1>
          <xm:sqref>E9:E12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55403-6348-4EA1-A621-73D3E528C0B5}">
  <dimension ref="A1:E32"/>
  <sheetViews>
    <sheetView topLeftCell="A15" workbookViewId="0">
      <selection activeCell="B20" sqref="B20"/>
    </sheetView>
  </sheetViews>
  <sheetFormatPr defaultColWidth="11.42578125" defaultRowHeight="15"/>
  <cols>
    <col min="1" max="1" width="11.42578125" style="1"/>
    <col min="2" max="2" width="28.5703125" style="1" customWidth="1"/>
    <col min="3" max="3" width="25.85546875" style="1" customWidth="1"/>
    <col min="4" max="4" width="100.85546875" style="1" customWidth="1"/>
    <col min="5" max="5" width="16.85546875" style="1" bestFit="1" customWidth="1"/>
    <col min="6" max="16384" width="11.42578125" style="1"/>
  </cols>
  <sheetData>
    <row r="1" spans="1:5">
      <c r="A1" s="19" t="s">
        <v>1</v>
      </c>
      <c r="B1" s="20" t="s">
        <v>2</v>
      </c>
      <c r="C1" s="20" t="s">
        <v>3</v>
      </c>
      <c r="D1" s="20" t="s">
        <v>4</v>
      </c>
      <c r="E1" s="21" t="s">
        <v>5</v>
      </c>
    </row>
    <row r="2" spans="1:5" ht="30">
      <c r="A2" s="94">
        <v>4</v>
      </c>
      <c r="B2" s="22" t="s">
        <v>6</v>
      </c>
      <c r="C2" s="23" t="s">
        <v>7</v>
      </c>
      <c r="D2" s="37" t="s">
        <v>8</v>
      </c>
      <c r="E2" s="130"/>
    </row>
    <row r="3" spans="1:5" ht="60">
      <c r="A3" s="95">
        <v>4</v>
      </c>
      <c r="B3" s="22" t="s">
        <v>9</v>
      </c>
      <c r="C3" s="23" t="s">
        <v>7</v>
      </c>
      <c r="D3" s="37" t="s">
        <v>10</v>
      </c>
      <c r="E3" s="130"/>
    </row>
    <row r="4" spans="1:5" ht="45">
      <c r="A4" s="95">
        <v>6</v>
      </c>
      <c r="B4" s="22" t="s">
        <v>11</v>
      </c>
      <c r="C4" s="23" t="s">
        <v>7</v>
      </c>
      <c r="D4" s="35" t="s">
        <v>12</v>
      </c>
      <c r="E4" s="130"/>
    </row>
    <row r="5" spans="1:5" ht="30">
      <c r="A5" s="95">
        <v>1</v>
      </c>
      <c r="B5" s="22" t="s">
        <v>13</v>
      </c>
      <c r="C5" s="23" t="s">
        <v>7</v>
      </c>
      <c r="D5" s="35" t="s">
        <v>14</v>
      </c>
      <c r="E5" s="56"/>
    </row>
    <row r="6" spans="1:5" ht="30" customHeight="1">
      <c r="A6" s="95">
        <v>6</v>
      </c>
      <c r="B6" s="22" t="s">
        <v>15</v>
      </c>
      <c r="C6" s="23" t="s">
        <v>7</v>
      </c>
      <c r="D6" s="35" t="s">
        <v>16</v>
      </c>
      <c r="E6" s="56"/>
    </row>
    <row r="7" spans="1:5" ht="30">
      <c r="A7" s="95">
        <v>7</v>
      </c>
      <c r="B7" s="22" t="s">
        <v>17</v>
      </c>
      <c r="C7" s="23" t="s">
        <v>7</v>
      </c>
      <c r="D7" s="36" t="s">
        <v>18</v>
      </c>
      <c r="E7" s="56"/>
    </row>
    <row r="8" spans="1:5" ht="45">
      <c r="A8" s="95">
        <v>2</v>
      </c>
      <c r="B8" s="22" t="s">
        <v>19</v>
      </c>
      <c r="C8" s="23" t="s">
        <v>7</v>
      </c>
      <c r="D8" s="36" t="s">
        <v>20</v>
      </c>
      <c r="E8" s="56"/>
    </row>
    <row r="9" spans="1:5" ht="75">
      <c r="A9" s="95">
        <v>4</v>
      </c>
      <c r="B9" s="22" t="s">
        <v>21</v>
      </c>
      <c r="C9" s="23" t="s">
        <v>7</v>
      </c>
      <c r="D9" s="35" t="s">
        <v>22</v>
      </c>
      <c r="E9" s="98"/>
    </row>
    <row r="10" spans="1:5" ht="15" customHeight="1">
      <c r="A10" s="95">
        <v>5</v>
      </c>
      <c r="B10" s="22" t="s">
        <v>23</v>
      </c>
      <c r="C10" s="23" t="s">
        <v>7</v>
      </c>
      <c r="D10" s="35" t="s">
        <v>24</v>
      </c>
      <c r="E10" s="25"/>
    </row>
    <row r="11" spans="1:5" ht="45.75">
      <c r="A11" s="95">
        <v>7</v>
      </c>
      <c r="B11" s="22" t="s">
        <v>25</v>
      </c>
      <c r="C11" s="23" t="s">
        <v>7</v>
      </c>
      <c r="D11" s="37" t="s">
        <v>26</v>
      </c>
      <c r="E11" s="25"/>
    </row>
    <row r="12" spans="1:5">
      <c r="A12" s="95">
        <v>5</v>
      </c>
      <c r="B12" s="22" t="s">
        <v>27</v>
      </c>
      <c r="C12" s="23" t="s">
        <v>7</v>
      </c>
      <c r="D12" s="37" t="s">
        <v>28</v>
      </c>
      <c r="E12" s="25"/>
    </row>
    <row r="13" spans="1:5" ht="30.75">
      <c r="A13" s="95">
        <v>6</v>
      </c>
      <c r="B13" s="22" t="s">
        <v>29</v>
      </c>
      <c r="C13" s="23" t="s">
        <v>7</v>
      </c>
      <c r="D13" s="37" t="s">
        <v>30</v>
      </c>
      <c r="E13" s="25"/>
    </row>
    <row r="14" spans="1:5" ht="30.75">
      <c r="A14" s="95">
        <v>7</v>
      </c>
      <c r="B14" s="22" t="s">
        <v>31</v>
      </c>
      <c r="C14" s="23" t="s">
        <v>7</v>
      </c>
      <c r="D14" s="35" t="s">
        <v>32</v>
      </c>
      <c r="E14" s="25"/>
    </row>
    <row r="15" spans="1:5" ht="30">
      <c r="A15" s="95">
        <v>8</v>
      </c>
      <c r="B15" s="22" t="s">
        <v>33</v>
      </c>
      <c r="C15" s="23" t="s">
        <v>7</v>
      </c>
      <c r="D15" s="35" t="s">
        <v>34</v>
      </c>
      <c r="E15" s="25"/>
    </row>
    <row r="16" spans="1:5" ht="76.5">
      <c r="A16" s="95">
        <v>3</v>
      </c>
      <c r="B16" s="22" t="s">
        <v>35</v>
      </c>
      <c r="C16" s="23" t="s">
        <v>7</v>
      </c>
      <c r="D16" s="35" t="s">
        <v>36</v>
      </c>
      <c r="E16" s="56"/>
    </row>
    <row r="17" spans="1:5" ht="30.75">
      <c r="A17" s="95">
        <v>7</v>
      </c>
      <c r="B17" s="22" t="s">
        <v>37</v>
      </c>
      <c r="C17" s="23" t="s">
        <v>7</v>
      </c>
      <c r="D17" s="36" t="s">
        <v>38</v>
      </c>
      <c r="E17" s="25"/>
    </row>
    <row r="18" spans="1:5" ht="45.75" customHeight="1">
      <c r="A18" s="95">
        <v>3</v>
      </c>
      <c r="B18" s="22" t="s">
        <v>39</v>
      </c>
      <c r="C18" s="23" t="s">
        <v>7</v>
      </c>
      <c r="D18" s="97" t="s">
        <v>40</v>
      </c>
      <c r="E18" s="56"/>
    </row>
    <row r="19" spans="1:5" ht="30.75">
      <c r="A19" s="95">
        <v>5</v>
      </c>
      <c r="B19" s="22" t="s">
        <v>41</v>
      </c>
      <c r="C19" s="23" t="s">
        <v>7</v>
      </c>
      <c r="D19" s="35" t="s">
        <v>42</v>
      </c>
      <c r="E19" s="25"/>
    </row>
    <row r="20" spans="1:5" ht="30.75">
      <c r="A20" s="95">
        <v>4</v>
      </c>
      <c r="B20" s="22" t="s">
        <v>43</v>
      </c>
      <c r="C20" s="23" t="s">
        <v>7</v>
      </c>
      <c r="D20" s="37" t="s">
        <v>44</v>
      </c>
      <c r="E20" s="56"/>
    </row>
    <row r="21" spans="1:5" ht="30.75">
      <c r="A21" s="95">
        <v>6</v>
      </c>
      <c r="B21" s="22" t="s">
        <v>45</v>
      </c>
      <c r="C21" s="23" t="s">
        <v>7</v>
      </c>
      <c r="D21" s="36" t="s">
        <v>46</v>
      </c>
      <c r="E21" s="130"/>
    </row>
    <row r="22" spans="1:5" ht="30.75">
      <c r="A22" s="95">
        <v>7</v>
      </c>
      <c r="B22" s="22" t="s">
        <v>47</v>
      </c>
      <c r="C22" s="23" t="s">
        <v>7</v>
      </c>
      <c r="D22" s="35" t="s">
        <v>48</v>
      </c>
      <c r="E22" s="161"/>
    </row>
    <row r="23" spans="1:5" ht="30.75">
      <c r="A23" s="95">
        <v>8</v>
      </c>
      <c r="B23" s="22" t="s">
        <v>49</v>
      </c>
      <c r="C23" s="23" t="s">
        <v>7</v>
      </c>
      <c r="D23" s="36" t="s">
        <v>50</v>
      </c>
      <c r="E23" s="130"/>
    </row>
    <row r="24" spans="1:5" ht="30.75">
      <c r="A24" s="95">
        <v>8</v>
      </c>
      <c r="B24" s="22" t="s">
        <v>51</v>
      </c>
      <c r="C24" s="23" t="s">
        <v>7</v>
      </c>
      <c r="D24" s="36" t="s">
        <v>52</v>
      </c>
      <c r="E24" s="130"/>
    </row>
    <row r="25" spans="1:5" ht="30.75">
      <c r="A25" s="95">
        <v>7</v>
      </c>
      <c r="B25" s="22" t="s">
        <v>53</v>
      </c>
      <c r="C25" s="23" t="s">
        <v>7</v>
      </c>
      <c r="D25" s="36" t="s">
        <v>54</v>
      </c>
      <c r="E25" s="130"/>
    </row>
    <row r="26" spans="1:5" ht="30.75">
      <c r="A26" s="95">
        <v>8</v>
      </c>
      <c r="B26" s="22" t="s">
        <v>55</v>
      </c>
      <c r="C26" s="23" t="s">
        <v>7</v>
      </c>
      <c r="D26" s="36" t="s">
        <v>56</v>
      </c>
      <c r="E26" s="170"/>
    </row>
    <row r="27" spans="1:5" ht="30.75">
      <c r="A27" s="95">
        <v>8</v>
      </c>
      <c r="B27" s="22" t="s">
        <v>57</v>
      </c>
      <c r="C27" s="23" t="s">
        <v>7</v>
      </c>
      <c r="D27" s="36" t="s">
        <v>58</v>
      </c>
      <c r="E27" s="170"/>
    </row>
    <row r="28" spans="1:5" ht="30.75">
      <c r="A28" s="95">
        <v>7</v>
      </c>
      <c r="B28" s="22" t="s">
        <v>59</v>
      </c>
      <c r="C28" s="23" t="s">
        <v>7</v>
      </c>
      <c r="D28" s="36" t="s">
        <v>60</v>
      </c>
      <c r="E28" s="170"/>
    </row>
    <row r="29" spans="1:5">
      <c r="A29" s="95">
        <v>1</v>
      </c>
      <c r="B29" s="22" t="s">
        <v>61</v>
      </c>
      <c r="C29" s="23" t="s">
        <v>7</v>
      </c>
      <c r="D29" s="36" t="s">
        <v>62</v>
      </c>
      <c r="E29" s="130"/>
    </row>
    <row r="30" spans="1:5" ht="30.75">
      <c r="A30" s="95">
        <v>1</v>
      </c>
      <c r="B30" s="22" t="s">
        <v>63</v>
      </c>
      <c r="C30" s="23" t="s">
        <v>7</v>
      </c>
      <c r="D30" s="35" t="s">
        <v>64</v>
      </c>
      <c r="E30" s="130"/>
    </row>
    <row r="31" spans="1:5" ht="15" customHeight="1">
      <c r="A31" s="95">
        <v>1</v>
      </c>
      <c r="B31" s="22" t="s">
        <v>65</v>
      </c>
      <c r="C31" s="23" t="s">
        <v>7</v>
      </c>
      <c r="D31" s="35" t="s">
        <v>66</v>
      </c>
      <c r="E31" s="130"/>
    </row>
    <row r="32" spans="1:5" ht="30.75">
      <c r="A32" s="96">
        <v>1</v>
      </c>
      <c r="B32" s="26" t="s">
        <v>67</v>
      </c>
      <c r="C32" s="27" t="s">
        <v>7</v>
      </c>
      <c r="D32" s="38" t="s">
        <v>68</v>
      </c>
      <c r="E32" s="159"/>
    </row>
  </sheetData>
  <autoFilter ref="A1:D32" xr:uid="{C1255403-6348-4EA1-A621-73D3E528C0B5}">
    <sortState xmlns:xlrd2="http://schemas.microsoft.com/office/spreadsheetml/2017/richdata2" ref="A2:D32">
      <sortCondition ref="A1:A32"/>
    </sortState>
  </autoFilter>
  <hyperlinks>
    <hyperlink ref="B2" location="'AdministradorEstructura'!A1" display="AdministradorEstructura" xr:uid="{B0D56B72-3A3D-4F47-9ED2-0E39F28457BC}"/>
    <hyperlink ref="B3" location="'AdministradorOrganización'!A1" display="AdministradorOrganización" xr:uid="{535E70F4-F3DB-4A7D-9713-B36C4F040216}"/>
    <hyperlink ref="B4" location="'Agenda'!A1" display="Agenda" xr:uid="{B5DB4FFB-34C9-490B-A6BA-1B6ADA8ED4F1}"/>
    <hyperlink ref="B5" location="'CausaReporte'!A1" display="CausaReporte" xr:uid="{6E9442F6-9807-4E98-A885-93A572359F54}"/>
    <hyperlink ref="B6" location="'Chat'!A1" display="Chat" xr:uid="{EBBEEA93-427F-44F7-8446-C59831B15ECE}"/>
    <hyperlink ref="B7" location="'Comentario'!A1" display="Comentario" xr:uid="{0B8C4B23-AF22-48F2-9F31-89711280F880}"/>
    <hyperlink ref="B8" location="'Estado'!A1" display="Estado" xr:uid="{1E3B4304-F9A4-4D4B-905B-FE95BB9109CF}"/>
    <hyperlink ref="B9" location="'Estructura'!A1" display="Estructura" xr:uid="{324BE97F-420F-4F6C-A8B5-18B999F5FBF7}"/>
    <hyperlink ref="B10" location="'EstructuraAdminEstruc'!A1" display="EstructuraAdminEstruc" xr:uid="{81A5083D-82FE-49B3-88A3-7D54CC346BFE}"/>
    <hyperlink ref="B11" location="'Evento'!A1" display="Evento" xr:uid="{9C382900-9BAE-48F3-B72A-207E609A4F8C}"/>
    <hyperlink ref="B12" location="'Grupo'!A1" display="Grupo " xr:uid="{530EEDAE-91A2-42E5-880A-FE08683B7C9A}"/>
    <hyperlink ref="B13" location="GrupoPartipante!A1" display="GrupoPartipante" xr:uid="{BF7AA6E4-7E38-485D-9886-43795D79091B}"/>
    <hyperlink ref="B14" location="'HistorialChatGrupo'!A1" display="HistorialChatGrupo" xr:uid="{441A564F-1A7E-4341-B88C-090934EC2C97}"/>
    <hyperlink ref="B15" location="'HistorialdeLectura'!A1" display="HistorialdeLectura" xr:uid="{0F0AE69C-6E45-42CF-8566-65C03F414C05}"/>
    <hyperlink ref="B16" location="'Persona'!A1" display="Persona" xr:uid="{21B0532A-973C-4059-B653-72CE6DEC48C7}"/>
    <hyperlink ref="B17" location="'Mensaje'!A1" display="Mensaje" xr:uid="{6F68E87F-354D-4C9D-8648-1EC032AD1421}"/>
    <hyperlink ref="B18" location="'Organizacion'!A1" display="Organizacion" xr:uid="{DA03E4FC-C4EF-41D2-B55A-6F9B602185EA}"/>
    <hyperlink ref="B19" location="'OrganizacionAdminOrgani'!A1" display="OrganizacionAdminOrgani" xr:uid="{2477D219-0EEF-4909-B68C-EA642A53DD37}"/>
    <hyperlink ref="B20" location="'Participante'!A1" display="Participante" xr:uid="{00D387EB-9DD8-412F-89B8-0B455A237204}"/>
    <hyperlink ref="B21" location="'Publicacion'!A1" display="Publicacion" xr:uid="{B1B7373C-3238-4556-83A4-57C40FD07AC8}"/>
    <hyperlink ref="B22" location="'Reaccion'!A1" display="Reaccion" xr:uid="{69B2C99E-693D-43C9-B45C-508C8DF1591D}"/>
    <hyperlink ref="B23" location="'ReporteComentario'!A1" display="ReporteComentario" xr:uid="{764E7858-F03B-43F3-9427-E172F4A184B4}"/>
    <hyperlink ref="B24" location="'ReporteMensaje'!A1" display="ReporteMensaje" xr:uid="{936EDC8C-B901-437B-83EE-67FC14AE68D9}"/>
    <hyperlink ref="B25" location="'ReportePublicacion'!A1" display="ReportePublicacion" xr:uid="{3DE4AD6E-7816-46AB-B0EE-E7998B20F71B}"/>
    <hyperlink ref="B29" location="'TipoEstado'!A1" display="TipoEstado" xr:uid="{172AA062-10DA-42E5-96C8-496E66BA7078}"/>
    <hyperlink ref="B30" location="'TipoEvento'!A1" display="TipoEvento" xr:uid="{81EDE996-E563-4AE5-BD9B-F1EB91B17726}"/>
    <hyperlink ref="B31" location="'TipoOrganizacion'!A1" display="TipoOrganizacion" xr:uid="{EBEE9844-3D7E-43BA-8A6F-5431EB8F925D}"/>
    <hyperlink ref="B32" location="'TipoReaccion'!A1" display="TipoReaccion" xr:uid="{3F3F00F5-4731-4D07-8AAC-F071423B1E3F}"/>
    <hyperlink ref="B26" location="'RespuestaReporteComentario'!A1" display="RespuestaReporteComentario" xr:uid="{F33D1077-69A6-4894-BC2A-7110E1B181C3}"/>
    <hyperlink ref="B27" location="'RespuestaReporteMensaje'!A1" display="RespuestaReporteMensaje" xr:uid="{21083FBA-A8A4-45DA-9CA4-801B5BB5430A}"/>
    <hyperlink ref="B28" location="'respuestaReportePublicacion'!A1" display="RespuestaReportePublicacion" xr:uid="{C44606B7-3A91-49BF-8B3D-BF817C9CE5DF}"/>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B9A3905-F7CB-4906-AFEA-123E9557842A}">
          <x14:formula1>
            <xm:f>Valores!$A$2:$A$6</xm:f>
          </x14:formula1>
          <xm:sqref>C2:C32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F0B7A-2E75-4C80-B3F4-9AF13DD33602}">
  <dimension ref="A1:N32"/>
  <sheetViews>
    <sheetView zoomScale="55" zoomScaleNormal="55" workbookViewId="0">
      <pane ySplit="1" topLeftCell="A2" activePane="bottomLeft" state="frozen"/>
      <selection pane="bottomLeft" activeCell="B49" sqref="B49"/>
    </sheetView>
  </sheetViews>
  <sheetFormatPr defaultColWidth="19.7109375" defaultRowHeight="15"/>
  <cols>
    <col min="1" max="1" width="28.7109375" style="1" customWidth="1"/>
    <col min="2" max="2" width="25.28515625" style="1" bestFit="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0" style="1" bestFit="1" customWidth="1"/>
    <col min="14" max="14" width="58.5703125" style="1" bestFit="1" customWidth="1"/>
    <col min="15" max="16384" width="19.7109375" style="1"/>
  </cols>
  <sheetData>
    <row r="1" spans="1:14">
      <c r="A1" s="246" t="s">
        <v>69</v>
      </c>
      <c r="B1" s="246"/>
      <c r="C1" s="246"/>
      <c r="D1" s="246"/>
      <c r="E1" s="246"/>
    </row>
    <row r="2" spans="1:14" ht="15" customHeight="1">
      <c r="A2" s="16" t="str">
        <f>Clases!$B$1</f>
        <v>Clase</v>
      </c>
      <c r="B2" s="247" t="str">
        <f>Clases!B19</f>
        <v>OrganizacionAdminOrgani</v>
      </c>
      <c r="C2" s="247"/>
      <c r="D2" s="247"/>
      <c r="E2" s="248"/>
    </row>
    <row r="3" spans="1:14">
      <c r="A3" s="17" t="str">
        <f>Clases!$C$1</f>
        <v>Estereotipo</v>
      </c>
      <c r="B3" s="239" t="str">
        <f>Clases!C7</f>
        <v>class</v>
      </c>
      <c r="C3" s="239"/>
      <c r="D3" s="239"/>
      <c r="E3" s="240"/>
    </row>
    <row r="4" spans="1:14">
      <c r="A4" s="17" t="str">
        <f>Clases!$D$1</f>
        <v>Desripción</v>
      </c>
      <c r="B4" s="239" t="str">
        <f>Clases!D19</f>
        <v>Clase que esta encargado de agrupar todos los administradores que pueden estar asociados a una misma organización</v>
      </c>
      <c r="C4" s="239"/>
      <c r="D4" s="239"/>
      <c r="E4" s="240"/>
    </row>
    <row r="5" spans="1:14">
      <c r="A5" s="17" t="s">
        <v>70</v>
      </c>
      <c r="B5" s="239" t="s">
        <v>282</v>
      </c>
      <c r="C5" s="239"/>
      <c r="D5" s="239"/>
      <c r="E5" s="240"/>
    </row>
    <row r="6" spans="1:14">
      <c r="A6" s="17" t="s">
        <v>72</v>
      </c>
      <c r="B6" s="239" t="s">
        <v>73</v>
      </c>
      <c r="C6" s="239"/>
      <c r="D6" s="239"/>
      <c r="E6" s="240"/>
    </row>
    <row r="7" spans="1:14">
      <c r="A7" s="357" t="s">
        <v>74</v>
      </c>
      <c r="B7" s="358"/>
      <c r="C7" s="358"/>
      <c r="D7" s="358"/>
      <c r="E7" s="359"/>
      <c r="F7" s="2"/>
      <c r="G7" s="2"/>
      <c r="H7" s="2"/>
      <c r="I7" s="2"/>
      <c r="J7" s="2"/>
      <c r="K7" s="2"/>
      <c r="L7" s="2"/>
      <c r="M7" s="2"/>
      <c r="N7" s="2"/>
    </row>
    <row r="8" spans="1:14">
      <c r="A8" s="4" t="s">
        <v>75</v>
      </c>
      <c r="B8" s="358" t="s">
        <v>76</v>
      </c>
      <c r="C8" s="358"/>
      <c r="D8" s="358"/>
      <c r="E8" s="5" t="s">
        <v>21</v>
      </c>
      <c r="F8" s="2"/>
      <c r="G8" s="2"/>
      <c r="H8" s="2"/>
      <c r="I8" s="2"/>
      <c r="J8" s="2"/>
      <c r="K8" s="2"/>
      <c r="L8" s="2"/>
      <c r="M8" s="2"/>
      <c r="N8" s="2"/>
    </row>
    <row r="9" spans="1:14">
      <c r="A9" s="9" t="s">
        <v>79</v>
      </c>
      <c r="B9" s="265" t="s">
        <v>162</v>
      </c>
      <c r="C9" s="265"/>
      <c r="D9" s="265"/>
      <c r="E9" s="40" t="s">
        <v>9</v>
      </c>
    </row>
    <row r="10" spans="1:14">
      <c r="A10" s="9" t="s">
        <v>77</v>
      </c>
      <c r="B10" s="265" t="s">
        <v>162</v>
      </c>
      <c r="C10" s="265"/>
      <c r="D10" s="265"/>
      <c r="E10" s="40" t="s">
        <v>39</v>
      </c>
    </row>
    <row r="11" spans="1:14">
      <c r="A11" s="254" t="s">
        <v>82</v>
      </c>
      <c r="B11" s="255"/>
      <c r="C11" s="255"/>
      <c r="D11" s="255"/>
      <c r="E11" s="255"/>
      <c r="F11" s="255"/>
      <c r="G11" s="255"/>
      <c r="H11" s="255"/>
      <c r="I11" s="255"/>
      <c r="J11" s="255"/>
      <c r="K11" s="255"/>
      <c r="L11" s="255"/>
      <c r="M11" s="255"/>
      <c r="N11" s="256"/>
    </row>
    <row r="12" spans="1:14">
      <c r="A12" s="360" t="s">
        <v>83</v>
      </c>
      <c r="B12" s="355" t="s">
        <v>84</v>
      </c>
      <c r="C12" s="355" t="s">
        <v>85</v>
      </c>
      <c r="D12" s="355"/>
      <c r="E12" s="355" t="s">
        <v>86</v>
      </c>
      <c r="F12" s="355" t="s">
        <v>87</v>
      </c>
      <c r="G12" s="355" t="s">
        <v>88</v>
      </c>
      <c r="H12" s="355"/>
      <c r="I12" s="355"/>
      <c r="J12" s="355" t="s">
        <v>89</v>
      </c>
      <c r="K12" s="355"/>
      <c r="L12" s="355"/>
      <c r="M12" s="355"/>
      <c r="N12" s="356"/>
    </row>
    <row r="13" spans="1:14">
      <c r="A13" s="360"/>
      <c r="B13" s="355"/>
      <c r="C13" s="10" t="s">
        <v>85</v>
      </c>
      <c r="D13" s="10" t="s">
        <v>90</v>
      </c>
      <c r="E13" s="355"/>
      <c r="F13" s="355"/>
      <c r="G13" s="355"/>
      <c r="H13" s="355"/>
      <c r="I13" s="355"/>
      <c r="J13" s="355"/>
      <c r="K13" s="355"/>
      <c r="L13" s="355"/>
      <c r="M13" s="355"/>
      <c r="N13" s="356"/>
    </row>
    <row r="14" spans="1:14" s="43" customFormat="1">
      <c r="A14" s="51" t="s">
        <v>91</v>
      </c>
      <c r="B14" s="45" t="s">
        <v>92</v>
      </c>
      <c r="C14" s="45" t="s">
        <v>93</v>
      </c>
      <c r="D14" s="45" t="s">
        <v>94</v>
      </c>
      <c r="E14" s="45" t="s">
        <v>95</v>
      </c>
      <c r="F14" s="45" t="s">
        <v>96</v>
      </c>
      <c r="G14" s="242"/>
      <c r="H14" s="242"/>
      <c r="I14" s="242"/>
      <c r="J14" s="242" t="s">
        <v>623</v>
      </c>
      <c r="K14" s="242"/>
      <c r="L14" s="242"/>
      <c r="M14" s="242"/>
      <c r="N14" s="243"/>
    </row>
    <row r="15" spans="1:14">
      <c r="A15" s="6" t="s">
        <v>91</v>
      </c>
      <c r="B15" s="3" t="s">
        <v>356</v>
      </c>
      <c r="C15" s="3" t="s">
        <v>93</v>
      </c>
      <c r="D15" s="58" t="s">
        <v>39</v>
      </c>
      <c r="E15" s="3" t="s">
        <v>73</v>
      </c>
      <c r="F15" s="3" t="s">
        <v>96</v>
      </c>
      <c r="G15" s="239"/>
      <c r="H15" s="239"/>
      <c r="I15" s="239"/>
      <c r="J15" s="239" t="s">
        <v>624</v>
      </c>
      <c r="K15" s="239"/>
      <c r="L15" s="239"/>
      <c r="M15" s="239"/>
      <c r="N15" s="240"/>
    </row>
    <row r="16" spans="1:14">
      <c r="A16" s="6" t="s">
        <v>91</v>
      </c>
      <c r="B16" s="3" t="s">
        <v>625</v>
      </c>
      <c r="C16" s="3" t="s">
        <v>93</v>
      </c>
      <c r="D16" s="58" t="s">
        <v>172</v>
      </c>
      <c r="E16" s="3" t="s">
        <v>73</v>
      </c>
      <c r="F16" s="3" t="s">
        <v>96</v>
      </c>
      <c r="G16" s="239"/>
      <c r="H16" s="239"/>
      <c r="I16" s="239"/>
      <c r="J16" s="239" t="s">
        <v>626</v>
      </c>
      <c r="K16" s="239"/>
      <c r="L16" s="239"/>
      <c r="M16" s="239"/>
      <c r="N16" s="240"/>
    </row>
    <row r="17" spans="1:14">
      <c r="A17" s="245" t="s">
        <v>102</v>
      </c>
      <c r="B17" s="235"/>
      <c r="C17" s="235"/>
      <c r="D17" s="235"/>
      <c r="E17" s="235"/>
      <c r="F17" s="235"/>
      <c r="G17" s="235"/>
      <c r="H17" s="235"/>
      <c r="I17" s="235"/>
      <c r="J17" s="235"/>
      <c r="K17" s="235"/>
      <c r="L17" s="235"/>
      <c r="M17" s="235"/>
      <c r="N17" s="236"/>
    </row>
    <row r="18" spans="1:14">
      <c r="A18" s="176" t="s">
        <v>83</v>
      </c>
      <c r="B18" s="177" t="s">
        <v>84</v>
      </c>
      <c r="C18" s="177" t="s">
        <v>103</v>
      </c>
      <c r="D18" s="177" t="s">
        <v>104</v>
      </c>
      <c r="E18" s="177" t="s">
        <v>105</v>
      </c>
      <c r="F18" s="177"/>
      <c r="G18" s="177"/>
      <c r="H18" s="177"/>
      <c r="I18" s="177"/>
      <c r="J18" s="177"/>
      <c r="K18" s="177"/>
      <c r="L18" s="177"/>
      <c r="M18" s="177" t="s">
        <v>106</v>
      </c>
      <c r="N18" s="234"/>
    </row>
    <row r="19" spans="1:14">
      <c r="A19" s="176"/>
      <c r="B19" s="177"/>
      <c r="C19" s="177"/>
      <c r="D19" s="177"/>
      <c r="E19" s="11" t="s">
        <v>84</v>
      </c>
      <c r="F19" s="11" t="s">
        <v>85</v>
      </c>
      <c r="G19" s="11" t="s">
        <v>90</v>
      </c>
      <c r="H19" s="11" t="s">
        <v>107</v>
      </c>
      <c r="I19" s="11" t="s">
        <v>86</v>
      </c>
      <c r="J19" s="177" t="s">
        <v>104</v>
      </c>
      <c r="K19" s="177"/>
      <c r="L19" s="177"/>
      <c r="M19" s="177"/>
      <c r="N19" s="234"/>
    </row>
    <row r="20" spans="1:14" ht="15" customHeight="1">
      <c r="A20" s="337" t="s">
        <v>259</v>
      </c>
      <c r="B20" s="340" t="str">
        <f>B2</f>
        <v>OrganizacionAdminOrgani</v>
      </c>
      <c r="C20" s="343" t="s">
        <v>110</v>
      </c>
      <c r="D20" s="340" t="s">
        <v>389</v>
      </c>
      <c r="E20" s="45" t="s">
        <v>92</v>
      </c>
      <c r="F20" s="45" t="s">
        <v>93</v>
      </c>
      <c r="G20" s="45" t="s">
        <v>94</v>
      </c>
      <c r="H20" s="3" t="s">
        <v>112</v>
      </c>
      <c r="I20" s="3" t="s">
        <v>73</v>
      </c>
      <c r="J20" s="260" t="s">
        <v>627</v>
      </c>
      <c r="K20" s="261"/>
      <c r="L20" s="262"/>
      <c r="M20" s="334" t="s">
        <v>114</v>
      </c>
      <c r="N20" s="229"/>
    </row>
    <row r="21" spans="1:14">
      <c r="A21" s="338"/>
      <c r="B21" s="341"/>
      <c r="C21" s="344"/>
      <c r="D21" s="341"/>
      <c r="E21" s="3" t="s">
        <v>356</v>
      </c>
      <c r="F21" s="3" t="s">
        <v>93</v>
      </c>
      <c r="G21" s="58" t="s">
        <v>39</v>
      </c>
      <c r="H21" s="3" t="s">
        <v>115</v>
      </c>
      <c r="I21" s="3" t="s">
        <v>73</v>
      </c>
      <c r="J21" s="260" t="s">
        <v>628</v>
      </c>
      <c r="K21" s="261"/>
      <c r="L21" s="262"/>
      <c r="M21" s="335"/>
      <c r="N21" s="231"/>
    </row>
    <row r="22" spans="1:14">
      <c r="A22" s="339"/>
      <c r="B22" s="342"/>
      <c r="C22" s="345"/>
      <c r="D22" s="342"/>
      <c r="E22" s="3" t="s">
        <v>625</v>
      </c>
      <c r="F22" s="3" t="s">
        <v>93</v>
      </c>
      <c r="G22" s="58" t="s">
        <v>172</v>
      </c>
      <c r="H22" s="3" t="s">
        <v>115</v>
      </c>
      <c r="I22" s="3" t="s">
        <v>73</v>
      </c>
      <c r="J22" s="260" t="s">
        <v>629</v>
      </c>
      <c r="K22" s="261"/>
      <c r="L22" s="262"/>
      <c r="M22" s="336"/>
      <c r="N22" s="233"/>
    </row>
    <row r="23" spans="1:14">
      <c r="A23" s="263" t="s">
        <v>119</v>
      </c>
      <c r="B23" s="259"/>
      <c r="C23" s="259"/>
      <c r="D23" s="259"/>
      <c r="E23" s="259"/>
      <c r="F23" s="259"/>
      <c r="G23" s="259"/>
      <c r="H23" s="259"/>
      <c r="I23" s="259"/>
      <c r="J23" s="259"/>
      <c r="K23" s="259"/>
      <c r="L23" s="259"/>
      <c r="M23" s="259"/>
      <c r="N23" s="264"/>
    </row>
    <row r="24" spans="1:14">
      <c r="A24" s="354" t="s">
        <v>83</v>
      </c>
      <c r="B24" s="346" t="s">
        <v>84</v>
      </c>
      <c r="C24" s="346" t="s">
        <v>120</v>
      </c>
      <c r="D24" s="346" t="s">
        <v>121</v>
      </c>
      <c r="E24" s="346" t="s">
        <v>104</v>
      </c>
      <c r="F24" s="346" t="s">
        <v>105</v>
      </c>
      <c r="G24" s="346"/>
      <c r="H24" s="346"/>
      <c r="I24" s="346"/>
      <c r="J24" s="346"/>
      <c r="K24" s="346"/>
      <c r="L24" s="346" t="s">
        <v>122</v>
      </c>
      <c r="M24" s="346"/>
      <c r="N24" s="349" t="s">
        <v>106</v>
      </c>
    </row>
    <row r="25" spans="1:14">
      <c r="A25" s="354"/>
      <c r="B25" s="346"/>
      <c r="C25" s="346"/>
      <c r="D25" s="346"/>
      <c r="E25" s="346"/>
      <c r="F25" s="12" t="s">
        <v>84</v>
      </c>
      <c r="G25" s="12" t="s">
        <v>85</v>
      </c>
      <c r="H25" s="12" t="s">
        <v>90</v>
      </c>
      <c r="I25" s="12" t="s">
        <v>107</v>
      </c>
      <c r="J25" s="12" t="s">
        <v>86</v>
      </c>
      <c r="K25" s="12" t="s">
        <v>104</v>
      </c>
      <c r="L25" s="12" t="s">
        <v>85</v>
      </c>
      <c r="M25" s="12" t="s">
        <v>90</v>
      </c>
      <c r="N25" s="349"/>
    </row>
    <row r="26" spans="1:14">
      <c r="A26" s="6" t="s">
        <v>71</v>
      </c>
      <c r="B26" s="3" t="s">
        <v>434</v>
      </c>
      <c r="C26" s="3" t="s">
        <v>124</v>
      </c>
      <c r="D26" s="3" t="s">
        <v>73</v>
      </c>
      <c r="E26" s="3" t="s">
        <v>435</v>
      </c>
      <c r="F26" s="3"/>
      <c r="G26" s="3"/>
      <c r="H26" s="3"/>
      <c r="I26" s="3"/>
      <c r="J26" s="3"/>
      <c r="K26" s="3"/>
      <c r="L26" s="3" t="s">
        <v>208</v>
      </c>
      <c r="M26" s="3"/>
      <c r="N26" s="7"/>
    </row>
    <row r="27" spans="1:14">
      <c r="A27" s="6" t="s">
        <v>71</v>
      </c>
      <c r="B27" s="3" t="s">
        <v>436</v>
      </c>
      <c r="C27" s="3" t="s">
        <v>129</v>
      </c>
      <c r="D27" s="3" t="s">
        <v>73</v>
      </c>
      <c r="E27" s="3" t="s">
        <v>437</v>
      </c>
      <c r="F27" s="3" t="s">
        <v>438</v>
      </c>
      <c r="G27" s="3" t="s">
        <v>208</v>
      </c>
      <c r="H27" s="3"/>
      <c r="I27" s="3" t="s">
        <v>112</v>
      </c>
      <c r="J27" s="3" t="s">
        <v>73</v>
      </c>
      <c r="K27" s="3"/>
      <c r="L27" s="3"/>
      <c r="M27" s="3"/>
      <c r="N27" s="7"/>
    </row>
    <row r="28" spans="1:14">
      <c r="A28" s="271" t="s">
        <v>134</v>
      </c>
      <c r="B28" s="257"/>
      <c r="C28" s="257"/>
      <c r="D28" s="257"/>
      <c r="E28" s="257"/>
      <c r="F28" s="257"/>
      <c r="G28" s="257"/>
      <c r="H28" s="257"/>
      <c r="I28" s="257"/>
      <c r="J28" s="257"/>
      <c r="K28" s="257"/>
      <c r="L28" s="257"/>
      <c r="M28" s="257"/>
      <c r="N28" s="258"/>
    </row>
    <row r="29" spans="1:14">
      <c r="A29" s="374" t="s">
        <v>83</v>
      </c>
      <c r="B29" s="372" t="s">
        <v>84</v>
      </c>
      <c r="C29" s="372" t="s">
        <v>135</v>
      </c>
      <c r="D29" s="372" t="s">
        <v>121</v>
      </c>
      <c r="E29" s="372" t="s">
        <v>104</v>
      </c>
      <c r="F29" s="372" t="s">
        <v>105</v>
      </c>
      <c r="G29" s="372"/>
      <c r="H29" s="372"/>
      <c r="I29" s="372"/>
      <c r="J29" s="372"/>
      <c r="K29" s="372"/>
      <c r="L29" s="372" t="s">
        <v>122</v>
      </c>
      <c r="M29" s="372"/>
      <c r="N29" s="373" t="s">
        <v>106</v>
      </c>
    </row>
    <row r="30" spans="1:14">
      <c r="A30" s="374"/>
      <c r="B30" s="372"/>
      <c r="C30" s="372"/>
      <c r="D30" s="372"/>
      <c r="E30" s="372"/>
      <c r="F30" s="13" t="s">
        <v>84</v>
      </c>
      <c r="G30" s="13" t="s">
        <v>85</v>
      </c>
      <c r="H30" s="13" t="s">
        <v>90</v>
      </c>
      <c r="I30" s="13" t="s">
        <v>107</v>
      </c>
      <c r="J30" s="13" t="s">
        <v>86</v>
      </c>
      <c r="K30" s="13" t="s">
        <v>104</v>
      </c>
      <c r="L30" s="13" t="s">
        <v>85</v>
      </c>
      <c r="M30" s="13" t="s">
        <v>90</v>
      </c>
      <c r="N30" s="373"/>
    </row>
    <row r="31" spans="1:14">
      <c r="A31" s="6" t="s">
        <v>71</v>
      </c>
      <c r="B31" s="3" t="s">
        <v>403</v>
      </c>
      <c r="C31" s="3" t="s">
        <v>96</v>
      </c>
      <c r="D31" s="3" t="s">
        <v>73</v>
      </c>
      <c r="E31" s="3" t="s">
        <v>404</v>
      </c>
      <c r="F31" s="3"/>
      <c r="G31" s="3"/>
      <c r="H31" s="3"/>
      <c r="I31" s="3"/>
      <c r="J31" s="3"/>
      <c r="K31" s="3"/>
      <c r="L31" s="3" t="s">
        <v>139</v>
      </c>
      <c r="M31" s="3"/>
      <c r="N31" s="7"/>
    </row>
    <row r="32" spans="1:14">
      <c r="A32" s="14" t="s">
        <v>71</v>
      </c>
      <c r="B32" s="15" t="s">
        <v>405</v>
      </c>
      <c r="C32" s="15" t="s">
        <v>406</v>
      </c>
      <c r="D32" s="15" t="s">
        <v>95</v>
      </c>
      <c r="E32" s="15" t="s">
        <v>407</v>
      </c>
      <c r="F32" s="15" t="s">
        <v>408</v>
      </c>
      <c r="G32" s="15" t="s">
        <v>239</v>
      </c>
      <c r="H32" s="15"/>
      <c r="I32" s="15" t="s">
        <v>112</v>
      </c>
      <c r="J32" s="15" t="s">
        <v>73</v>
      </c>
      <c r="K32" s="15" t="s">
        <v>409</v>
      </c>
      <c r="L32" s="15" t="s">
        <v>239</v>
      </c>
      <c r="M32" s="15"/>
      <c r="N32" s="8" t="s">
        <v>410</v>
      </c>
    </row>
  </sheetData>
  <mergeCells count="58">
    <mergeCell ref="A20:A22"/>
    <mergeCell ref="B20:B22"/>
    <mergeCell ref="C20:C22"/>
    <mergeCell ref="D20:D22"/>
    <mergeCell ref="M20:N22"/>
    <mergeCell ref="J21:L21"/>
    <mergeCell ref="J20:L20"/>
    <mergeCell ref="J22:L22"/>
    <mergeCell ref="G14:I14"/>
    <mergeCell ref="J14:N14"/>
    <mergeCell ref="G15:I15"/>
    <mergeCell ref="B6:E6"/>
    <mergeCell ref="A1:E1"/>
    <mergeCell ref="B2:E2"/>
    <mergeCell ref="B3:E3"/>
    <mergeCell ref="B4:E4"/>
    <mergeCell ref="B5:E5"/>
    <mergeCell ref="A7:E7"/>
    <mergeCell ref="B8:D8"/>
    <mergeCell ref="B9:D9"/>
    <mergeCell ref="A11:N11"/>
    <mergeCell ref="A12:A13"/>
    <mergeCell ref="B12:B13"/>
    <mergeCell ref="C12:D12"/>
    <mergeCell ref="C18:C19"/>
    <mergeCell ref="D18:D19"/>
    <mergeCell ref="E18:L18"/>
    <mergeCell ref="M18:N19"/>
    <mergeCell ref="J19:L19"/>
    <mergeCell ref="G16:I16"/>
    <mergeCell ref="J16:N16"/>
    <mergeCell ref="B10:D10"/>
    <mergeCell ref="D24:D25"/>
    <mergeCell ref="A23:N23"/>
    <mergeCell ref="E12:E13"/>
    <mergeCell ref="F12:F13"/>
    <mergeCell ref="G12:I13"/>
    <mergeCell ref="J12:N13"/>
    <mergeCell ref="B24:B25"/>
    <mergeCell ref="C24:C25"/>
    <mergeCell ref="J15:N15"/>
    <mergeCell ref="E24:E25"/>
    <mergeCell ref="A17:N17"/>
    <mergeCell ref="A18:A19"/>
    <mergeCell ref="B18:B19"/>
    <mergeCell ref="L29:M29"/>
    <mergeCell ref="N29:N30"/>
    <mergeCell ref="F24:K24"/>
    <mergeCell ref="L24:M24"/>
    <mergeCell ref="N24:N25"/>
    <mergeCell ref="A28:N28"/>
    <mergeCell ref="A29:A30"/>
    <mergeCell ref="B29:B30"/>
    <mergeCell ref="C29:C30"/>
    <mergeCell ref="D29:D30"/>
    <mergeCell ref="E29:E30"/>
    <mergeCell ref="F29:K29"/>
    <mergeCell ref="A24:A25"/>
  </mergeCells>
  <hyperlinks>
    <hyperlink ref="A1:E1" location="Clases!A1" display="&lt;-Volver al inicio" xr:uid="{981F62B6-D71C-4D5F-9FFF-4C70246F496A}"/>
    <hyperlink ref="E9" location="'ReportePublicacion'!A1" display="ReporteComentario" xr:uid="{C733E7F1-35E0-4E0B-88D2-91044278D688}"/>
    <hyperlink ref="E10" location="'ReportePublicacion'!A1" display="ReporteComentario" xr:uid="{A7129F8A-AE07-48F9-8D7B-8EA8BC7E46A8}"/>
    <hyperlink ref="D16" location="AdministradorOrganizacion!A1" display="AdministradorOrganizacion" xr:uid="{F45E9DDE-60BD-489B-9268-D38F0840DB9C}"/>
    <hyperlink ref="D15" location="'Organizacion'!A1" display="Organizacion" xr:uid="{DDC4CF5C-7DDA-4AA3-B707-1D7E9B1CC67C}"/>
    <hyperlink ref="G22" location="AdministradorOrganizacion!A1" display="AdministradorOrganizacion" xr:uid="{9851F3D1-3A92-4F92-91F7-2347DA3A8D37}"/>
    <hyperlink ref="G21" location="'Organizacion'!A1" display="Organizacion" xr:uid="{70295D22-C81A-40EB-B0B7-61CB0EBB110A}"/>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A9006C04-0FE2-4292-9D65-B3F6F101149A}">
          <x14:formula1>
            <xm:f>Valores!$C$2:$C$7</xm:f>
          </x14:formula1>
          <xm:sqref>B9:B10</xm:sqref>
        </x14:dataValidation>
        <x14:dataValidation type="list" allowBlank="1" showInputMessage="1" showErrorMessage="1" xr:uid="{AF8A7E88-18D5-4868-8633-23B2ABD51B44}">
          <x14:formula1>
            <xm:f>Valores!$B$2:$B$3</xm:f>
          </x14:formula1>
          <xm:sqref>A9:A10</xm:sqref>
        </x14:dataValidation>
        <x14:dataValidation type="list" allowBlank="1" showInputMessage="1" showErrorMessage="1" xr:uid="{D2B376A4-9F39-40F1-9418-0FB6CBE84B3D}">
          <x14:formula1>
            <xm:f>Valores!$L$2:$L$13</xm:f>
          </x14:formula1>
          <xm:sqref>L31</xm:sqref>
        </x14:dataValidation>
        <x14:dataValidation type="list" allowBlank="1" showInputMessage="1" showErrorMessage="1" xr:uid="{F103308C-52B4-44B3-BEC5-167C9EC5F6E9}">
          <x14:formula1>
            <xm:f>Valores!$K$2:$K$3</xm:f>
          </x14:formula1>
          <xm:sqref>C26:C27</xm:sqref>
        </x14:dataValidation>
        <x14:dataValidation type="list" allowBlank="1" showInputMessage="1" showErrorMessage="1" xr:uid="{128E5406-1963-4A97-BCDA-49E239AFFDAA}">
          <x14:formula1>
            <xm:f>Valores!$J$2:$J$3</xm:f>
          </x14:formula1>
          <xm:sqref>I31:I32 I26:I27 H20:H22</xm:sqref>
        </x14:dataValidation>
        <x14:dataValidation type="list" allowBlank="1" showInputMessage="1" showErrorMessage="1" xr:uid="{EEB8B799-68F6-4808-94C2-1AF4225D6225}">
          <x14:formula1>
            <xm:f>Valores!$H$2:$H$3</xm:f>
          </x14:formula1>
          <xm:sqref>C31:C32 F14:F16</xm:sqref>
        </x14:dataValidation>
        <x14:dataValidation type="list" allowBlank="1" showInputMessage="1" showErrorMessage="1" xr:uid="{1620A36E-F9A2-44BD-B065-FE806EBA3A2A}">
          <x14:formula1>
            <xm:f>Valores!$G$2:$G$12</xm:f>
          </x14:formula1>
          <xm:sqref>L32 C14:C16 G26:G27 L26:L27 G31:G32 F20:F22</xm:sqref>
        </x14:dataValidation>
        <x14:dataValidation type="list" allowBlank="1" showInputMessage="1" showErrorMessage="1" xr:uid="{64C5957E-1D0E-46D4-BFBE-429D759B2406}">
          <x14:formula1>
            <xm:f>Valores!$F$2:$F$5</xm:f>
          </x14:formula1>
          <xm:sqref>A31:A32 A14:A16 A26:A27 A20</xm:sqref>
        </x14:dataValidation>
        <x14:dataValidation type="list" allowBlank="1" showInputMessage="1" showErrorMessage="1" xr:uid="{E268EC45-C7DA-450D-8C28-06F8ACE20CD4}">
          <x14:formula1>
            <xm:f>Valores!$E$2:$E$3</xm:f>
          </x14:formula1>
          <xm:sqref>B6 D31:D32 E14:E16 J26:J27 J31:J32 D26:D27 I20:I22</xm:sqref>
        </x14:dataValidation>
        <x14:dataValidation type="list" allowBlank="1" showInputMessage="1" showErrorMessage="1" xr:uid="{8897ACE0-2BBC-4C32-9643-64211384F0D4}">
          <x14:formula1>
            <xm:f>Valores!$D$2:$D$3</xm:f>
          </x14:formula1>
          <xm:sqref>B5</xm:sqref>
        </x14:dataValidation>
        <x14:dataValidation type="list" allowBlank="1" showInputMessage="1" showErrorMessage="1" xr:uid="{4F873FC6-9758-4708-95F2-3FDEF32FF15D}">
          <x14:formula1>
            <xm:f>Valores!$I$2:$I$3</xm:f>
          </x14:formula1>
          <xm:sqref>C20</xm:sqref>
        </x14:dataValidation>
        <x14:dataValidation type="list" allowBlank="1" showInputMessage="1" showErrorMessage="1" xr:uid="{84757A5E-A9C2-4B6B-9429-530B2C89BB23}">
          <x14:formula1>
            <xm:f>Clases!$B$2:$B$32</xm:f>
          </x14:formula1>
          <xm:sqref>E9:E10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30D10-70D1-4589-A2A3-D998CFDCBF29}">
  <dimension ref="A1:N51"/>
  <sheetViews>
    <sheetView tabSelected="1" zoomScale="55" zoomScaleNormal="55" workbookViewId="0">
      <pane ySplit="1" topLeftCell="A26" activePane="bottomLeft" state="frozen"/>
      <selection pane="bottomLeft" activeCell="N32" sqref="N32"/>
    </sheetView>
  </sheetViews>
  <sheetFormatPr defaultColWidth="19.7109375" defaultRowHeight="15"/>
  <cols>
    <col min="1" max="1" width="28.7109375" style="1" customWidth="1"/>
    <col min="2" max="2" width="22" style="1" customWidth="1"/>
    <col min="3" max="3" width="27.140625" style="1" bestFit="1" customWidth="1"/>
    <col min="4" max="4" width="33.42578125" style="1" bestFit="1" customWidth="1"/>
    <col min="5" max="5" width="63" style="1" bestFit="1" customWidth="1"/>
    <col min="6" max="6" width="27.140625" style="1" bestFit="1" customWidth="1"/>
    <col min="7" max="7" width="19.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9.5703125" style="1" bestFit="1" customWidth="1"/>
    <col min="14" max="14" width="58.5703125" style="1" bestFit="1" customWidth="1"/>
    <col min="15" max="16384" width="19.7109375" style="1"/>
  </cols>
  <sheetData>
    <row r="1" spans="1:14">
      <c r="A1" s="246" t="s">
        <v>69</v>
      </c>
      <c r="B1" s="246"/>
      <c r="C1" s="246"/>
      <c r="D1" s="246"/>
      <c r="E1" s="246"/>
    </row>
    <row r="2" spans="1:14" ht="13.5" customHeight="1">
      <c r="A2" s="16" t="str">
        <f>Clases!$B$1</f>
        <v>Clase</v>
      </c>
      <c r="B2" s="247" t="str">
        <f>Clases!B20</f>
        <v>Participante</v>
      </c>
      <c r="C2" s="247"/>
      <c r="D2" s="247"/>
      <c r="E2" s="248"/>
    </row>
    <row r="3" spans="1:14">
      <c r="A3" s="17" t="str">
        <f>Clases!$C$1</f>
        <v>Estereotipo</v>
      </c>
      <c r="B3" s="239" t="str">
        <f>Clases!C7</f>
        <v>class</v>
      </c>
      <c r="C3" s="239"/>
      <c r="D3" s="239"/>
      <c r="E3" s="240"/>
    </row>
    <row r="4" spans="1:14">
      <c r="A4" s="17" t="str">
        <f>Clases!$D$1</f>
        <v>Desripción</v>
      </c>
      <c r="B4" s="239" t="str">
        <f>Clases!D20</f>
        <v>Es un usuario que participa de un grupo grupo, colabora en el desarrollo del grupo y sus dinámicas, sus permisos están determinados por el coordinador de grupo</v>
      </c>
      <c r="C4" s="239"/>
      <c r="D4" s="239"/>
      <c r="E4" s="240"/>
    </row>
    <row r="5" spans="1:14">
      <c r="A5" s="17" t="s">
        <v>70</v>
      </c>
      <c r="B5" s="239" t="s">
        <v>282</v>
      </c>
      <c r="C5" s="239"/>
      <c r="D5" s="239"/>
      <c r="E5" s="240"/>
    </row>
    <row r="6" spans="1:14">
      <c r="A6" s="17" t="s">
        <v>72</v>
      </c>
      <c r="B6" s="239" t="s">
        <v>73</v>
      </c>
      <c r="C6" s="239"/>
      <c r="D6" s="239"/>
      <c r="E6" s="240"/>
    </row>
    <row r="7" spans="1:14">
      <c r="A7" s="357" t="s">
        <v>74</v>
      </c>
      <c r="B7" s="358"/>
      <c r="C7" s="358"/>
      <c r="D7" s="358"/>
      <c r="E7" s="359"/>
      <c r="F7" s="2"/>
      <c r="G7" s="2"/>
      <c r="H7" s="2"/>
      <c r="I7" s="2"/>
      <c r="J7" s="2"/>
      <c r="K7" s="2"/>
      <c r="L7" s="2"/>
      <c r="M7" s="2"/>
      <c r="N7" s="2"/>
    </row>
    <row r="8" spans="1:14">
      <c r="A8" s="67" t="s">
        <v>75</v>
      </c>
      <c r="B8" s="424" t="s">
        <v>76</v>
      </c>
      <c r="C8" s="424"/>
      <c r="D8" s="424"/>
      <c r="E8" s="68" t="s">
        <v>21</v>
      </c>
      <c r="F8" s="2"/>
      <c r="G8" s="2"/>
      <c r="H8" s="2"/>
      <c r="I8" s="2"/>
      <c r="J8" s="2"/>
      <c r="K8" s="2"/>
      <c r="L8" s="2"/>
      <c r="M8" s="2"/>
      <c r="N8" s="2"/>
    </row>
    <row r="9" spans="1:14">
      <c r="A9" s="23" t="s">
        <v>79</v>
      </c>
      <c r="B9" s="434" t="s">
        <v>78</v>
      </c>
      <c r="C9" s="434"/>
      <c r="D9" s="434"/>
      <c r="E9" s="79" t="s">
        <v>316</v>
      </c>
    </row>
    <row r="10" spans="1:14">
      <c r="A10" s="23" t="s">
        <v>77</v>
      </c>
      <c r="B10" s="434" t="s">
        <v>162</v>
      </c>
      <c r="C10" s="434"/>
      <c r="D10" s="434"/>
      <c r="E10" s="79" t="s">
        <v>35</v>
      </c>
    </row>
    <row r="11" spans="1:14">
      <c r="A11" s="23" t="s">
        <v>79</v>
      </c>
      <c r="B11" s="434" t="s">
        <v>80</v>
      </c>
      <c r="C11" s="434"/>
      <c r="D11" s="434"/>
      <c r="E11" s="171" t="s">
        <v>19</v>
      </c>
    </row>
    <row r="12" spans="1:14">
      <c r="A12" s="484" t="s">
        <v>82</v>
      </c>
      <c r="B12" s="485"/>
      <c r="C12" s="485"/>
      <c r="D12" s="485"/>
      <c r="E12" s="485"/>
      <c r="F12" s="486"/>
      <c r="G12" s="486"/>
      <c r="H12" s="486"/>
      <c r="I12" s="486"/>
      <c r="J12" s="486"/>
      <c r="K12" s="486"/>
      <c r="L12" s="486"/>
      <c r="M12" s="486"/>
      <c r="N12" s="487"/>
    </row>
    <row r="13" spans="1:14">
      <c r="A13" s="488" t="s">
        <v>83</v>
      </c>
      <c r="B13" s="489" t="s">
        <v>84</v>
      </c>
      <c r="C13" s="489" t="s">
        <v>85</v>
      </c>
      <c r="D13" s="489"/>
      <c r="E13" s="489" t="s">
        <v>86</v>
      </c>
      <c r="F13" s="489" t="s">
        <v>87</v>
      </c>
      <c r="G13" s="489" t="s">
        <v>88</v>
      </c>
      <c r="H13" s="489"/>
      <c r="I13" s="489"/>
      <c r="J13" s="489" t="s">
        <v>89</v>
      </c>
      <c r="K13" s="489"/>
      <c r="L13" s="489"/>
      <c r="M13" s="489"/>
      <c r="N13" s="490"/>
    </row>
    <row r="14" spans="1:14">
      <c r="A14" s="431"/>
      <c r="B14" s="432"/>
      <c r="C14" s="78" t="s">
        <v>85</v>
      </c>
      <c r="D14" s="78" t="s">
        <v>90</v>
      </c>
      <c r="E14" s="432"/>
      <c r="F14" s="432"/>
      <c r="G14" s="432"/>
      <c r="H14" s="432"/>
      <c r="I14" s="432"/>
      <c r="J14" s="432"/>
      <c r="K14" s="432"/>
      <c r="L14" s="432"/>
      <c r="M14" s="432"/>
      <c r="N14" s="433"/>
    </row>
    <row r="15" spans="1:14">
      <c r="A15" s="51" t="s">
        <v>91</v>
      </c>
      <c r="B15" s="45" t="s">
        <v>92</v>
      </c>
      <c r="C15" s="45" t="s">
        <v>93</v>
      </c>
      <c r="D15" s="45" t="s">
        <v>94</v>
      </c>
      <c r="E15" s="45" t="s">
        <v>95</v>
      </c>
      <c r="F15" s="45" t="s">
        <v>96</v>
      </c>
      <c r="G15" s="242"/>
      <c r="H15" s="242"/>
      <c r="I15" s="242"/>
      <c r="J15" s="242" t="s">
        <v>630</v>
      </c>
      <c r="K15" s="242"/>
      <c r="L15" s="242"/>
      <c r="M15" s="242"/>
      <c r="N15" s="243"/>
    </row>
    <row r="16" spans="1:14">
      <c r="A16" s="32" t="s">
        <v>91</v>
      </c>
      <c r="B16" s="23" t="s">
        <v>35</v>
      </c>
      <c r="C16" s="23" t="s">
        <v>93</v>
      </c>
      <c r="D16" s="79" t="s">
        <v>35</v>
      </c>
      <c r="E16" s="23" t="s">
        <v>73</v>
      </c>
      <c r="F16" s="23" t="s">
        <v>96</v>
      </c>
      <c r="G16" s="434"/>
      <c r="H16" s="434"/>
      <c r="I16" s="434"/>
      <c r="J16" s="434" t="s">
        <v>631</v>
      </c>
      <c r="K16" s="434"/>
      <c r="L16" s="434"/>
      <c r="M16" s="434"/>
      <c r="N16" s="435"/>
    </row>
    <row r="17" spans="1:14">
      <c r="A17" s="32" t="s">
        <v>91</v>
      </c>
      <c r="B17" s="23" t="s">
        <v>100</v>
      </c>
      <c r="C17" s="23" t="s">
        <v>93</v>
      </c>
      <c r="D17" s="79" t="s">
        <v>19</v>
      </c>
      <c r="E17" s="23" t="s">
        <v>73</v>
      </c>
      <c r="F17" s="23" t="s">
        <v>96</v>
      </c>
      <c r="G17" s="434"/>
      <c r="H17" s="434"/>
      <c r="I17" s="434"/>
      <c r="J17" s="241" t="s">
        <v>632</v>
      </c>
      <c r="K17" s="242"/>
      <c r="L17" s="242"/>
      <c r="M17" s="242"/>
      <c r="N17" s="243"/>
    </row>
    <row r="18" spans="1:14">
      <c r="A18" s="418" t="s">
        <v>102</v>
      </c>
      <c r="B18" s="419"/>
      <c r="C18" s="419"/>
      <c r="D18" s="419"/>
      <c r="E18" s="419"/>
      <c r="F18" s="419"/>
      <c r="G18" s="419"/>
      <c r="H18" s="419"/>
      <c r="I18" s="419"/>
      <c r="J18" s="419"/>
      <c r="K18" s="419"/>
      <c r="L18" s="419"/>
      <c r="M18" s="419"/>
      <c r="N18" s="420"/>
    </row>
    <row r="19" spans="1:14">
      <c r="A19" s="421" t="s">
        <v>83</v>
      </c>
      <c r="B19" s="422" t="s">
        <v>84</v>
      </c>
      <c r="C19" s="422" t="s">
        <v>103</v>
      </c>
      <c r="D19" s="422" t="s">
        <v>104</v>
      </c>
      <c r="E19" s="422" t="s">
        <v>105</v>
      </c>
      <c r="F19" s="422"/>
      <c r="G19" s="422"/>
      <c r="H19" s="422"/>
      <c r="I19" s="422"/>
      <c r="J19" s="422"/>
      <c r="K19" s="422"/>
      <c r="L19" s="422"/>
      <c r="M19" s="422" t="s">
        <v>106</v>
      </c>
      <c r="N19" s="423"/>
    </row>
    <row r="20" spans="1:14">
      <c r="A20" s="421"/>
      <c r="B20" s="422"/>
      <c r="C20" s="422"/>
      <c r="D20" s="422"/>
      <c r="E20" s="80" t="s">
        <v>84</v>
      </c>
      <c r="F20" s="80" t="s">
        <v>85</v>
      </c>
      <c r="G20" s="80" t="s">
        <v>90</v>
      </c>
      <c r="H20" s="80" t="s">
        <v>107</v>
      </c>
      <c r="I20" s="80" t="s">
        <v>86</v>
      </c>
      <c r="J20" s="422" t="s">
        <v>104</v>
      </c>
      <c r="K20" s="422"/>
      <c r="L20" s="422"/>
      <c r="M20" s="422"/>
      <c r="N20" s="423"/>
    </row>
    <row r="21" spans="1:14" ht="15" customHeight="1">
      <c r="A21" s="412" t="s">
        <v>71</v>
      </c>
      <c r="B21" s="414" t="str">
        <f>B2</f>
        <v>Participante</v>
      </c>
      <c r="C21" s="413" t="s">
        <v>110</v>
      </c>
      <c r="D21" s="414" t="s">
        <v>633</v>
      </c>
      <c r="E21" s="45" t="s">
        <v>92</v>
      </c>
      <c r="F21" s="45" t="s">
        <v>93</v>
      </c>
      <c r="G21" s="45" t="s">
        <v>94</v>
      </c>
      <c r="H21" s="23" t="s">
        <v>112</v>
      </c>
      <c r="I21" s="23" t="s">
        <v>95</v>
      </c>
      <c r="J21" s="434" t="s">
        <v>634</v>
      </c>
      <c r="K21" s="434"/>
      <c r="L21" s="434"/>
      <c r="M21" s="434"/>
      <c r="N21" s="435"/>
    </row>
    <row r="22" spans="1:14">
      <c r="A22" s="412"/>
      <c r="B22" s="414"/>
      <c r="C22" s="413"/>
      <c r="D22" s="414"/>
      <c r="E22" s="23" t="s">
        <v>35</v>
      </c>
      <c r="F22" s="23" t="s">
        <v>93</v>
      </c>
      <c r="G22" s="79" t="s">
        <v>35</v>
      </c>
      <c r="H22" s="23" t="s">
        <v>115</v>
      </c>
      <c r="I22" s="23" t="s">
        <v>73</v>
      </c>
      <c r="J22" s="434" t="s">
        <v>635</v>
      </c>
      <c r="K22" s="434"/>
      <c r="L22" s="434"/>
      <c r="M22" s="425"/>
      <c r="N22" s="590"/>
    </row>
    <row r="23" spans="1:14">
      <c r="A23" s="412"/>
      <c r="B23" s="414"/>
      <c r="C23" s="413"/>
      <c r="D23" s="414"/>
      <c r="E23" s="23" t="s">
        <v>100</v>
      </c>
      <c r="F23" s="23" t="s">
        <v>93</v>
      </c>
      <c r="G23" s="79" t="s">
        <v>19</v>
      </c>
      <c r="H23" s="23" t="s">
        <v>115</v>
      </c>
      <c r="I23" s="23" t="s">
        <v>73</v>
      </c>
      <c r="J23" s="434" t="s">
        <v>636</v>
      </c>
      <c r="K23" s="434"/>
      <c r="L23" s="434"/>
      <c r="M23" s="434"/>
      <c r="N23" s="435"/>
    </row>
    <row r="24" spans="1:14" ht="45.75">
      <c r="A24" s="589" t="s">
        <v>71</v>
      </c>
      <c r="B24" s="164" t="str">
        <f>B2</f>
        <v>Participante</v>
      </c>
      <c r="C24" s="163" t="s">
        <v>110</v>
      </c>
      <c r="D24" s="164" t="s">
        <v>633</v>
      </c>
      <c r="E24" s="23" t="s">
        <v>35</v>
      </c>
      <c r="F24" s="23" t="s">
        <v>93</v>
      </c>
      <c r="G24" s="79" t="s">
        <v>35</v>
      </c>
      <c r="H24" s="23" t="s">
        <v>115</v>
      </c>
      <c r="I24" s="23" t="s">
        <v>73</v>
      </c>
      <c r="J24" s="434" t="s">
        <v>635</v>
      </c>
      <c r="K24" s="434"/>
      <c r="L24" s="434"/>
      <c r="M24" s="425"/>
      <c r="N24" s="590"/>
    </row>
    <row r="25" spans="1:14">
      <c r="A25" s="586" t="s">
        <v>119</v>
      </c>
      <c r="B25" s="587"/>
      <c r="C25" s="587"/>
      <c r="D25" s="587"/>
      <c r="E25" s="587"/>
      <c r="F25" s="587"/>
      <c r="G25" s="587"/>
      <c r="H25" s="587"/>
      <c r="I25" s="587"/>
      <c r="J25" s="587"/>
      <c r="K25" s="587"/>
      <c r="L25" s="587"/>
      <c r="M25" s="587"/>
      <c r="N25" s="588"/>
    </row>
    <row r="26" spans="1:14">
      <c r="A26" s="579" t="s">
        <v>83</v>
      </c>
      <c r="B26" s="577" t="s">
        <v>84</v>
      </c>
      <c r="C26" s="577" t="s">
        <v>120</v>
      </c>
      <c r="D26" s="577" t="s">
        <v>121</v>
      </c>
      <c r="E26" s="577" t="s">
        <v>104</v>
      </c>
      <c r="F26" s="583" t="s">
        <v>105</v>
      </c>
      <c r="G26" s="585"/>
      <c r="H26" s="585"/>
      <c r="I26" s="585"/>
      <c r="J26" s="585"/>
      <c r="K26" s="584"/>
      <c r="L26" s="583" t="s">
        <v>122</v>
      </c>
      <c r="M26" s="584"/>
      <c r="N26" s="581" t="s">
        <v>106</v>
      </c>
    </row>
    <row r="27" spans="1:14">
      <c r="A27" s="580"/>
      <c r="B27" s="578"/>
      <c r="C27" s="578"/>
      <c r="D27" s="578"/>
      <c r="E27" s="578"/>
      <c r="F27" s="81" t="s">
        <v>84</v>
      </c>
      <c r="G27" s="81" t="s">
        <v>85</v>
      </c>
      <c r="H27" s="81" t="s">
        <v>90</v>
      </c>
      <c r="I27" s="81" t="s">
        <v>107</v>
      </c>
      <c r="J27" s="81" t="s">
        <v>86</v>
      </c>
      <c r="K27" s="81" t="s">
        <v>104</v>
      </c>
      <c r="L27" s="81" t="s">
        <v>85</v>
      </c>
      <c r="M27" s="81" t="s">
        <v>90</v>
      </c>
      <c r="N27" s="582"/>
    </row>
    <row r="28" spans="1:14" s="43" customFormat="1">
      <c r="A28" s="51" t="s">
        <v>71</v>
      </c>
      <c r="B28" s="45" t="s">
        <v>123</v>
      </c>
      <c r="C28" s="45" t="s">
        <v>124</v>
      </c>
      <c r="D28" s="45" t="s">
        <v>73</v>
      </c>
      <c r="E28" s="45" t="s">
        <v>244</v>
      </c>
      <c r="F28" s="45"/>
      <c r="G28" s="45"/>
      <c r="H28" s="45"/>
      <c r="I28" s="45"/>
      <c r="J28" s="45"/>
      <c r="K28" s="45"/>
      <c r="L28" s="45" t="s">
        <v>93</v>
      </c>
      <c r="M28" s="45" t="s">
        <v>94</v>
      </c>
      <c r="N28" s="24"/>
    </row>
    <row r="29" spans="1:14" s="43" customFormat="1">
      <c r="A29" s="51" t="s">
        <v>71</v>
      </c>
      <c r="B29" s="45" t="s">
        <v>125</v>
      </c>
      <c r="C29" s="45" t="s">
        <v>124</v>
      </c>
      <c r="D29" s="45" t="s">
        <v>73</v>
      </c>
      <c r="E29" s="45" t="s">
        <v>637</v>
      </c>
      <c r="F29" s="45"/>
      <c r="G29" s="45"/>
      <c r="H29" s="45"/>
      <c r="I29" s="45"/>
      <c r="J29" s="45"/>
      <c r="K29" s="45"/>
      <c r="L29" s="45" t="s">
        <v>93</v>
      </c>
      <c r="M29" s="79" t="s">
        <v>35</v>
      </c>
      <c r="N29" s="24"/>
    </row>
    <row r="30" spans="1:14" s="43" customFormat="1">
      <c r="A30" s="51" t="s">
        <v>71</v>
      </c>
      <c r="B30" s="45" t="s">
        <v>127</v>
      </c>
      <c r="C30" s="45" t="s">
        <v>124</v>
      </c>
      <c r="D30" s="45" t="s">
        <v>73</v>
      </c>
      <c r="E30" s="45" t="s">
        <v>591</v>
      </c>
      <c r="F30" s="45"/>
      <c r="G30" s="45"/>
      <c r="H30" s="45"/>
      <c r="I30" s="45"/>
      <c r="J30" s="45"/>
      <c r="K30" s="45"/>
      <c r="L30" s="45" t="s">
        <v>93</v>
      </c>
      <c r="M30" s="79" t="s">
        <v>19</v>
      </c>
      <c r="N30" s="24"/>
    </row>
    <row r="31" spans="1:14" s="43" customFormat="1" ht="60.75">
      <c r="A31" s="51" t="s">
        <v>91</v>
      </c>
      <c r="B31" s="45" t="s">
        <v>128</v>
      </c>
      <c r="C31" s="45" t="s">
        <v>129</v>
      </c>
      <c r="D31" s="45" t="s">
        <v>73</v>
      </c>
      <c r="E31" s="45" t="s">
        <v>345</v>
      </c>
      <c r="F31" s="45" t="s">
        <v>92</v>
      </c>
      <c r="G31" s="45" t="s">
        <v>93</v>
      </c>
      <c r="H31" s="45" t="s">
        <v>94</v>
      </c>
      <c r="I31" s="45" t="s">
        <v>112</v>
      </c>
      <c r="J31" s="45" t="s">
        <v>73</v>
      </c>
      <c r="K31" s="86" t="s">
        <v>638</v>
      </c>
      <c r="L31" s="45" t="s">
        <v>139</v>
      </c>
      <c r="M31" s="45"/>
      <c r="N31" s="24"/>
    </row>
    <row r="32" spans="1:14" s="43" customFormat="1" ht="45.75">
      <c r="A32" s="51" t="s">
        <v>91</v>
      </c>
      <c r="B32" s="45" t="s">
        <v>639</v>
      </c>
      <c r="C32" s="45" t="s">
        <v>129</v>
      </c>
      <c r="D32" s="45" t="s">
        <v>73</v>
      </c>
      <c r="E32" s="45" t="s">
        <v>640</v>
      </c>
      <c r="F32" s="45" t="s">
        <v>98</v>
      </c>
      <c r="G32" s="45" t="s">
        <v>93</v>
      </c>
      <c r="H32" s="79" t="s">
        <v>35</v>
      </c>
      <c r="I32" s="45" t="s">
        <v>115</v>
      </c>
      <c r="J32" s="45" t="s">
        <v>73</v>
      </c>
      <c r="K32" s="86" t="s">
        <v>641</v>
      </c>
      <c r="L32" s="45" t="s">
        <v>139</v>
      </c>
      <c r="M32" s="45"/>
      <c r="N32" s="24"/>
    </row>
    <row r="33" spans="1:14" s="43" customFormat="1" ht="45.75">
      <c r="A33" s="51" t="s">
        <v>91</v>
      </c>
      <c r="B33" s="45" t="s">
        <v>133</v>
      </c>
      <c r="C33" s="45" t="s">
        <v>129</v>
      </c>
      <c r="D33" s="45" t="s">
        <v>73</v>
      </c>
      <c r="E33" s="45" t="s">
        <v>600</v>
      </c>
      <c r="F33" s="45" t="s">
        <v>100</v>
      </c>
      <c r="G33" s="45" t="s">
        <v>93</v>
      </c>
      <c r="H33" s="79" t="s">
        <v>19</v>
      </c>
      <c r="I33" s="45" t="s">
        <v>115</v>
      </c>
      <c r="J33" s="45" t="s">
        <v>73</v>
      </c>
      <c r="K33" s="86" t="s">
        <v>642</v>
      </c>
      <c r="L33" s="45" t="s">
        <v>139</v>
      </c>
      <c r="M33" s="45"/>
      <c r="N33" s="24"/>
    </row>
    <row r="34" spans="1:14">
      <c r="A34" s="415" t="s">
        <v>134</v>
      </c>
      <c r="B34" s="416"/>
      <c r="C34" s="416"/>
      <c r="D34" s="416"/>
      <c r="E34" s="416"/>
      <c r="F34" s="416"/>
      <c r="G34" s="416"/>
      <c r="H34" s="416"/>
      <c r="I34" s="416"/>
      <c r="J34" s="416"/>
      <c r="K34" s="416"/>
      <c r="L34" s="416"/>
      <c r="M34" s="416"/>
      <c r="N34" s="417"/>
    </row>
    <row r="35" spans="1:14">
      <c r="A35" s="353" t="s">
        <v>83</v>
      </c>
      <c r="B35" s="347" t="s">
        <v>84</v>
      </c>
      <c r="C35" s="347" t="s">
        <v>135</v>
      </c>
      <c r="D35" s="347" t="s">
        <v>121</v>
      </c>
      <c r="E35" s="347" t="s">
        <v>104</v>
      </c>
      <c r="F35" s="347" t="s">
        <v>105</v>
      </c>
      <c r="G35" s="347"/>
      <c r="H35" s="347"/>
      <c r="I35" s="347"/>
      <c r="J35" s="347"/>
      <c r="K35" s="347"/>
      <c r="L35" s="347" t="s">
        <v>122</v>
      </c>
      <c r="M35" s="347"/>
      <c r="N35" s="348" t="s">
        <v>106</v>
      </c>
    </row>
    <row r="36" spans="1:14">
      <c r="A36" s="353"/>
      <c r="B36" s="347"/>
      <c r="C36" s="347"/>
      <c r="D36" s="347"/>
      <c r="E36" s="347"/>
      <c r="F36" s="82" t="s">
        <v>84</v>
      </c>
      <c r="G36" s="82" t="s">
        <v>85</v>
      </c>
      <c r="H36" s="82" t="s">
        <v>90</v>
      </c>
      <c r="I36" s="82" t="s">
        <v>107</v>
      </c>
      <c r="J36" s="82" t="s">
        <v>86</v>
      </c>
      <c r="K36" s="82" t="s">
        <v>104</v>
      </c>
      <c r="L36" s="82" t="s">
        <v>85</v>
      </c>
      <c r="M36" s="82" t="s">
        <v>90</v>
      </c>
      <c r="N36" s="348"/>
    </row>
    <row r="37" spans="1:14" ht="30">
      <c r="A37" s="412" t="s">
        <v>71</v>
      </c>
      <c r="B37" s="413" t="s">
        <v>643</v>
      </c>
      <c r="C37" s="413" t="s">
        <v>96</v>
      </c>
      <c r="D37" s="413" t="s">
        <v>73</v>
      </c>
      <c r="E37" s="414" t="s">
        <v>644</v>
      </c>
      <c r="F37" s="476" t="s">
        <v>645</v>
      </c>
      <c r="G37" s="413" t="s">
        <v>93</v>
      </c>
      <c r="H37" s="481" t="s">
        <v>43</v>
      </c>
      <c r="I37" s="413" t="s">
        <v>115</v>
      </c>
      <c r="J37" s="413" t="s">
        <v>73</v>
      </c>
      <c r="K37" s="414" t="s">
        <v>646</v>
      </c>
      <c r="L37" s="413" t="s">
        <v>139</v>
      </c>
      <c r="M37" s="413"/>
      <c r="N37" s="102" t="s">
        <v>647</v>
      </c>
    </row>
    <row r="38" spans="1:14" ht="30">
      <c r="A38" s="412"/>
      <c r="B38" s="413"/>
      <c r="C38" s="413"/>
      <c r="D38" s="413"/>
      <c r="E38" s="414"/>
      <c r="F38" s="476"/>
      <c r="G38" s="413"/>
      <c r="H38" s="481"/>
      <c r="I38" s="413"/>
      <c r="J38" s="413"/>
      <c r="K38" s="414"/>
      <c r="L38" s="413"/>
      <c r="M38" s="413"/>
      <c r="N38" s="102" t="s">
        <v>648</v>
      </c>
    </row>
    <row r="39" spans="1:14" ht="45">
      <c r="A39" s="483"/>
      <c r="B39" s="474"/>
      <c r="C39" s="474"/>
      <c r="D39" s="474"/>
      <c r="E39" s="475"/>
      <c r="F39" s="477"/>
      <c r="G39" s="474"/>
      <c r="H39" s="482"/>
      <c r="I39" s="474"/>
      <c r="J39" s="474"/>
      <c r="K39" s="475"/>
      <c r="L39" s="474"/>
      <c r="M39" s="474"/>
      <c r="N39" s="103" t="s">
        <v>649</v>
      </c>
    </row>
    <row r="40" spans="1:14" ht="30">
      <c r="A40" s="412" t="s">
        <v>71</v>
      </c>
      <c r="B40" s="414" t="s">
        <v>650</v>
      </c>
      <c r="C40" s="413" t="s">
        <v>96</v>
      </c>
      <c r="D40" s="413" t="s">
        <v>73</v>
      </c>
      <c r="E40" s="414" t="s">
        <v>651</v>
      </c>
      <c r="F40" s="476" t="s">
        <v>645</v>
      </c>
      <c r="G40" s="413" t="s">
        <v>93</v>
      </c>
      <c r="H40" s="481" t="s">
        <v>43</v>
      </c>
      <c r="I40" s="413" t="s">
        <v>115</v>
      </c>
      <c r="J40" s="413" t="s">
        <v>73</v>
      </c>
      <c r="K40" s="414" t="s">
        <v>652</v>
      </c>
      <c r="L40" s="413" t="s">
        <v>139</v>
      </c>
      <c r="M40" s="413"/>
      <c r="N40" s="102" t="s">
        <v>647</v>
      </c>
    </row>
    <row r="41" spans="1:14" ht="30">
      <c r="A41" s="412"/>
      <c r="B41" s="414"/>
      <c r="C41" s="413"/>
      <c r="D41" s="413"/>
      <c r="E41" s="414"/>
      <c r="F41" s="476"/>
      <c r="G41" s="413"/>
      <c r="H41" s="481"/>
      <c r="I41" s="413"/>
      <c r="J41" s="413"/>
      <c r="K41" s="414"/>
      <c r="L41" s="413"/>
      <c r="M41" s="413"/>
      <c r="N41" s="102" t="s">
        <v>648</v>
      </c>
    </row>
    <row r="42" spans="1:14" ht="45">
      <c r="A42" s="483"/>
      <c r="B42" s="475"/>
      <c r="C42" s="474"/>
      <c r="D42" s="474"/>
      <c r="E42" s="475"/>
      <c r="F42" s="477"/>
      <c r="G42" s="474"/>
      <c r="H42" s="482"/>
      <c r="I42" s="474"/>
      <c r="J42" s="474"/>
      <c r="K42" s="475"/>
      <c r="L42" s="474"/>
      <c r="M42" s="474"/>
      <c r="N42" s="103" t="s">
        <v>649</v>
      </c>
    </row>
    <row r="43" spans="1:14" ht="30">
      <c r="A43" s="412" t="s">
        <v>71</v>
      </c>
      <c r="B43" s="414" t="s">
        <v>653</v>
      </c>
      <c r="C43" s="413" t="s">
        <v>96</v>
      </c>
      <c r="D43" s="413" t="s">
        <v>73</v>
      </c>
      <c r="E43" s="414" t="s">
        <v>654</v>
      </c>
      <c r="F43" s="476" t="s">
        <v>645</v>
      </c>
      <c r="G43" s="413" t="s">
        <v>93</v>
      </c>
      <c r="H43" s="481" t="s">
        <v>43</v>
      </c>
      <c r="I43" s="413" t="s">
        <v>115</v>
      </c>
      <c r="J43" s="413" t="s">
        <v>73</v>
      </c>
      <c r="K43" s="414" t="s">
        <v>655</v>
      </c>
      <c r="L43" s="413" t="s">
        <v>139</v>
      </c>
      <c r="M43" s="413"/>
      <c r="N43" s="102" t="s">
        <v>647</v>
      </c>
    </row>
    <row r="44" spans="1:14" ht="30">
      <c r="A44" s="412"/>
      <c r="B44" s="414"/>
      <c r="C44" s="413"/>
      <c r="D44" s="413"/>
      <c r="E44" s="414"/>
      <c r="F44" s="476"/>
      <c r="G44" s="413"/>
      <c r="H44" s="481"/>
      <c r="I44" s="413"/>
      <c r="J44" s="413"/>
      <c r="K44" s="414"/>
      <c r="L44" s="413"/>
      <c r="M44" s="413"/>
      <c r="N44" s="102" t="s">
        <v>648</v>
      </c>
    </row>
    <row r="45" spans="1:14" ht="45">
      <c r="A45" s="483"/>
      <c r="B45" s="475"/>
      <c r="C45" s="474"/>
      <c r="D45" s="474"/>
      <c r="E45" s="475"/>
      <c r="F45" s="477"/>
      <c r="G45" s="474"/>
      <c r="H45" s="482"/>
      <c r="I45" s="474"/>
      <c r="J45" s="474"/>
      <c r="K45" s="475"/>
      <c r="L45" s="474"/>
      <c r="M45" s="474"/>
      <c r="N45" s="103" t="s">
        <v>649</v>
      </c>
    </row>
    <row r="46" spans="1:14">
      <c r="A46" s="412" t="s">
        <v>71</v>
      </c>
      <c r="B46" s="413" t="s">
        <v>656</v>
      </c>
      <c r="C46" s="413" t="s">
        <v>96</v>
      </c>
      <c r="D46" s="413" t="s">
        <v>73</v>
      </c>
      <c r="E46" s="414" t="s">
        <v>657</v>
      </c>
      <c r="F46" s="476" t="s">
        <v>658</v>
      </c>
      <c r="G46" s="413" t="s">
        <v>93</v>
      </c>
      <c r="H46" s="481" t="s">
        <v>43</v>
      </c>
      <c r="I46" s="413" t="s">
        <v>115</v>
      </c>
      <c r="J46" s="413" t="s">
        <v>73</v>
      </c>
      <c r="K46" s="414" t="s">
        <v>659</v>
      </c>
      <c r="L46" s="413" t="s">
        <v>93</v>
      </c>
      <c r="M46" s="413" t="s">
        <v>660</v>
      </c>
      <c r="N46" s="478"/>
    </row>
    <row r="47" spans="1:14">
      <c r="A47" s="412"/>
      <c r="B47" s="413"/>
      <c r="C47" s="413"/>
      <c r="D47" s="413"/>
      <c r="E47" s="414"/>
      <c r="F47" s="476"/>
      <c r="G47" s="413"/>
      <c r="H47" s="481"/>
      <c r="I47" s="413"/>
      <c r="J47" s="413"/>
      <c r="K47" s="414"/>
      <c r="L47" s="413"/>
      <c r="M47" s="413"/>
      <c r="N47" s="479"/>
    </row>
    <row r="48" spans="1:14">
      <c r="A48" s="483"/>
      <c r="B48" s="474"/>
      <c r="C48" s="474"/>
      <c r="D48" s="474"/>
      <c r="E48" s="475"/>
      <c r="F48" s="477"/>
      <c r="G48" s="474"/>
      <c r="H48" s="482"/>
      <c r="I48" s="474"/>
      <c r="J48" s="474"/>
      <c r="K48" s="475"/>
      <c r="L48" s="474"/>
      <c r="M48" s="474"/>
      <c r="N48" s="480"/>
    </row>
    <row r="49" spans="1:14" ht="45">
      <c r="A49" s="412" t="s">
        <v>71</v>
      </c>
      <c r="B49" s="413" t="s">
        <v>661</v>
      </c>
      <c r="C49" s="413" t="s">
        <v>96</v>
      </c>
      <c r="D49" s="413" t="s">
        <v>73</v>
      </c>
      <c r="E49" s="414" t="s">
        <v>662</v>
      </c>
      <c r="F49" s="476" t="s">
        <v>663</v>
      </c>
      <c r="G49" s="413" t="s">
        <v>93</v>
      </c>
      <c r="H49" s="481" t="s">
        <v>43</v>
      </c>
      <c r="I49" s="413" t="s">
        <v>112</v>
      </c>
      <c r="J49" s="413" t="s">
        <v>73</v>
      </c>
      <c r="K49" s="414" t="s">
        <v>664</v>
      </c>
      <c r="L49" s="413" t="s">
        <v>139</v>
      </c>
      <c r="M49" s="413"/>
      <c r="N49" s="35" t="s">
        <v>665</v>
      </c>
    </row>
    <row r="50" spans="1:14" ht="30">
      <c r="A50" s="412"/>
      <c r="B50" s="413"/>
      <c r="C50" s="413"/>
      <c r="D50" s="413"/>
      <c r="E50" s="414"/>
      <c r="F50" s="476"/>
      <c r="G50" s="413"/>
      <c r="H50" s="481"/>
      <c r="I50" s="413"/>
      <c r="J50" s="413"/>
      <c r="K50" s="414"/>
      <c r="L50" s="413"/>
      <c r="M50" s="413"/>
      <c r="N50" s="35" t="s">
        <v>666</v>
      </c>
    </row>
    <row r="51" spans="1:14" ht="36.75" customHeight="1">
      <c r="A51" s="483"/>
      <c r="B51" s="474"/>
      <c r="C51" s="474"/>
      <c r="D51" s="474"/>
      <c r="E51" s="475"/>
      <c r="F51" s="477"/>
      <c r="G51" s="474"/>
      <c r="H51" s="482"/>
      <c r="I51" s="474"/>
      <c r="J51" s="474"/>
      <c r="K51" s="475"/>
      <c r="L51" s="474"/>
      <c r="M51" s="474"/>
      <c r="N51" s="38" t="s">
        <v>667</v>
      </c>
    </row>
  </sheetData>
  <mergeCells count="129">
    <mergeCell ref="G15:I15"/>
    <mergeCell ref="J15:N15"/>
    <mergeCell ref="G16:I16"/>
    <mergeCell ref="B6:E6"/>
    <mergeCell ref="A1:E1"/>
    <mergeCell ref="B2:E2"/>
    <mergeCell ref="B3:E3"/>
    <mergeCell ref="B4:E4"/>
    <mergeCell ref="B5:E5"/>
    <mergeCell ref="B10:D10"/>
    <mergeCell ref="B11:D11"/>
    <mergeCell ref="A7:E7"/>
    <mergeCell ref="B8:D8"/>
    <mergeCell ref="B9:D9"/>
    <mergeCell ref="A12:N12"/>
    <mergeCell ref="A13:A14"/>
    <mergeCell ref="B13:B14"/>
    <mergeCell ref="C13:D13"/>
    <mergeCell ref="E13:E14"/>
    <mergeCell ref="F13:F14"/>
    <mergeCell ref="G13:I14"/>
    <mergeCell ref="J13:N14"/>
    <mergeCell ref="J16:N16"/>
    <mergeCell ref="E26:E27"/>
    <mergeCell ref="A18:N18"/>
    <mergeCell ref="A19:A20"/>
    <mergeCell ref="B19:B20"/>
    <mergeCell ref="C19:C20"/>
    <mergeCell ref="D19:D20"/>
    <mergeCell ref="E19:L19"/>
    <mergeCell ref="M19:N20"/>
    <mergeCell ref="J20:L20"/>
    <mergeCell ref="J21:L21"/>
    <mergeCell ref="M21:N21"/>
    <mergeCell ref="J23:L23"/>
    <mergeCell ref="M23:N23"/>
    <mergeCell ref="C26:C27"/>
    <mergeCell ref="J24:L24"/>
    <mergeCell ref="M22:N22"/>
    <mergeCell ref="M24:N24"/>
    <mergeCell ref="G17:I17"/>
    <mergeCell ref="J17:N17"/>
    <mergeCell ref="D37:D39"/>
    <mergeCell ref="A21:A23"/>
    <mergeCell ref="B21:B23"/>
    <mergeCell ref="C21:C23"/>
    <mergeCell ref="D21:D23"/>
    <mergeCell ref="J22:L22"/>
    <mergeCell ref="D26:D27"/>
    <mergeCell ref="A25:N25"/>
    <mergeCell ref="L35:M35"/>
    <mergeCell ref="N35:N36"/>
    <mergeCell ref="F26:K26"/>
    <mergeCell ref="L26:M26"/>
    <mergeCell ref="N26:N27"/>
    <mergeCell ref="A34:N34"/>
    <mergeCell ref="A35:A36"/>
    <mergeCell ref="B35:B36"/>
    <mergeCell ref="C35:C36"/>
    <mergeCell ref="D35:D36"/>
    <mergeCell ref="E35:E36"/>
    <mergeCell ref="F35:K35"/>
    <mergeCell ref="A26:A27"/>
    <mergeCell ref="B26:B27"/>
    <mergeCell ref="J37:J39"/>
    <mergeCell ref="K37:K39"/>
    <mergeCell ref="L37:L39"/>
    <mergeCell ref="M37:M39"/>
    <mergeCell ref="A40:A42"/>
    <mergeCell ref="B40:B42"/>
    <mergeCell ref="C40:C42"/>
    <mergeCell ref="D40:D42"/>
    <mergeCell ref="E40:E42"/>
    <mergeCell ref="F40:F42"/>
    <mergeCell ref="G40:G42"/>
    <mergeCell ref="H40:H42"/>
    <mergeCell ref="I40:I42"/>
    <mergeCell ref="J40:J42"/>
    <mergeCell ref="K40:K42"/>
    <mergeCell ref="L40:L42"/>
    <mergeCell ref="E37:E39"/>
    <mergeCell ref="F37:F39"/>
    <mergeCell ref="G37:G39"/>
    <mergeCell ref="H37:H39"/>
    <mergeCell ref="I37:I39"/>
    <mergeCell ref="A37:A39"/>
    <mergeCell ref="B37:B39"/>
    <mergeCell ref="C37:C39"/>
    <mergeCell ref="A49:A51"/>
    <mergeCell ref="B49:B51"/>
    <mergeCell ref="C49:C51"/>
    <mergeCell ref="D49:D51"/>
    <mergeCell ref="E49:E51"/>
    <mergeCell ref="M40:M42"/>
    <mergeCell ref="A46:A48"/>
    <mergeCell ref="B46:B48"/>
    <mergeCell ref="C46:C48"/>
    <mergeCell ref="D46:D48"/>
    <mergeCell ref="E46:E48"/>
    <mergeCell ref="F46:F48"/>
    <mergeCell ref="G46:G48"/>
    <mergeCell ref="H46:H48"/>
    <mergeCell ref="I46:I48"/>
    <mergeCell ref="J46:J48"/>
    <mergeCell ref="K46:K48"/>
    <mergeCell ref="L46:L48"/>
    <mergeCell ref="M46:M48"/>
    <mergeCell ref="A43:A45"/>
    <mergeCell ref="B43:B45"/>
    <mergeCell ref="K49:K51"/>
    <mergeCell ref="L49:L51"/>
    <mergeCell ref="M49:M51"/>
    <mergeCell ref="C43:C45"/>
    <mergeCell ref="D43:D45"/>
    <mergeCell ref="E43:E45"/>
    <mergeCell ref="F43:F45"/>
    <mergeCell ref="G43:G45"/>
    <mergeCell ref="N46:N48"/>
    <mergeCell ref="F49:F51"/>
    <mergeCell ref="G49:G51"/>
    <mergeCell ref="H49:H51"/>
    <mergeCell ref="I49:I51"/>
    <mergeCell ref="J49:J51"/>
    <mergeCell ref="M43:M45"/>
    <mergeCell ref="H43:H45"/>
    <mergeCell ref="I43:I45"/>
    <mergeCell ref="J43:J45"/>
    <mergeCell ref="K43:K45"/>
    <mergeCell ref="L43:L45"/>
  </mergeCells>
  <hyperlinks>
    <hyperlink ref="A1:E1" location="Clases!A1" display="&lt;-Volver al inicio" xr:uid="{3C415D14-F3D7-4586-A6F2-84AACF0E3E70}"/>
    <hyperlink ref="D16" location="'persona'!A1" display="Persona" xr:uid="{95D6B49A-F169-4757-BAD6-DBCB377704B3}"/>
    <hyperlink ref="D17" location="'Estado'!A1" display="Estado" xr:uid="{6F4A7EC5-663E-4C88-BB61-E9F5CF47BD8D}"/>
    <hyperlink ref="G22" location="'Persona'!A1" display="InformacionPersonal" xr:uid="{4875DA93-4EBA-4B98-9208-68529C84212A}"/>
    <hyperlink ref="G23" location="'Estado'!A1" display="Estado" xr:uid="{BCD44130-C893-4C08-A571-49BF44894DF0}"/>
    <hyperlink ref="H33" location="'Estado'!A1" display="Estado" xr:uid="{8B53DD83-FB82-4222-BE91-1EDF1389061F}"/>
    <hyperlink ref="M30" location="'Estado'!A1" display="Estado" xr:uid="{A16D9729-8ED8-484E-8638-20AB727A0A6D}"/>
    <hyperlink ref="H37:H39" location="'Participante'!A1" display="Participante" xr:uid="{F2040123-5EF1-4670-B7A2-5C79FC029C84}"/>
    <hyperlink ref="H40:H42" location="'Participante'!A1" display="Participante" xr:uid="{4838F92E-BEB3-435C-9C68-4718C73C4477}"/>
    <hyperlink ref="H46:H48" location="'Participante'!A1" display="Participante" xr:uid="{841B3AB8-B260-415A-A6B7-2F4C9CEFCD0A}"/>
    <hyperlink ref="H49:H51" location="'Participante'!A1" display="Participante" xr:uid="{15D1F7C2-9F3C-4A02-AC2B-541A6ECEC665}"/>
    <hyperlink ref="H43:H45" location="'Participante'!A1" display="Participante" xr:uid="{20EEE7F9-B960-4AAE-AB32-938B193B52CB}"/>
    <hyperlink ref="E10" location="'Persona'!A1" display="Persona" xr:uid="{8880ECA3-DB8B-406F-AB33-8C3AA40F09F1}"/>
    <hyperlink ref="E9" location="'participantegrupo'!A1" display="ParticipanteGrupo" xr:uid="{1A924268-95F9-49BA-BD1E-900E4B2CE1C3}"/>
    <hyperlink ref="M29" location="'Persona'!A1" display="InformacionPersonal" xr:uid="{327EEB9B-346E-4814-BD75-12DF2C7F4407}"/>
    <hyperlink ref="H32" location="'Persona'!A1" display="InformacionPersonal" xr:uid="{FEA687B9-3B36-487E-B7E3-8E3DF3DC9A02}"/>
    <hyperlink ref="E11" location="'Estado'!A1" display="Estado" xr:uid="{FEFA2616-71DE-4C3B-9C3B-439F05E682B8}"/>
    <hyperlink ref="G24" location="'Persona'!A1" display="InformacionPersonal" xr:uid="{9CC960A0-EF8E-4B06-B5FB-51EAD584D05D}"/>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92644946-BE61-49F5-AC97-A7C6B5BD5533}">
          <x14:formula1>
            <xm:f>Valores!$L$2:$L$13</xm:f>
          </x14:formula1>
          <xm:sqref>L37 L31:L33 L40 L46 L49 L43</xm:sqref>
        </x14:dataValidation>
        <x14:dataValidation type="list" allowBlank="1" showInputMessage="1" showErrorMessage="1" xr:uid="{4F0DD73B-9478-44E7-9FE9-0D4495594CC3}">
          <x14:formula1>
            <xm:f>Valores!$J$2:$J$3</xm:f>
          </x14:formula1>
          <xm:sqref>I43 H21:H24 I37 I40 I46 I49 I28:I33</xm:sqref>
        </x14:dataValidation>
        <x14:dataValidation type="list" allowBlank="1" showInputMessage="1" showErrorMessage="1" xr:uid="{CD2307D6-DB11-4312-8DA1-073567460D83}">
          <x14:formula1>
            <xm:f>Valores!$H$2:$H$3</xm:f>
          </x14:formula1>
          <xm:sqref>F15:F17 C37 C40 C46 C49 C43</xm:sqref>
        </x14:dataValidation>
        <x14:dataValidation type="list" allowBlank="1" showInputMessage="1" showErrorMessage="1" xr:uid="{741CBD2B-5E15-43D7-B07B-DCAFA73CB9FC}">
          <x14:formula1>
            <xm:f>Valores!$G$2:$G$12</xm:f>
          </x14:formula1>
          <xm:sqref>G37 F21:F24 C15:C17 G43 G40 G46 G49 G28:G33 L28:L30</xm:sqref>
        </x14:dataValidation>
        <x14:dataValidation type="list" allowBlank="1" showInputMessage="1" showErrorMessage="1" xr:uid="{B0DDB98D-88B4-49FB-B09B-4E07E5850B54}">
          <x14:formula1>
            <xm:f>Valores!$F$2:$F$5</xm:f>
          </x14:formula1>
          <xm:sqref>A43 A15:A17 A21 A37 A40 A46 A49 A28:A33</xm:sqref>
        </x14:dataValidation>
        <x14:dataValidation type="list" allowBlank="1" showInputMessage="1" showErrorMessage="1" xr:uid="{7E081FA5-C83A-4B50-8D11-CEE724E019CA}">
          <x14:formula1>
            <xm:f>Valores!$E$2:$E$3</xm:f>
          </x14:formula1>
          <xm:sqref>B6 J37 E15:E17 I21:I24 D43 D37 J40 D40 J46 D46 J49 D49 J43 J28:J33 D28:D33</xm:sqref>
        </x14:dataValidation>
        <x14:dataValidation type="list" allowBlank="1" showInputMessage="1" showErrorMessage="1" xr:uid="{D2410F5B-5281-4A27-B752-D79B2C8F2C1B}">
          <x14:formula1>
            <xm:f>Valores!$D$2:$D$3</xm:f>
          </x14:formula1>
          <xm:sqref>B5</xm:sqref>
        </x14:dataValidation>
        <x14:dataValidation type="list" allowBlank="1" showInputMessage="1" showErrorMessage="1" xr:uid="{58C495C8-4153-48B4-8BB8-3FA2DBD42FE2}">
          <x14:formula1>
            <xm:f>Valores!$C$2:$C$7</xm:f>
          </x14:formula1>
          <xm:sqref>B9:B11</xm:sqref>
        </x14:dataValidation>
        <x14:dataValidation type="list" allowBlank="1" showInputMessage="1" showErrorMessage="1" xr:uid="{E4D18318-2070-47B5-8401-58805E5AE376}">
          <x14:formula1>
            <xm:f>Valores!$B$2:$B$3</xm:f>
          </x14:formula1>
          <xm:sqref>A9:A11</xm:sqref>
        </x14:dataValidation>
        <x14:dataValidation type="list" allowBlank="1" showInputMessage="1" showErrorMessage="1" xr:uid="{691553C9-483F-411F-B7DC-BA2F0244B28E}">
          <x14:formula1>
            <xm:f>Valores!$I$2:$I$3</xm:f>
          </x14:formula1>
          <xm:sqref>C21</xm:sqref>
        </x14:dataValidation>
        <x14:dataValidation type="list" allowBlank="1" showInputMessage="1" showErrorMessage="1" xr:uid="{90802307-9B19-4A7F-B1B8-78E969F6656B}">
          <x14:formula1>
            <xm:f>Valores!$K$2:$K$3</xm:f>
          </x14:formula1>
          <xm:sqref>C28:C33</xm:sqref>
        </x14:dataValidation>
        <x14:dataValidation type="list" allowBlank="1" showInputMessage="1" showErrorMessage="1" xr:uid="{1F6D8BDC-C4BF-4D45-AFC9-5DFDFC2B09D8}">
          <x14:formula1>
            <xm:f>Clases!$B$2:$B$32</xm:f>
          </x14:formula1>
          <xm:sqref>E11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DA35C-C668-482B-9FEB-3B2814F75BE8}">
  <dimension ref="A1:N59"/>
  <sheetViews>
    <sheetView zoomScale="55" zoomScaleNormal="55" workbookViewId="0">
      <pane ySplit="1" topLeftCell="I57" activePane="bottomLeft" state="frozen"/>
      <selection pane="bottomLeft" activeCell="N63" sqref="N63"/>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8.5703125" style="1" bestFit="1" customWidth="1"/>
    <col min="6" max="6" width="27.140625" style="1" bestFit="1" customWidth="1"/>
    <col min="7" max="7" width="17.5703125" style="1" bestFit="1" customWidth="1"/>
    <col min="8" max="8" width="20.140625" style="1" bestFit="1" customWidth="1"/>
    <col min="9" max="9" width="37" style="1" customWidth="1"/>
    <col min="10" max="10" width="34.140625" style="1" bestFit="1" customWidth="1"/>
    <col min="11" max="11" width="30.5703125" style="1" bestFit="1" customWidth="1"/>
    <col min="12" max="12" width="17.5703125" style="1" bestFit="1" customWidth="1"/>
    <col min="13" max="13" width="10" style="1" bestFit="1" customWidth="1"/>
    <col min="14" max="14" width="58.5703125" style="1" bestFit="1" customWidth="1"/>
    <col min="15" max="16384" width="19.7109375" style="1"/>
  </cols>
  <sheetData>
    <row r="1" spans="1:14">
      <c r="A1" s="246" t="s">
        <v>69</v>
      </c>
      <c r="B1" s="246"/>
      <c r="C1" s="246"/>
      <c r="D1" s="246"/>
      <c r="E1" s="246"/>
    </row>
    <row r="2" spans="1:14" ht="13.5" customHeight="1">
      <c r="A2" s="16" t="str">
        <f>Clases!$B$1</f>
        <v>Clase</v>
      </c>
      <c r="B2" s="247" t="str">
        <f>Clases!B21</f>
        <v>Publicacion</v>
      </c>
      <c r="C2" s="247"/>
      <c r="D2" s="247"/>
      <c r="E2" s="248"/>
    </row>
    <row r="3" spans="1:14">
      <c r="A3" s="17" t="str">
        <f>Clases!$C$1</f>
        <v>Estereotipo</v>
      </c>
      <c r="B3" s="239" t="str">
        <f>Clases!C7</f>
        <v>class</v>
      </c>
      <c r="C3" s="239"/>
      <c r="D3" s="239"/>
      <c r="E3" s="240"/>
    </row>
    <row r="4" spans="1:14">
      <c r="A4" s="17" t="str">
        <f>Clases!$D$1</f>
        <v>Desripción</v>
      </c>
      <c r="B4" s="239" t="str">
        <f>Clases!D21</f>
        <v>Clase que representa una obra científica, literaria o artística publicado en la plataforma con fines educativos, informativos, creativos, ETC. Esta Publicación puede ser hecha por un GrupoParticipante que tenga el permiso</v>
      </c>
      <c r="C4" s="239"/>
      <c r="D4" s="239"/>
      <c r="E4" s="240"/>
    </row>
    <row r="5" spans="1:14">
      <c r="A5" s="17" t="s">
        <v>70</v>
      </c>
      <c r="B5" s="239" t="s">
        <v>282</v>
      </c>
      <c r="C5" s="239"/>
      <c r="D5" s="239"/>
      <c r="E5" s="240"/>
    </row>
    <row r="6" spans="1:14">
      <c r="A6" s="17" t="s">
        <v>72</v>
      </c>
      <c r="B6" s="239" t="s">
        <v>73</v>
      </c>
      <c r="C6" s="239"/>
      <c r="D6" s="239"/>
      <c r="E6" s="240"/>
    </row>
    <row r="7" spans="1:14">
      <c r="A7" s="357" t="s">
        <v>74</v>
      </c>
      <c r="B7" s="358"/>
      <c r="C7" s="358"/>
      <c r="D7" s="358"/>
      <c r="E7" s="359"/>
      <c r="F7" s="2"/>
      <c r="G7" s="2"/>
      <c r="H7" s="2"/>
      <c r="I7" s="2"/>
      <c r="J7" s="2"/>
      <c r="K7" s="2"/>
      <c r="L7" s="2"/>
      <c r="M7" s="2"/>
      <c r="N7" s="2"/>
    </row>
    <row r="8" spans="1:14">
      <c r="A8" s="4" t="s">
        <v>75</v>
      </c>
      <c r="B8" s="358" t="s">
        <v>76</v>
      </c>
      <c r="C8" s="358"/>
      <c r="D8" s="358"/>
      <c r="E8" s="5" t="s">
        <v>21</v>
      </c>
      <c r="F8" s="2"/>
      <c r="G8" s="2"/>
      <c r="H8" s="2"/>
      <c r="I8" s="2"/>
      <c r="J8" s="2"/>
      <c r="K8" s="2"/>
      <c r="L8" s="2"/>
      <c r="M8" s="2"/>
      <c r="N8" s="2"/>
    </row>
    <row r="9" spans="1:14">
      <c r="A9" s="9" t="s">
        <v>79</v>
      </c>
      <c r="B9" s="265" t="s">
        <v>78</v>
      </c>
      <c r="C9" s="265"/>
      <c r="D9" s="265"/>
      <c r="E9" s="40" t="s">
        <v>53</v>
      </c>
    </row>
    <row r="10" spans="1:14">
      <c r="A10" s="9" t="s">
        <v>79</v>
      </c>
      <c r="B10" s="265" t="s">
        <v>80</v>
      </c>
      <c r="C10" s="265"/>
      <c r="D10" s="265"/>
      <c r="E10" s="40" t="s">
        <v>47</v>
      </c>
    </row>
    <row r="11" spans="1:14">
      <c r="A11" s="9" t="s">
        <v>79</v>
      </c>
      <c r="B11" s="265" t="s">
        <v>162</v>
      </c>
      <c r="C11" s="265"/>
      <c r="D11" s="265"/>
      <c r="E11" s="40" t="s">
        <v>17</v>
      </c>
    </row>
    <row r="12" spans="1:14">
      <c r="A12" s="9" t="s">
        <v>77</v>
      </c>
      <c r="B12" s="265" t="s">
        <v>162</v>
      </c>
      <c r="C12" s="265"/>
      <c r="D12" s="265"/>
      <c r="E12" s="165" t="s">
        <v>316</v>
      </c>
    </row>
    <row r="13" spans="1:14">
      <c r="A13" s="254" t="s">
        <v>82</v>
      </c>
      <c r="B13" s="255"/>
      <c r="C13" s="255"/>
      <c r="D13" s="255"/>
      <c r="E13" s="255"/>
      <c r="F13" s="255"/>
      <c r="G13" s="255"/>
      <c r="H13" s="255"/>
      <c r="I13" s="255"/>
      <c r="J13" s="255"/>
      <c r="K13" s="255"/>
      <c r="L13" s="255"/>
      <c r="M13" s="255"/>
      <c r="N13" s="256"/>
    </row>
    <row r="14" spans="1:14">
      <c r="A14" s="360" t="s">
        <v>83</v>
      </c>
      <c r="B14" s="355" t="s">
        <v>84</v>
      </c>
      <c r="C14" s="355" t="s">
        <v>85</v>
      </c>
      <c r="D14" s="355"/>
      <c r="E14" s="355" t="s">
        <v>86</v>
      </c>
      <c r="F14" s="355" t="s">
        <v>87</v>
      </c>
      <c r="G14" s="355" t="s">
        <v>88</v>
      </c>
      <c r="H14" s="355"/>
      <c r="I14" s="355"/>
      <c r="J14" s="355" t="s">
        <v>89</v>
      </c>
      <c r="K14" s="355"/>
      <c r="L14" s="355"/>
      <c r="M14" s="355"/>
      <c r="N14" s="356"/>
    </row>
    <row r="15" spans="1:14">
      <c r="A15" s="360"/>
      <c r="B15" s="355"/>
      <c r="C15" s="10" t="s">
        <v>85</v>
      </c>
      <c r="D15" s="10" t="s">
        <v>90</v>
      </c>
      <c r="E15" s="355"/>
      <c r="F15" s="355"/>
      <c r="G15" s="355"/>
      <c r="H15" s="355"/>
      <c r="I15" s="355"/>
      <c r="J15" s="355"/>
      <c r="K15" s="355"/>
      <c r="L15" s="355"/>
      <c r="M15" s="355"/>
      <c r="N15" s="356"/>
    </row>
    <row r="16" spans="1:14">
      <c r="A16" s="6" t="s">
        <v>91</v>
      </c>
      <c r="B16" s="3" t="s">
        <v>92</v>
      </c>
      <c r="C16" s="3" t="s">
        <v>93</v>
      </c>
      <c r="D16" s="3" t="s">
        <v>94</v>
      </c>
      <c r="E16" s="3" t="s">
        <v>95</v>
      </c>
      <c r="F16" s="3" t="s">
        <v>96</v>
      </c>
      <c r="G16" s="239"/>
      <c r="H16" s="239"/>
      <c r="I16" s="239"/>
      <c r="J16" s="499" t="s">
        <v>668</v>
      </c>
      <c r="K16" s="239"/>
      <c r="L16" s="239"/>
      <c r="M16" s="239"/>
      <c r="N16" s="240"/>
    </row>
    <row r="17" spans="1:14">
      <c r="A17" s="6" t="s">
        <v>91</v>
      </c>
      <c r="B17" s="3" t="s">
        <v>284</v>
      </c>
      <c r="C17" s="3" t="s">
        <v>195</v>
      </c>
      <c r="D17" s="3"/>
      <c r="E17" s="3" t="s">
        <v>73</v>
      </c>
      <c r="F17" s="3" t="s">
        <v>96</v>
      </c>
      <c r="G17" s="505" t="s">
        <v>669</v>
      </c>
      <c r="H17" s="261"/>
      <c r="I17" s="262"/>
      <c r="J17" s="499" t="s">
        <v>670</v>
      </c>
      <c r="K17" s="239"/>
      <c r="L17" s="239"/>
      <c r="M17" s="239"/>
      <c r="N17" s="240"/>
    </row>
    <row r="18" spans="1:14">
      <c r="A18" s="6" t="s">
        <v>91</v>
      </c>
      <c r="B18" s="3" t="s">
        <v>671</v>
      </c>
      <c r="C18" s="3" t="s">
        <v>239</v>
      </c>
      <c r="D18" s="3"/>
      <c r="E18" s="3" t="s">
        <v>73</v>
      </c>
      <c r="F18" s="3" t="s">
        <v>96</v>
      </c>
      <c r="G18" s="239"/>
      <c r="H18" s="239"/>
      <c r="I18" s="239"/>
      <c r="J18" s="499" t="s">
        <v>672</v>
      </c>
      <c r="K18" s="239"/>
      <c r="L18" s="239"/>
      <c r="M18" s="239"/>
      <c r="N18" s="240"/>
    </row>
    <row r="19" spans="1:14">
      <c r="A19" s="6" t="s">
        <v>91</v>
      </c>
      <c r="B19" s="3" t="s">
        <v>290</v>
      </c>
      <c r="C19" s="3" t="s">
        <v>93</v>
      </c>
      <c r="D19" s="3" t="s">
        <v>291</v>
      </c>
      <c r="E19" s="3" t="s">
        <v>73</v>
      </c>
      <c r="F19" s="3" t="s">
        <v>96</v>
      </c>
      <c r="G19" s="239"/>
      <c r="H19" s="239"/>
      <c r="I19" s="239"/>
      <c r="J19" s="239" t="s">
        <v>673</v>
      </c>
      <c r="K19" s="239"/>
      <c r="L19" s="239"/>
      <c r="M19" s="239"/>
      <c r="N19" s="240"/>
    </row>
    <row r="20" spans="1:14">
      <c r="A20" s="6" t="s">
        <v>91</v>
      </c>
      <c r="B20" s="3" t="s">
        <v>293</v>
      </c>
      <c r="C20" s="3" t="s">
        <v>239</v>
      </c>
      <c r="D20" s="3"/>
      <c r="E20" s="3" t="s">
        <v>73</v>
      </c>
      <c r="F20" s="3" t="s">
        <v>96</v>
      </c>
      <c r="G20" s="239"/>
      <c r="H20" s="239"/>
      <c r="I20" s="239"/>
      <c r="J20" s="239" t="s">
        <v>674</v>
      </c>
      <c r="K20" s="239"/>
      <c r="L20" s="239"/>
      <c r="M20" s="239"/>
      <c r="N20" s="240"/>
    </row>
    <row r="21" spans="1:14">
      <c r="A21" s="9" t="s">
        <v>91</v>
      </c>
      <c r="B21" s="57" t="s">
        <v>100</v>
      </c>
      <c r="C21" s="57" t="s">
        <v>93</v>
      </c>
      <c r="D21" s="57" t="s">
        <v>19</v>
      </c>
      <c r="E21" s="57" t="s">
        <v>73</v>
      </c>
      <c r="F21" s="57" t="s">
        <v>96</v>
      </c>
      <c r="G21" s="296" t="s">
        <v>675</v>
      </c>
      <c r="H21" s="370"/>
      <c r="I21" s="371"/>
      <c r="J21" s="491" t="s">
        <v>676</v>
      </c>
      <c r="K21" s="265"/>
      <c r="L21" s="265"/>
      <c r="M21" s="265"/>
      <c r="N21" s="492"/>
    </row>
    <row r="22" spans="1:14">
      <c r="A22" s="500" t="s">
        <v>102</v>
      </c>
      <c r="B22" s="501"/>
      <c r="C22" s="501"/>
      <c r="D22" s="501"/>
      <c r="E22" s="501"/>
      <c r="F22" s="501"/>
      <c r="G22" s="501"/>
      <c r="H22" s="501"/>
      <c r="I22" s="501"/>
      <c r="J22" s="501"/>
      <c r="K22" s="501"/>
      <c r="L22" s="501"/>
      <c r="M22" s="501"/>
      <c r="N22" s="502"/>
    </row>
    <row r="23" spans="1:14">
      <c r="A23" s="421" t="s">
        <v>83</v>
      </c>
      <c r="B23" s="422" t="s">
        <v>84</v>
      </c>
      <c r="C23" s="422" t="s">
        <v>103</v>
      </c>
      <c r="D23" s="422" t="s">
        <v>104</v>
      </c>
      <c r="E23" s="422" t="s">
        <v>105</v>
      </c>
      <c r="F23" s="422"/>
      <c r="G23" s="422"/>
      <c r="H23" s="422"/>
      <c r="I23" s="422"/>
      <c r="J23" s="422"/>
      <c r="K23" s="422"/>
      <c r="L23" s="422"/>
      <c r="M23" s="422" t="s">
        <v>106</v>
      </c>
      <c r="N23" s="423"/>
    </row>
    <row r="24" spans="1:14">
      <c r="A24" s="421"/>
      <c r="B24" s="422"/>
      <c r="C24" s="422"/>
      <c r="D24" s="422"/>
      <c r="E24" s="80" t="s">
        <v>84</v>
      </c>
      <c r="F24" s="80" t="s">
        <v>85</v>
      </c>
      <c r="G24" s="80" t="s">
        <v>90</v>
      </c>
      <c r="H24" s="80" t="s">
        <v>107</v>
      </c>
      <c r="I24" s="80" t="s">
        <v>86</v>
      </c>
      <c r="J24" s="422" t="s">
        <v>104</v>
      </c>
      <c r="K24" s="422"/>
      <c r="L24" s="422"/>
      <c r="M24" s="422"/>
      <c r="N24" s="423"/>
    </row>
    <row r="25" spans="1:14" ht="30.75" customHeight="1">
      <c r="A25" s="162" t="s">
        <v>71</v>
      </c>
      <c r="B25" s="163" t="s">
        <v>45</v>
      </c>
      <c r="C25" s="163" t="s">
        <v>108</v>
      </c>
      <c r="D25" s="164" t="s">
        <v>677</v>
      </c>
      <c r="E25" s="23"/>
      <c r="F25" s="23"/>
      <c r="G25" s="23"/>
      <c r="H25" s="23"/>
      <c r="I25" s="23"/>
      <c r="J25" s="414"/>
      <c r="K25" s="414"/>
      <c r="L25" s="414"/>
      <c r="M25" s="497"/>
      <c r="N25" s="498"/>
    </row>
    <row r="26" spans="1:14" s="43" customFormat="1" ht="15" customHeight="1">
      <c r="A26" s="442" t="s">
        <v>71</v>
      </c>
      <c r="B26" s="414" t="s">
        <v>45</v>
      </c>
      <c r="C26" s="414" t="s">
        <v>110</v>
      </c>
      <c r="D26" s="414" t="s">
        <v>678</v>
      </c>
      <c r="E26" s="23" t="s">
        <v>284</v>
      </c>
      <c r="F26" s="23" t="s">
        <v>195</v>
      </c>
      <c r="G26" s="23"/>
      <c r="H26" s="23" t="s">
        <v>112</v>
      </c>
      <c r="I26" s="23" t="s">
        <v>95</v>
      </c>
      <c r="J26" s="441" t="s">
        <v>679</v>
      </c>
      <c r="K26" s="434"/>
      <c r="L26" s="434"/>
      <c r="M26" s="476" t="s">
        <v>114</v>
      </c>
      <c r="N26" s="506"/>
    </row>
    <row r="27" spans="1:14" s="43" customFormat="1" ht="15" customHeight="1">
      <c r="A27" s="442"/>
      <c r="B27" s="414"/>
      <c r="C27" s="414"/>
      <c r="D27" s="414"/>
      <c r="E27" s="23" t="s">
        <v>671</v>
      </c>
      <c r="F27" s="23" t="s">
        <v>239</v>
      </c>
      <c r="G27" s="23"/>
      <c r="H27" s="23" t="s">
        <v>112</v>
      </c>
      <c r="I27" s="23" t="s">
        <v>73</v>
      </c>
      <c r="J27" s="441" t="s">
        <v>680</v>
      </c>
      <c r="K27" s="434"/>
      <c r="L27" s="434"/>
      <c r="M27" s="476"/>
      <c r="N27" s="506"/>
    </row>
    <row r="28" spans="1:14" s="43" customFormat="1" ht="15" customHeight="1">
      <c r="A28" s="442"/>
      <c r="B28" s="414"/>
      <c r="C28" s="414"/>
      <c r="D28" s="414"/>
      <c r="E28" s="23" t="s">
        <v>290</v>
      </c>
      <c r="F28" s="23" t="s">
        <v>93</v>
      </c>
      <c r="G28" s="79" t="s">
        <v>316</v>
      </c>
      <c r="H28" s="23" t="s">
        <v>115</v>
      </c>
      <c r="I28" s="23" t="s">
        <v>73</v>
      </c>
      <c r="J28" s="441" t="s">
        <v>681</v>
      </c>
      <c r="K28" s="434"/>
      <c r="L28" s="434"/>
      <c r="M28" s="476"/>
      <c r="N28" s="506"/>
    </row>
    <row r="29" spans="1:14" s="43" customFormat="1" ht="15" customHeight="1">
      <c r="A29" s="442"/>
      <c r="B29" s="414"/>
      <c r="C29" s="414"/>
      <c r="D29" s="414"/>
      <c r="E29" s="23" t="s">
        <v>293</v>
      </c>
      <c r="F29" s="23" t="s">
        <v>239</v>
      </c>
      <c r="G29" s="23"/>
      <c r="H29" s="23" t="s">
        <v>112</v>
      </c>
      <c r="I29" s="23" t="s">
        <v>73</v>
      </c>
      <c r="J29" s="441" t="s">
        <v>682</v>
      </c>
      <c r="K29" s="434"/>
      <c r="L29" s="434"/>
      <c r="M29" s="476"/>
      <c r="N29" s="506"/>
    </row>
    <row r="30" spans="1:14" ht="15" customHeight="1">
      <c r="A30" s="412" t="s">
        <v>71</v>
      </c>
      <c r="B30" s="413" t="str">
        <f>B2</f>
        <v>Publicacion</v>
      </c>
      <c r="C30" s="413" t="s">
        <v>110</v>
      </c>
      <c r="D30" s="414" t="s">
        <v>678</v>
      </c>
      <c r="E30" s="23" t="s">
        <v>92</v>
      </c>
      <c r="F30" s="23" t="s">
        <v>93</v>
      </c>
      <c r="G30" s="23" t="s">
        <v>94</v>
      </c>
      <c r="H30" s="23" t="s">
        <v>112</v>
      </c>
      <c r="I30" s="23" t="s">
        <v>95</v>
      </c>
      <c r="J30" s="441" t="s">
        <v>683</v>
      </c>
      <c r="K30" s="434"/>
      <c r="L30" s="434"/>
      <c r="M30" s="414" t="s">
        <v>114</v>
      </c>
      <c r="N30" s="495"/>
    </row>
    <row r="31" spans="1:14">
      <c r="A31" s="412"/>
      <c r="B31" s="413"/>
      <c r="C31" s="413"/>
      <c r="D31" s="414"/>
      <c r="E31" s="23" t="s">
        <v>284</v>
      </c>
      <c r="F31" s="23" t="s">
        <v>195</v>
      </c>
      <c r="G31" s="23"/>
      <c r="H31" s="23" t="s">
        <v>112</v>
      </c>
      <c r="I31" s="23" t="s">
        <v>95</v>
      </c>
      <c r="J31" s="441" t="s">
        <v>679</v>
      </c>
      <c r="K31" s="434"/>
      <c r="L31" s="434"/>
      <c r="M31" s="414"/>
      <c r="N31" s="495"/>
    </row>
    <row r="32" spans="1:14">
      <c r="A32" s="412"/>
      <c r="B32" s="413"/>
      <c r="C32" s="413"/>
      <c r="D32" s="414"/>
      <c r="E32" s="23" t="s">
        <v>671</v>
      </c>
      <c r="F32" s="23" t="s">
        <v>239</v>
      </c>
      <c r="G32" s="23"/>
      <c r="H32" s="23" t="s">
        <v>112</v>
      </c>
      <c r="I32" s="23" t="s">
        <v>73</v>
      </c>
      <c r="J32" s="441" t="s">
        <v>680</v>
      </c>
      <c r="K32" s="434"/>
      <c r="L32" s="434"/>
      <c r="M32" s="414"/>
      <c r="N32" s="495"/>
    </row>
    <row r="33" spans="1:14">
      <c r="A33" s="412"/>
      <c r="B33" s="413"/>
      <c r="C33" s="413"/>
      <c r="D33" s="414"/>
      <c r="E33" s="23" t="s">
        <v>290</v>
      </c>
      <c r="F33" s="23" t="s">
        <v>93</v>
      </c>
      <c r="G33" s="79" t="s">
        <v>316</v>
      </c>
      <c r="H33" s="23" t="s">
        <v>115</v>
      </c>
      <c r="I33" s="23" t="s">
        <v>73</v>
      </c>
      <c r="J33" s="441" t="s">
        <v>681</v>
      </c>
      <c r="K33" s="434"/>
      <c r="L33" s="434"/>
      <c r="M33" s="414"/>
      <c r="N33" s="495"/>
    </row>
    <row r="34" spans="1:14">
      <c r="A34" s="412"/>
      <c r="B34" s="413"/>
      <c r="C34" s="413"/>
      <c r="D34" s="414"/>
      <c r="E34" s="23" t="s">
        <v>293</v>
      </c>
      <c r="F34" s="23" t="s">
        <v>239</v>
      </c>
      <c r="G34" s="23"/>
      <c r="H34" s="23" t="s">
        <v>112</v>
      </c>
      <c r="I34" s="23" t="s">
        <v>73</v>
      </c>
      <c r="J34" s="441" t="s">
        <v>682</v>
      </c>
      <c r="K34" s="434"/>
      <c r="L34" s="434"/>
      <c r="M34" s="414"/>
      <c r="N34" s="495"/>
    </row>
    <row r="35" spans="1:14">
      <c r="A35" s="483"/>
      <c r="B35" s="474"/>
      <c r="C35" s="474"/>
      <c r="D35" s="475"/>
      <c r="E35" s="27" t="s">
        <v>100</v>
      </c>
      <c r="F35" s="27" t="s">
        <v>93</v>
      </c>
      <c r="G35" s="93" t="s">
        <v>19</v>
      </c>
      <c r="H35" s="27" t="s">
        <v>115</v>
      </c>
      <c r="I35" s="27" t="s">
        <v>73</v>
      </c>
      <c r="J35" s="503" t="s">
        <v>684</v>
      </c>
      <c r="K35" s="504"/>
      <c r="L35" s="504"/>
      <c r="M35" s="475"/>
      <c r="N35" s="496"/>
    </row>
    <row r="36" spans="1:14">
      <c r="A36" s="493" t="s">
        <v>119</v>
      </c>
      <c r="B36" s="396"/>
      <c r="C36" s="396"/>
      <c r="D36" s="396"/>
      <c r="E36" s="396"/>
      <c r="F36" s="396"/>
      <c r="G36" s="396"/>
      <c r="H36" s="396"/>
      <c r="I36" s="396"/>
      <c r="J36" s="396"/>
      <c r="K36" s="396"/>
      <c r="L36" s="396"/>
      <c r="M36" s="396"/>
      <c r="N36" s="494"/>
    </row>
    <row r="37" spans="1:14">
      <c r="A37" s="354" t="s">
        <v>83</v>
      </c>
      <c r="B37" s="346" t="s">
        <v>84</v>
      </c>
      <c r="C37" s="346" t="s">
        <v>120</v>
      </c>
      <c r="D37" s="346" t="s">
        <v>121</v>
      </c>
      <c r="E37" s="346" t="s">
        <v>104</v>
      </c>
      <c r="F37" s="346" t="s">
        <v>105</v>
      </c>
      <c r="G37" s="346"/>
      <c r="H37" s="346"/>
      <c r="I37" s="346"/>
      <c r="J37" s="346"/>
      <c r="K37" s="346"/>
      <c r="L37" s="346" t="s">
        <v>122</v>
      </c>
      <c r="M37" s="346"/>
      <c r="N37" s="349" t="s">
        <v>106</v>
      </c>
    </row>
    <row r="38" spans="1:14">
      <c r="A38" s="354"/>
      <c r="B38" s="346"/>
      <c r="C38" s="346"/>
      <c r="D38" s="346"/>
      <c r="E38" s="346"/>
      <c r="F38" s="12" t="s">
        <v>84</v>
      </c>
      <c r="G38" s="12" t="s">
        <v>85</v>
      </c>
      <c r="H38" s="12" t="s">
        <v>90</v>
      </c>
      <c r="I38" s="12" t="s">
        <v>107</v>
      </c>
      <c r="J38" s="12" t="s">
        <v>86</v>
      </c>
      <c r="K38" s="12" t="s">
        <v>104</v>
      </c>
      <c r="L38" s="12" t="s">
        <v>85</v>
      </c>
      <c r="M38" s="12" t="s">
        <v>90</v>
      </c>
      <c r="N38" s="349"/>
    </row>
    <row r="39" spans="1:14">
      <c r="A39" s="6" t="s">
        <v>71</v>
      </c>
      <c r="B39" s="3" t="s">
        <v>123</v>
      </c>
      <c r="C39" s="3" t="s">
        <v>124</v>
      </c>
      <c r="D39" s="3" t="s">
        <v>73</v>
      </c>
      <c r="E39" s="3" t="s">
        <v>685</v>
      </c>
      <c r="F39" s="3"/>
      <c r="G39" s="3"/>
      <c r="H39" s="3"/>
      <c r="I39" s="3"/>
      <c r="J39" s="3"/>
      <c r="K39" s="3"/>
      <c r="L39" s="3" t="s">
        <v>93</v>
      </c>
      <c r="M39" s="3" t="s">
        <v>94</v>
      </c>
      <c r="N39" s="7"/>
    </row>
    <row r="40" spans="1:14">
      <c r="A40" s="6" t="s">
        <v>71</v>
      </c>
      <c r="B40" s="3" t="s">
        <v>304</v>
      </c>
      <c r="C40" s="3" t="s">
        <v>124</v>
      </c>
      <c r="D40" s="3" t="s">
        <v>73</v>
      </c>
      <c r="E40" s="3" t="s">
        <v>686</v>
      </c>
      <c r="F40" s="3"/>
      <c r="G40" s="3"/>
      <c r="H40" s="3"/>
      <c r="I40" s="3"/>
      <c r="J40" s="3"/>
      <c r="K40" s="3"/>
      <c r="L40" s="3" t="s">
        <v>195</v>
      </c>
      <c r="M40" s="3"/>
      <c r="N40" s="7"/>
    </row>
    <row r="41" spans="1:14">
      <c r="A41" s="6" t="s">
        <v>71</v>
      </c>
      <c r="B41" s="3" t="s">
        <v>687</v>
      </c>
      <c r="C41" s="3" t="s">
        <v>124</v>
      </c>
      <c r="D41" s="3" t="s">
        <v>73</v>
      </c>
      <c r="E41" s="3" t="s">
        <v>688</v>
      </c>
      <c r="F41" s="3"/>
      <c r="G41" s="3"/>
      <c r="H41" s="3"/>
      <c r="I41" s="3"/>
      <c r="J41" s="3"/>
      <c r="K41" s="3"/>
      <c r="L41" s="3" t="s">
        <v>93</v>
      </c>
      <c r="M41" s="58" t="s">
        <v>45</v>
      </c>
      <c r="N41" s="7"/>
    </row>
    <row r="42" spans="1:14">
      <c r="A42" s="6" t="s">
        <v>71</v>
      </c>
      <c r="B42" s="3" t="s">
        <v>307</v>
      </c>
      <c r="C42" s="3" t="s">
        <v>124</v>
      </c>
      <c r="D42" s="3" t="s">
        <v>73</v>
      </c>
      <c r="E42" s="3" t="s">
        <v>689</v>
      </c>
      <c r="F42" s="3"/>
      <c r="G42" s="3"/>
      <c r="H42" s="3"/>
      <c r="I42" s="3"/>
      <c r="J42" s="3"/>
      <c r="K42" s="3"/>
      <c r="L42" s="3" t="s">
        <v>93</v>
      </c>
      <c r="M42" s="58" t="s">
        <v>316</v>
      </c>
      <c r="N42" s="7"/>
    </row>
    <row r="43" spans="1:14">
      <c r="A43" s="6" t="s">
        <v>71</v>
      </c>
      <c r="B43" s="3" t="s">
        <v>308</v>
      </c>
      <c r="C43" s="3" t="s">
        <v>124</v>
      </c>
      <c r="D43" s="3" t="s">
        <v>73</v>
      </c>
      <c r="E43" s="3" t="s">
        <v>690</v>
      </c>
      <c r="F43" s="3"/>
      <c r="G43" s="3"/>
      <c r="H43" s="3"/>
      <c r="I43" s="3"/>
      <c r="J43" s="3"/>
      <c r="K43" s="3"/>
      <c r="L43" s="3" t="s">
        <v>93</v>
      </c>
      <c r="M43" s="58" t="s">
        <v>67</v>
      </c>
      <c r="N43" s="7"/>
    </row>
    <row r="44" spans="1:14">
      <c r="A44" s="6" t="s">
        <v>71</v>
      </c>
      <c r="B44" s="3" t="s">
        <v>127</v>
      </c>
      <c r="C44" s="3" t="s">
        <v>124</v>
      </c>
      <c r="D44" s="3" t="s">
        <v>73</v>
      </c>
      <c r="E44" s="3" t="s">
        <v>691</v>
      </c>
      <c r="F44" s="3"/>
      <c r="G44" s="3"/>
      <c r="I44" s="3"/>
      <c r="J44" s="3"/>
      <c r="L44" s="3"/>
      <c r="M44" s="58"/>
    </row>
    <row r="45" spans="1:14" ht="60.75">
      <c r="A45" s="6" t="s">
        <v>71</v>
      </c>
      <c r="B45" s="3" t="s">
        <v>128</v>
      </c>
      <c r="C45" s="3" t="s">
        <v>129</v>
      </c>
      <c r="D45" s="3" t="s">
        <v>73</v>
      </c>
      <c r="E45" s="3" t="s">
        <v>692</v>
      </c>
      <c r="F45" s="3" t="s">
        <v>92</v>
      </c>
      <c r="G45" s="3" t="s">
        <v>93</v>
      </c>
      <c r="H45" s="1" t="s">
        <v>94</v>
      </c>
      <c r="I45" s="3" t="s">
        <v>115</v>
      </c>
      <c r="J45" s="3" t="s">
        <v>73</v>
      </c>
      <c r="K45" s="86" t="s">
        <v>693</v>
      </c>
      <c r="L45" s="3"/>
      <c r="M45" s="58"/>
      <c r="N45" s="88" t="s">
        <v>694</v>
      </c>
    </row>
    <row r="46" spans="1:14" ht="60.75">
      <c r="A46" s="6" t="s">
        <v>71</v>
      </c>
      <c r="B46" s="3" t="s">
        <v>309</v>
      </c>
      <c r="C46" s="3" t="s">
        <v>129</v>
      </c>
      <c r="D46" s="3" t="s">
        <v>73</v>
      </c>
      <c r="E46" s="3" t="s">
        <v>695</v>
      </c>
      <c r="F46" s="3" t="s">
        <v>284</v>
      </c>
      <c r="G46" s="3" t="s">
        <v>195</v>
      </c>
      <c r="H46" s="58"/>
      <c r="I46" s="3" t="s">
        <v>115</v>
      </c>
      <c r="J46" s="3" t="s">
        <v>73</v>
      </c>
      <c r="K46" s="86" t="s">
        <v>696</v>
      </c>
      <c r="L46" s="3"/>
      <c r="M46" s="58"/>
      <c r="N46" s="88" t="s">
        <v>697</v>
      </c>
    </row>
    <row r="47" spans="1:14" ht="60.75">
      <c r="A47" s="6" t="s">
        <v>71</v>
      </c>
      <c r="B47" s="3" t="s">
        <v>698</v>
      </c>
      <c r="C47" s="3" t="s">
        <v>129</v>
      </c>
      <c r="D47" s="3" t="s">
        <v>73</v>
      </c>
      <c r="E47" s="3" t="s">
        <v>699</v>
      </c>
      <c r="F47" s="3" t="s">
        <v>671</v>
      </c>
      <c r="G47" s="3" t="s">
        <v>239</v>
      </c>
      <c r="H47" s="58"/>
      <c r="I47" s="3" t="s">
        <v>112</v>
      </c>
      <c r="J47" s="3" t="s">
        <v>73</v>
      </c>
      <c r="K47" s="86" t="s">
        <v>700</v>
      </c>
      <c r="L47" s="3"/>
      <c r="M47" s="58"/>
      <c r="N47" s="88" t="s">
        <v>701</v>
      </c>
    </row>
    <row r="48" spans="1:14" ht="60.75">
      <c r="A48" s="6" t="s">
        <v>71</v>
      </c>
      <c r="B48" s="3" t="s">
        <v>315</v>
      </c>
      <c r="C48" s="3" t="s">
        <v>129</v>
      </c>
      <c r="D48" s="3" t="s">
        <v>73</v>
      </c>
      <c r="E48" s="3" t="s">
        <v>702</v>
      </c>
      <c r="F48" s="3" t="s">
        <v>290</v>
      </c>
      <c r="G48" s="3" t="s">
        <v>93</v>
      </c>
      <c r="H48" s="58" t="s">
        <v>316</v>
      </c>
      <c r="I48" s="3" t="s">
        <v>115</v>
      </c>
      <c r="J48" s="3" t="s">
        <v>73</v>
      </c>
      <c r="K48" s="86" t="s">
        <v>703</v>
      </c>
      <c r="L48" s="3"/>
      <c r="M48" s="58"/>
      <c r="N48" s="88" t="s">
        <v>704</v>
      </c>
    </row>
    <row r="49" spans="1:14" ht="60.75">
      <c r="A49" s="6" t="s">
        <v>71</v>
      </c>
      <c r="B49" s="3" t="s">
        <v>318</v>
      </c>
      <c r="C49" s="3" t="s">
        <v>129</v>
      </c>
      <c r="D49" s="3" t="s">
        <v>73</v>
      </c>
      <c r="E49" s="3" t="s">
        <v>705</v>
      </c>
      <c r="F49" s="3" t="s">
        <v>706</v>
      </c>
      <c r="G49" s="3" t="s">
        <v>93</v>
      </c>
      <c r="H49" s="58" t="s">
        <v>67</v>
      </c>
      <c r="I49" s="3" t="s">
        <v>115</v>
      </c>
      <c r="J49" s="3" t="s">
        <v>73</v>
      </c>
      <c r="K49" s="86" t="s">
        <v>707</v>
      </c>
      <c r="L49" s="3"/>
      <c r="M49" s="58"/>
      <c r="N49" s="88" t="s">
        <v>708</v>
      </c>
    </row>
    <row r="50" spans="1:14" ht="60.75">
      <c r="A50" s="6" t="s">
        <v>71</v>
      </c>
      <c r="B50" s="3" t="s">
        <v>133</v>
      </c>
      <c r="C50" s="3" t="s">
        <v>129</v>
      </c>
      <c r="D50" s="3" t="s">
        <v>73</v>
      </c>
      <c r="E50" s="3" t="s">
        <v>709</v>
      </c>
      <c r="F50" s="3" t="s">
        <v>438</v>
      </c>
      <c r="G50" s="3" t="s">
        <v>208</v>
      </c>
      <c r="H50" s="3"/>
      <c r="I50" s="3" t="s">
        <v>112</v>
      </c>
      <c r="J50" s="3" t="s">
        <v>73</v>
      </c>
      <c r="K50" s="86" t="s">
        <v>710</v>
      </c>
      <c r="L50" s="3"/>
      <c r="M50" s="3"/>
      <c r="N50" s="88" t="s">
        <v>711</v>
      </c>
    </row>
    <row r="51" spans="1:14">
      <c r="A51" s="271" t="s">
        <v>134</v>
      </c>
      <c r="B51" s="257"/>
      <c r="C51" s="257"/>
      <c r="D51" s="257"/>
      <c r="E51" s="257"/>
      <c r="F51" s="257"/>
      <c r="G51" s="257"/>
      <c r="H51" s="257"/>
      <c r="I51" s="257"/>
      <c r="J51" s="257"/>
      <c r="K51" s="257"/>
      <c r="L51" s="257"/>
      <c r="M51" s="257"/>
      <c r="N51" s="258"/>
    </row>
    <row r="52" spans="1:14">
      <c r="A52" s="374" t="s">
        <v>83</v>
      </c>
      <c r="B52" s="372" t="s">
        <v>84</v>
      </c>
      <c r="C52" s="372" t="s">
        <v>135</v>
      </c>
      <c r="D52" s="372" t="s">
        <v>121</v>
      </c>
      <c r="E52" s="372" t="s">
        <v>104</v>
      </c>
      <c r="F52" s="372" t="s">
        <v>105</v>
      </c>
      <c r="G52" s="372"/>
      <c r="H52" s="372"/>
      <c r="I52" s="372"/>
      <c r="J52" s="372"/>
      <c r="K52" s="372"/>
      <c r="L52" s="372" t="s">
        <v>122</v>
      </c>
      <c r="M52" s="372"/>
      <c r="N52" s="373" t="s">
        <v>106</v>
      </c>
    </row>
    <row r="53" spans="1:14">
      <c r="A53" s="374"/>
      <c r="B53" s="372"/>
      <c r="C53" s="372"/>
      <c r="D53" s="372"/>
      <c r="E53" s="372"/>
      <c r="F53" s="13" t="s">
        <v>84</v>
      </c>
      <c r="G53" s="13" t="s">
        <v>85</v>
      </c>
      <c r="H53" s="13" t="s">
        <v>90</v>
      </c>
      <c r="I53" s="13" t="s">
        <v>107</v>
      </c>
      <c r="J53" s="13" t="s">
        <v>86</v>
      </c>
      <c r="K53" s="13" t="s">
        <v>104</v>
      </c>
      <c r="L53" s="13" t="s">
        <v>85</v>
      </c>
      <c r="M53" s="13" t="s">
        <v>90</v>
      </c>
      <c r="N53" s="373"/>
    </row>
    <row r="54" spans="1:14" ht="121.5">
      <c r="A54" s="23" t="s">
        <v>71</v>
      </c>
      <c r="B54" s="45" t="s">
        <v>712</v>
      </c>
      <c r="C54" s="23" t="s">
        <v>96</v>
      </c>
      <c r="D54" s="23" t="s">
        <v>73</v>
      </c>
      <c r="E54" s="23" t="s">
        <v>713</v>
      </c>
      <c r="F54" s="23" t="s">
        <v>714</v>
      </c>
      <c r="G54" s="23" t="s">
        <v>93</v>
      </c>
      <c r="H54" s="79" t="s">
        <v>45</v>
      </c>
      <c r="I54" s="23" t="s">
        <v>115</v>
      </c>
      <c r="J54" s="23" t="s">
        <v>73</v>
      </c>
      <c r="K54" s="45" t="s">
        <v>715</v>
      </c>
      <c r="L54" s="23" t="s">
        <v>139</v>
      </c>
      <c r="M54" s="23"/>
      <c r="N54" s="45" t="s">
        <v>716</v>
      </c>
    </row>
    <row r="55" spans="1:14" ht="76.5">
      <c r="A55" s="23" t="s">
        <v>71</v>
      </c>
      <c r="B55" s="45" t="s">
        <v>717</v>
      </c>
      <c r="C55" s="23" t="s">
        <v>96</v>
      </c>
      <c r="D55" s="23" t="s">
        <v>73</v>
      </c>
      <c r="E55" s="45" t="s">
        <v>718</v>
      </c>
      <c r="F55" s="23" t="s">
        <v>719</v>
      </c>
      <c r="G55" s="23" t="s">
        <v>93</v>
      </c>
      <c r="H55" s="79" t="s">
        <v>45</v>
      </c>
      <c r="I55" s="23" t="s">
        <v>115</v>
      </c>
      <c r="J55" s="23" t="s">
        <v>73</v>
      </c>
      <c r="K55" s="45" t="s">
        <v>720</v>
      </c>
      <c r="L55" s="23" t="s">
        <v>93</v>
      </c>
      <c r="M55" s="45" t="s">
        <v>721</v>
      </c>
      <c r="N55" s="45"/>
    </row>
    <row r="56" spans="1:14" ht="106.5">
      <c r="A56" s="23" t="s">
        <v>71</v>
      </c>
      <c r="B56" s="45" t="s">
        <v>145</v>
      </c>
      <c r="C56" s="23" t="s">
        <v>96</v>
      </c>
      <c r="D56" s="23" t="s">
        <v>73</v>
      </c>
      <c r="E56" s="45" t="s">
        <v>722</v>
      </c>
      <c r="F56" s="45" t="s">
        <v>723</v>
      </c>
      <c r="G56" s="23" t="s">
        <v>93</v>
      </c>
      <c r="H56" s="79" t="s">
        <v>45</v>
      </c>
      <c r="I56" s="23" t="s">
        <v>115</v>
      </c>
      <c r="J56" s="23" t="s">
        <v>73</v>
      </c>
      <c r="K56" s="45" t="s">
        <v>724</v>
      </c>
      <c r="L56" s="23" t="s">
        <v>139</v>
      </c>
      <c r="M56" s="23"/>
      <c r="N56" s="45" t="s">
        <v>725</v>
      </c>
    </row>
    <row r="57" spans="1:14" ht="213">
      <c r="A57" s="23" t="s">
        <v>71</v>
      </c>
      <c r="B57" s="45" t="s">
        <v>618</v>
      </c>
      <c r="C57" s="23" t="s">
        <v>96</v>
      </c>
      <c r="D57" s="23" t="s">
        <v>73</v>
      </c>
      <c r="E57" s="45" t="s">
        <v>726</v>
      </c>
      <c r="F57" s="45" t="s">
        <v>727</v>
      </c>
      <c r="G57" s="23" t="s">
        <v>93</v>
      </c>
      <c r="H57" s="79" t="s">
        <v>45</v>
      </c>
      <c r="I57" s="23" t="s">
        <v>115</v>
      </c>
      <c r="J57" s="23" t="s">
        <v>73</v>
      </c>
      <c r="K57" s="45" t="s">
        <v>728</v>
      </c>
      <c r="L57" s="23" t="s">
        <v>139</v>
      </c>
      <c r="M57" s="23"/>
      <c r="N57" s="24" t="s">
        <v>729</v>
      </c>
    </row>
    <row r="58" spans="1:14" ht="76.5">
      <c r="A58" s="23" t="s">
        <v>71</v>
      </c>
      <c r="B58" s="45" t="s">
        <v>157</v>
      </c>
      <c r="C58" s="23" t="s">
        <v>96</v>
      </c>
      <c r="D58" s="23" t="s">
        <v>73</v>
      </c>
      <c r="E58" s="45" t="s">
        <v>730</v>
      </c>
      <c r="F58" s="45" t="s">
        <v>731</v>
      </c>
      <c r="G58" s="23" t="s">
        <v>93</v>
      </c>
      <c r="H58" s="79" t="s">
        <v>45</v>
      </c>
      <c r="I58" s="23" t="s">
        <v>115</v>
      </c>
      <c r="J58" s="23" t="s">
        <v>73</v>
      </c>
      <c r="K58" s="45" t="s">
        <v>732</v>
      </c>
      <c r="L58" s="23" t="s">
        <v>139</v>
      </c>
      <c r="M58" s="23"/>
      <c r="N58" s="45"/>
    </row>
    <row r="59" spans="1:14">
      <c r="A59" s="6" t="s">
        <v>71</v>
      </c>
      <c r="B59" s="3" t="s">
        <v>733</v>
      </c>
      <c r="C59" s="3" t="s">
        <v>96</v>
      </c>
      <c r="D59" s="3" t="s">
        <v>73</v>
      </c>
      <c r="E59" s="3" t="s">
        <v>734</v>
      </c>
      <c r="F59" s="3"/>
      <c r="G59" s="3"/>
      <c r="H59" s="3"/>
      <c r="I59" s="3"/>
      <c r="J59" s="3"/>
      <c r="K59" s="42"/>
      <c r="L59" s="3" t="s">
        <v>93</v>
      </c>
      <c r="M59" s="42" t="s">
        <v>94</v>
      </c>
      <c r="N59" s="7"/>
    </row>
  </sheetData>
  <mergeCells count="80">
    <mergeCell ref="J26:L26"/>
    <mergeCell ref="J27:L27"/>
    <mergeCell ref="J28:L28"/>
    <mergeCell ref="J29:L29"/>
    <mergeCell ref="M26:N29"/>
    <mergeCell ref="B10:D10"/>
    <mergeCell ref="B11:D11"/>
    <mergeCell ref="B12:D12"/>
    <mergeCell ref="B6:E6"/>
    <mergeCell ref="B26:B29"/>
    <mergeCell ref="C26:C29"/>
    <mergeCell ref="D26:D29"/>
    <mergeCell ref="A1:E1"/>
    <mergeCell ref="B2:E2"/>
    <mergeCell ref="B3:E3"/>
    <mergeCell ref="B4:E4"/>
    <mergeCell ref="B5:E5"/>
    <mergeCell ref="G18:I18"/>
    <mergeCell ref="J18:N18"/>
    <mergeCell ref="A7:E7"/>
    <mergeCell ref="B8:D8"/>
    <mergeCell ref="B9:D9"/>
    <mergeCell ref="A13:N13"/>
    <mergeCell ref="A14:A15"/>
    <mergeCell ref="B14:B15"/>
    <mergeCell ref="C14:D14"/>
    <mergeCell ref="E14:E15"/>
    <mergeCell ref="F14:F15"/>
    <mergeCell ref="G14:I15"/>
    <mergeCell ref="J14:N15"/>
    <mergeCell ref="G16:I16"/>
    <mergeCell ref="J16:N16"/>
    <mergeCell ref="G17:I17"/>
    <mergeCell ref="J17:N17"/>
    <mergeCell ref="E37:E38"/>
    <mergeCell ref="G19:I19"/>
    <mergeCell ref="J19:N19"/>
    <mergeCell ref="A22:N22"/>
    <mergeCell ref="A23:A24"/>
    <mergeCell ref="B23:B24"/>
    <mergeCell ref="C23:C24"/>
    <mergeCell ref="D23:D24"/>
    <mergeCell ref="E23:L23"/>
    <mergeCell ref="M23:N24"/>
    <mergeCell ref="J24:L24"/>
    <mergeCell ref="J30:L30"/>
    <mergeCell ref="J35:L35"/>
    <mergeCell ref="G20:I20"/>
    <mergeCell ref="J20:N20"/>
    <mergeCell ref="L52:M52"/>
    <mergeCell ref="N52:N53"/>
    <mergeCell ref="F37:K37"/>
    <mergeCell ref="L37:M37"/>
    <mergeCell ref="N37:N38"/>
    <mergeCell ref="A51:N51"/>
    <mergeCell ref="A52:A53"/>
    <mergeCell ref="B52:B53"/>
    <mergeCell ref="C52:C53"/>
    <mergeCell ref="D52:D53"/>
    <mergeCell ref="E52:E53"/>
    <mergeCell ref="F52:K52"/>
    <mergeCell ref="A37:A38"/>
    <mergeCell ref="B37:B38"/>
    <mergeCell ref="C37:C38"/>
    <mergeCell ref="G21:I21"/>
    <mergeCell ref="J21:N21"/>
    <mergeCell ref="D37:D38"/>
    <mergeCell ref="A36:N36"/>
    <mergeCell ref="A30:A35"/>
    <mergeCell ref="B30:B35"/>
    <mergeCell ref="C30:C35"/>
    <mergeCell ref="D30:D35"/>
    <mergeCell ref="M30:N35"/>
    <mergeCell ref="J31:L31"/>
    <mergeCell ref="J32:L32"/>
    <mergeCell ref="J33:L33"/>
    <mergeCell ref="J34:L34"/>
    <mergeCell ref="J25:L25"/>
    <mergeCell ref="M25:N25"/>
    <mergeCell ref="A26:A29"/>
  </mergeCells>
  <hyperlinks>
    <hyperlink ref="A1:E1" location="Clases!A1" display="&lt;-Volver al inicio" xr:uid="{5E7B15A1-A3BE-42EB-8B0C-71E876251531}"/>
    <hyperlink ref="E9" location="'ReportePublicacion'!A1" display="ReportePublicacion" xr:uid="{12583509-D586-4D83-A099-6CD47A5892AB}"/>
    <hyperlink ref="E10" location="'reaccion'!A1" display="Reaccion" xr:uid="{968F5ACA-F060-428D-99C2-4415D8045C61}"/>
    <hyperlink ref="E11" location="'comentario'!A1" display="Respuesta" xr:uid="{CB208ED4-8A8A-4265-9B7D-BD0DABCCCA09}"/>
    <hyperlink ref="G28" location="'Participantegrupo'!A1" display="ParticipanteGrupo" xr:uid="{01348692-779C-4FCF-A414-DB1216E8F9BB}"/>
    <hyperlink ref="G33" location="'Participantegrupo'!A1" display="ParticipanteGrupo" xr:uid="{4F26A57C-DDCF-479B-887D-0AEF67027205}"/>
    <hyperlink ref="G35" location="'estado'!A1" display="Estado" xr:uid="{F188ECA0-CEEE-44A2-BB25-B8DC0B754F14}"/>
    <hyperlink ref="M41" location="'Publicacion'!A1" display="Publicacion" xr:uid="{54006E1A-C67B-4633-A5CB-BE584A85FD65}"/>
    <hyperlink ref="M42" location="'ParticipanteGrupo'!A1" display="ParticipanteGrupo" xr:uid="{671CF621-1873-464C-86F5-EC07FC5E28DF}"/>
    <hyperlink ref="M43" location="'TipoReaccion'!A1" display="TipoReaccion" xr:uid="{1F738376-EC21-49F2-A415-0BC0DAEC882A}"/>
    <hyperlink ref="H48" location="'participantegrupo'!A1" display="ParticipanteGrupo" xr:uid="{6918E1D8-3292-4D38-97E9-330083D70367}"/>
    <hyperlink ref="H49" location="'TipoReaccion'!A1" display="TipoReaccion" xr:uid="{65D5CAAF-3ECB-4CD9-B5C0-70A8241E7B5D}"/>
    <hyperlink ref="E12" location="'Participantegrupo'!A1" display="ParticipanteGrupo" xr:uid="{122101C7-048D-43CB-AE29-6A60DCF6D9A2}"/>
    <hyperlink ref="H54" location="'publicacion'!A1" display="Publicacion" xr:uid="{F363E87E-2A42-4703-A979-30B6A9E028B0}"/>
    <hyperlink ref="H55:H58" location="'publicacion'!A1" display="Publicacion" xr:uid="{E98EB305-FCBD-4298-B80A-C8B1333FCC69}"/>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4B679D62-4261-4AC3-A65D-DCF90139B7BE}">
          <x14:formula1>
            <xm:f>Valores!$C$2:$C$7</xm:f>
          </x14:formula1>
          <xm:sqref>B9:B12</xm:sqref>
        </x14:dataValidation>
        <x14:dataValidation type="list" allowBlank="1" showInputMessage="1" showErrorMessage="1" xr:uid="{E7636664-849C-4913-B006-F1E01B6BB62F}">
          <x14:formula1>
            <xm:f>Valores!$B$2:$B$3</xm:f>
          </x14:formula1>
          <xm:sqref>A9:A12</xm:sqref>
        </x14:dataValidation>
        <x14:dataValidation type="list" allowBlank="1" showInputMessage="1" showErrorMessage="1" xr:uid="{C0D12FB5-6910-4427-8EC6-73368EDA184D}">
          <x14:formula1>
            <xm:f>Valores!$L$2:$L$13</xm:f>
          </x14:formula1>
          <xm:sqref>L54:L59</xm:sqref>
        </x14:dataValidation>
        <x14:dataValidation type="list" allowBlank="1" showInputMessage="1" showErrorMessage="1" xr:uid="{8C044575-2A2D-4F05-A084-68DD75513D2F}">
          <x14:formula1>
            <xm:f>Valores!$K$2:$K$3</xm:f>
          </x14:formula1>
          <xm:sqref>C39:C50</xm:sqref>
        </x14:dataValidation>
        <x14:dataValidation type="list" allowBlank="1" showInputMessage="1" showErrorMessage="1" xr:uid="{B33115A8-B8A9-41D1-BA12-1174D28C081B}">
          <x14:formula1>
            <xm:f>Valores!$J$2:$J$3</xm:f>
          </x14:formula1>
          <xm:sqref>I39:I50 H25:H35 I54:I59</xm:sqref>
        </x14:dataValidation>
        <x14:dataValidation type="list" allowBlank="1" showInputMessage="1" showErrorMessage="1" xr:uid="{98B9B968-A9B2-4A04-94C7-64B715DFB642}">
          <x14:formula1>
            <xm:f>Valores!$I$2:$I$3</xm:f>
          </x14:formula1>
          <xm:sqref>C30 C25</xm:sqref>
        </x14:dataValidation>
        <x14:dataValidation type="list" allowBlank="1" showInputMessage="1" showErrorMessage="1" xr:uid="{85C0CA78-F730-41B5-9B0F-7FA96183C5E1}">
          <x14:formula1>
            <xm:f>Valores!$H$2:$H$3</xm:f>
          </x14:formula1>
          <xm:sqref>F16:F21 C54:C59</xm:sqref>
        </x14:dataValidation>
        <x14:dataValidation type="list" allowBlank="1" showInputMessage="1" showErrorMessage="1" xr:uid="{CFDAB21D-FFE1-4280-B109-3AC2C046AEAA}">
          <x14:formula1>
            <xm:f>Valores!$G$2:$G$12</xm:f>
          </x14:formula1>
          <xm:sqref>G39:G50 C16:C21 L39:L50 F25:F35 G54:G59</xm:sqref>
        </x14:dataValidation>
        <x14:dataValidation type="list" allowBlank="1" showInputMessage="1" showErrorMessage="1" xr:uid="{19877A77-D975-4666-9065-3D4EAC28028C}">
          <x14:formula1>
            <xm:f>Valores!$F$2:$F$5</xm:f>
          </x14:formula1>
          <xm:sqref>A39:A50 A16:A21 A25 A30 A54:A59</xm:sqref>
        </x14:dataValidation>
        <x14:dataValidation type="list" allowBlank="1" showInputMessage="1" showErrorMessage="1" xr:uid="{4B74A6B2-E286-4CE0-84D2-AFF863E5EDE4}">
          <x14:formula1>
            <xm:f>Valores!$E$2:$E$3</xm:f>
          </x14:formula1>
          <xm:sqref>B6 I25:I35 E16:E21 D39:D50 J39:J50 J54:J59 D54:D59</xm:sqref>
        </x14:dataValidation>
        <x14:dataValidation type="list" allowBlank="1" showInputMessage="1" showErrorMessage="1" xr:uid="{548E066C-35BB-4E1A-8C16-D577768D0A96}">
          <x14:formula1>
            <xm:f>Valores!$D$2:$D$3</xm:f>
          </x14:formula1>
          <xm:sqref>B5</xm:sqref>
        </x14:dataValidation>
        <x14:dataValidation type="list" allowBlank="1" showInputMessage="1" showErrorMessage="1" xr:uid="{350B204A-9FA0-42CD-B3B6-E67505B34170}">
          <x14:formula1>
            <xm:f>Clases!$B$2:$B$32</xm:f>
          </x14:formula1>
          <xm:sqref>E9:E11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4228A-7468-4681-947B-0B0BF1D37DDC}">
  <dimension ref="A1:N52"/>
  <sheetViews>
    <sheetView zoomScale="55" zoomScaleNormal="55" workbookViewId="0">
      <pane ySplit="1" topLeftCell="A44" activePane="bottomLeft" state="frozen"/>
      <selection pane="bottomLeft" activeCell="C51" sqref="C51"/>
    </sheetView>
  </sheetViews>
  <sheetFormatPr defaultColWidth="19.7109375" defaultRowHeight="15"/>
  <cols>
    <col min="1" max="1" width="28.7109375" style="1" customWidth="1"/>
    <col min="2" max="2" width="19.42578125" style="1" bestFit="1" customWidth="1"/>
    <col min="3" max="3" width="27.140625" style="1" bestFit="1" customWidth="1"/>
    <col min="4" max="4" width="33.42578125" style="1" bestFit="1" customWidth="1"/>
    <col min="5" max="5" width="68.5703125" style="1" bestFit="1" customWidth="1"/>
    <col min="6" max="6" width="27.140625" style="1" bestFit="1" customWidth="1"/>
    <col min="7" max="7" width="17.5703125" style="1" bestFit="1" customWidth="1"/>
    <col min="8" max="8" width="20.140625" style="1" bestFit="1" customWidth="1"/>
    <col min="9" max="9" width="39.5703125" style="1" customWidth="1"/>
    <col min="10" max="10" width="34.140625" style="1" bestFit="1" customWidth="1"/>
    <col min="11" max="11" width="37.7109375" style="1" customWidth="1"/>
    <col min="12" max="12" width="17.5703125" style="1" bestFit="1" customWidth="1"/>
    <col min="13" max="13" width="17.42578125" style="1" bestFit="1" customWidth="1"/>
    <col min="14" max="14" width="58.5703125" style="1" bestFit="1" customWidth="1"/>
    <col min="15" max="16384" width="19.7109375" style="1"/>
  </cols>
  <sheetData>
    <row r="1" spans="1:14">
      <c r="A1" s="246" t="s">
        <v>69</v>
      </c>
      <c r="B1" s="246"/>
      <c r="C1" s="246"/>
      <c r="D1" s="246"/>
      <c r="E1" s="246"/>
    </row>
    <row r="2" spans="1:14" ht="13.5" customHeight="1">
      <c r="A2" s="16" t="str">
        <f>Clases!$B$1</f>
        <v>Clase</v>
      </c>
      <c r="B2" s="247" t="str">
        <f>Clases!B22</f>
        <v>Reaccion</v>
      </c>
      <c r="C2" s="247"/>
      <c r="D2" s="247"/>
      <c r="E2" s="248"/>
    </row>
    <row r="3" spans="1:14">
      <c r="A3" s="17" t="str">
        <f>Clases!$C$1</f>
        <v>Estereotipo</v>
      </c>
      <c r="B3" s="239" t="str">
        <f>Clases!C22</f>
        <v>class</v>
      </c>
      <c r="C3" s="239"/>
      <c r="D3" s="239"/>
      <c r="E3" s="240"/>
    </row>
    <row r="4" spans="1:14">
      <c r="A4" s="17" t="str">
        <f>Clases!$D$1</f>
        <v>Desripción</v>
      </c>
      <c r="B4" s="239" t="str">
        <f>Clases!D22</f>
        <v>Clase realizado por los diferentes integrantes de un grupo sobre una publicación o un mensaje, representando como les pareció dicha publicación o mensaje</v>
      </c>
      <c r="C4" s="239"/>
      <c r="D4" s="239"/>
      <c r="E4" s="240"/>
    </row>
    <row r="5" spans="1:14">
      <c r="A5" s="17" t="s">
        <v>70</v>
      </c>
      <c r="B5" s="239" t="s">
        <v>282</v>
      </c>
      <c r="C5" s="239"/>
      <c r="D5" s="239"/>
      <c r="E5" s="240"/>
    </row>
    <row r="6" spans="1:14">
      <c r="A6" s="60" t="s">
        <v>72</v>
      </c>
      <c r="B6" s="265" t="s">
        <v>73</v>
      </c>
      <c r="C6" s="265"/>
      <c r="D6" s="265"/>
      <c r="E6" s="492"/>
    </row>
    <row r="7" spans="1:14">
      <c r="A7" s="519" t="s">
        <v>74</v>
      </c>
      <c r="B7" s="520"/>
      <c r="C7" s="520"/>
      <c r="D7" s="520"/>
      <c r="E7" s="521"/>
      <c r="F7" s="2"/>
      <c r="G7" s="2"/>
      <c r="H7" s="2"/>
      <c r="I7" s="2"/>
      <c r="J7" s="2"/>
      <c r="K7" s="2"/>
      <c r="L7" s="2"/>
      <c r="M7" s="2"/>
      <c r="N7" s="2"/>
    </row>
    <row r="8" spans="1:14">
      <c r="A8" s="30" t="s">
        <v>75</v>
      </c>
      <c r="B8" s="522" t="s">
        <v>706</v>
      </c>
      <c r="C8" s="522"/>
      <c r="D8" s="522"/>
      <c r="E8" s="31" t="s">
        <v>21</v>
      </c>
      <c r="F8" s="2"/>
      <c r="G8" s="2"/>
      <c r="H8" s="2"/>
      <c r="I8" s="2"/>
      <c r="J8" s="2"/>
      <c r="K8" s="2"/>
      <c r="L8" s="2"/>
      <c r="M8" s="2"/>
      <c r="N8" s="2"/>
    </row>
    <row r="9" spans="1:14">
      <c r="A9" s="32" t="s">
        <v>79</v>
      </c>
      <c r="B9" s="434" t="s">
        <v>162</v>
      </c>
      <c r="C9" s="434"/>
      <c r="D9" s="434"/>
      <c r="E9" s="40" t="s">
        <v>67</v>
      </c>
    </row>
    <row r="10" spans="1:14">
      <c r="A10" s="32" t="s">
        <v>77</v>
      </c>
      <c r="B10" s="434" t="s">
        <v>162</v>
      </c>
      <c r="C10" s="434"/>
      <c r="D10" s="434"/>
      <c r="E10" s="58" t="s">
        <v>316</v>
      </c>
    </row>
    <row r="11" spans="1:14">
      <c r="A11" s="83" t="s">
        <v>77</v>
      </c>
      <c r="B11" s="504" t="s">
        <v>80</v>
      </c>
      <c r="C11" s="504"/>
      <c r="D11" s="504"/>
      <c r="E11" s="90" t="s">
        <v>47</v>
      </c>
    </row>
    <row r="12" spans="1:14">
      <c r="A12" s="523" t="s">
        <v>82</v>
      </c>
      <c r="B12" s="524"/>
      <c r="C12" s="524"/>
      <c r="D12" s="524"/>
      <c r="E12" s="524"/>
      <c r="F12" s="255"/>
      <c r="G12" s="255"/>
      <c r="H12" s="255"/>
      <c r="I12" s="255"/>
      <c r="J12" s="255"/>
      <c r="K12" s="255"/>
      <c r="L12" s="255"/>
      <c r="M12" s="255"/>
      <c r="N12" s="256"/>
    </row>
    <row r="13" spans="1:14">
      <c r="A13" s="360" t="s">
        <v>83</v>
      </c>
      <c r="B13" s="355" t="s">
        <v>84</v>
      </c>
      <c r="C13" s="355" t="s">
        <v>85</v>
      </c>
      <c r="D13" s="355"/>
      <c r="E13" s="355" t="s">
        <v>86</v>
      </c>
      <c r="F13" s="355" t="s">
        <v>87</v>
      </c>
      <c r="G13" s="355" t="s">
        <v>88</v>
      </c>
      <c r="H13" s="355"/>
      <c r="I13" s="355"/>
      <c r="J13" s="355" t="s">
        <v>89</v>
      </c>
      <c r="K13" s="355"/>
      <c r="L13" s="355"/>
      <c r="M13" s="355"/>
      <c r="N13" s="356"/>
    </row>
    <row r="14" spans="1:14">
      <c r="A14" s="360"/>
      <c r="B14" s="355"/>
      <c r="C14" s="10" t="s">
        <v>85</v>
      </c>
      <c r="D14" s="10" t="s">
        <v>90</v>
      </c>
      <c r="E14" s="355"/>
      <c r="F14" s="355"/>
      <c r="G14" s="355"/>
      <c r="H14" s="355"/>
      <c r="I14" s="355"/>
      <c r="J14" s="355"/>
      <c r="K14" s="355"/>
      <c r="L14" s="355"/>
      <c r="M14" s="355"/>
      <c r="N14" s="356"/>
    </row>
    <row r="15" spans="1:14" ht="15" customHeight="1">
      <c r="A15" s="6" t="s">
        <v>91</v>
      </c>
      <c r="B15" s="3" t="s">
        <v>92</v>
      </c>
      <c r="C15" s="3" t="s">
        <v>93</v>
      </c>
      <c r="D15" s="3" t="s">
        <v>94</v>
      </c>
      <c r="E15" s="3" t="s">
        <v>95</v>
      </c>
      <c r="F15" s="3" t="s">
        <v>96</v>
      </c>
      <c r="G15" s="505"/>
      <c r="H15" s="261"/>
      <c r="I15" s="262"/>
      <c r="J15" s="505" t="s">
        <v>735</v>
      </c>
      <c r="K15" s="239"/>
      <c r="L15" s="239"/>
      <c r="M15" s="239"/>
      <c r="N15" s="240"/>
    </row>
    <row r="16" spans="1:14" ht="15" customHeight="1">
      <c r="A16" s="6" t="s">
        <v>91</v>
      </c>
      <c r="B16" s="3" t="s">
        <v>284</v>
      </c>
      <c r="C16" s="3" t="s">
        <v>195</v>
      </c>
      <c r="D16" s="3"/>
      <c r="E16" s="3" t="s">
        <v>73</v>
      </c>
      <c r="F16" s="3" t="s">
        <v>96</v>
      </c>
      <c r="G16" s="505" t="s">
        <v>669</v>
      </c>
      <c r="H16" s="261"/>
      <c r="I16" s="262"/>
      <c r="J16" s="505" t="s">
        <v>736</v>
      </c>
      <c r="K16" s="239"/>
      <c r="L16" s="239"/>
      <c r="M16" s="239"/>
      <c r="N16" s="240"/>
    </row>
    <row r="17" spans="1:14" ht="15" customHeight="1">
      <c r="A17" s="6" t="s">
        <v>91</v>
      </c>
      <c r="B17" s="3" t="s">
        <v>45</v>
      </c>
      <c r="C17" s="3" t="s">
        <v>93</v>
      </c>
      <c r="D17" s="58" t="s">
        <v>45</v>
      </c>
      <c r="E17" s="3" t="s">
        <v>73</v>
      </c>
      <c r="F17" s="3" t="s">
        <v>96</v>
      </c>
      <c r="G17" s="239"/>
      <c r="H17" s="239"/>
      <c r="I17" s="239"/>
      <c r="J17" s="505" t="s">
        <v>737</v>
      </c>
      <c r="K17" s="239"/>
      <c r="L17" s="239"/>
      <c r="M17" s="239"/>
      <c r="N17" s="240"/>
    </row>
    <row r="18" spans="1:14" ht="15" customHeight="1">
      <c r="A18" s="6" t="s">
        <v>91</v>
      </c>
      <c r="B18" s="3" t="s">
        <v>290</v>
      </c>
      <c r="C18" s="3" t="s">
        <v>93</v>
      </c>
      <c r="D18" s="58" t="s">
        <v>316</v>
      </c>
      <c r="E18" s="3" t="s">
        <v>73</v>
      </c>
      <c r="F18" s="3" t="s">
        <v>96</v>
      </c>
      <c r="G18" s="239"/>
      <c r="H18" s="239"/>
      <c r="I18" s="239"/>
      <c r="J18" s="505" t="s">
        <v>738</v>
      </c>
      <c r="K18" s="239"/>
      <c r="L18" s="239"/>
      <c r="M18" s="239"/>
      <c r="N18" s="240"/>
    </row>
    <row r="19" spans="1:14" ht="15" customHeight="1">
      <c r="A19" s="6" t="s">
        <v>91</v>
      </c>
      <c r="B19" s="3" t="s">
        <v>706</v>
      </c>
      <c r="C19" s="3" t="s">
        <v>93</v>
      </c>
      <c r="D19" s="58" t="s">
        <v>67</v>
      </c>
      <c r="E19" s="3" t="s">
        <v>73</v>
      </c>
      <c r="F19" s="3" t="s">
        <v>96</v>
      </c>
      <c r="G19" s="260"/>
      <c r="H19" s="261"/>
      <c r="I19" s="262"/>
      <c r="J19" s="505" t="s">
        <v>739</v>
      </c>
      <c r="K19" s="261"/>
      <c r="L19" s="261"/>
      <c r="M19" s="261"/>
      <c r="N19" s="272"/>
    </row>
    <row r="20" spans="1:14">
      <c r="A20" s="245" t="s">
        <v>102</v>
      </c>
      <c r="B20" s="235"/>
      <c r="C20" s="235"/>
      <c r="D20" s="235"/>
      <c r="E20" s="235"/>
      <c r="F20" s="235"/>
      <c r="G20" s="235"/>
      <c r="H20" s="235"/>
      <c r="I20" s="235"/>
      <c r="J20" s="235"/>
      <c r="K20" s="235"/>
      <c r="L20" s="235"/>
      <c r="M20" s="235"/>
      <c r="N20" s="236"/>
    </row>
    <row r="21" spans="1:14">
      <c r="A21" s="176" t="s">
        <v>83</v>
      </c>
      <c r="B21" s="177" t="s">
        <v>84</v>
      </c>
      <c r="C21" s="177" t="s">
        <v>103</v>
      </c>
      <c r="D21" s="177" t="s">
        <v>104</v>
      </c>
      <c r="E21" s="177" t="s">
        <v>105</v>
      </c>
      <c r="F21" s="177"/>
      <c r="G21" s="177"/>
      <c r="H21" s="177"/>
      <c r="I21" s="177"/>
      <c r="J21" s="177"/>
      <c r="K21" s="177"/>
      <c r="L21" s="177"/>
      <c r="M21" s="177" t="s">
        <v>106</v>
      </c>
      <c r="N21" s="234"/>
    </row>
    <row r="22" spans="1:14">
      <c r="A22" s="176"/>
      <c r="B22" s="177"/>
      <c r="C22" s="177"/>
      <c r="D22" s="177"/>
      <c r="E22" s="11" t="s">
        <v>84</v>
      </c>
      <c r="F22" s="11" t="s">
        <v>85</v>
      </c>
      <c r="G22" s="11" t="s">
        <v>90</v>
      </c>
      <c r="H22" s="11" t="s">
        <v>107</v>
      </c>
      <c r="I22" s="11" t="s">
        <v>86</v>
      </c>
      <c r="J22" s="177" t="s">
        <v>104</v>
      </c>
      <c r="K22" s="177"/>
      <c r="L22" s="177"/>
      <c r="M22" s="177"/>
      <c r="N22" s="234"/>
    </row>
    <row r="23" spans="1:14" ht="30.75" customHeight="1">
      <c r="A23" s="119" t="s">
        <v>71</v>
      </c>
      <c r="B23" s="120" t="str">
        <f>B2</f>
        <v>Reaccion</v>
      </c>
      <c r="C23" s="120" t="s">
        <v>108</v>
      </c>
      <c r="D23" s="123" t="s">
        <v>740</v>
      </c>
      <c r="E23" s="3"/>
      <c r="F23" s="3"/>
      <c r="G23" s="3"/>
      <c r="H23" s="3"/>
      <c r="I23" s="3"/>
      <c r="J23" s="190"/>
      <c r="K23" s="191"/>
      <c r="L23" s="227"/>
      <c r="M23" s="223"/>
      <c r="N23" s="224"/>
    </row>
    <row r="24" spans="1:14" s="43" customFormat="1">
      <c r="A24" s="507" t="s">
        <v>71</v>
      </c>
      <c r="B24" s="510" t="s">
        <v>47</v>
      </c>
      <c r="C24" s="510" t="s">
        <v>110</v>
      </c>
      <c r="D24" s="513" t="s">
        <v>741</v>
      </c>
      <c r="E24" s="3" t="s">
        <v>284</v>
      </c>
      <c r="F24" s="3" t="s">
        <v>195</v>
      </c>
      <c r="G24" s="3"/>
      <c r="H24" s="45" t="s">
        <v>112</v>
      </c>
      <c r="I24" s="45" t="s">
        <v>73</v>
      </c>
      <c r="J24" s="242" t="s">
        <v>742</v>
      </c>
      <c r="K24" s="242"/>
      <c r="L24" s="242"/>
      <c r="M24" s="242"/>
      <c r="N24" s="243"/>
    </row>
    <row r="25" spans="1:14" s="43" customFormat="1">
      <c r="A25" s="508"/>
      <c r="B25" s="511"/>
      <c r="C25" s="511"/>
      <c r="D25" s="514"/>
      <c r="E25" s="3" t="s">
        <v>45</v>
      </c>
      <c r="F25" s="3" t="s">
        <v>93</v>
      </c>
      <c r="G25" s="58" t="s">
        <v>45</v>
      </c>
      <c r="H25" s="45" t="s">
        <v>115</v>
      </c>
      <c r="I25" s="45" t="s">
        <v>73</v>
      </c>
      <c r="J25" s="242" t="s">
        <v>743</v>
      </c>
      <c r="K25" s="242"/>
      <c r="L25" s="242"/>
      <c r="M25" s="242"/>
      <c r="N25" s="243"/>
    </row>
    <row r="26" spans="1:14" s="43" customFormat="1">
      <c r="A26" s="508"/>
      <c r="B26" s="511"/>
      <c r="C26" s="511"/>
      <c r="D26" s="514"/>
      <c r="E26" s="3" t="s">
        <v>290</v>
      </c>
      <c r="F26" s="3" t="s">
        <v>93</v>
      </c>
      <c r="G26" s="58" t="s">
        <v>316</v>
      </c>
      <c r="H26" s="45" t="s">
        <v>115</v>
      </c>
      <c r="I26" s="45" t="s">
        <v>73</v>
      </c>
      <c r="J26" s="242" t="s">
        <v>744</v>
      </c>
      <c r="K26" s="242"/>
      <c r="L26" s="242"/>
      <c r="M26" s="242"/>
      <c r="N26" s="243"/>
    </row>
    <row r="27" spans="1:14" s="43" customFormat="1">
      <c r="A27" s="509"/>
      <c r="B27" s="512"/>
      <c r="C27" s="512"/>
      <c r="D27" s="515"/>
      <c r="E27" s="3" t="s">
        <v>706</v>
      </c>
      <c r="F27" s="3" t="s">
        <v>93</v>
      </c>
      <c r="G27" s="58" t="s">
        <v>67</v>
      </c>
      <c r="H27" s="45" t="s">
        <v>115</v>
      </c>
      <c r="I27" s="45" t="s">
        <v>73</v>
      </c>
      <c r="J27" s="242" t="s">
        <v>745</v>
      </c>
      <c r="K27" s="242"/>
      <c r="L27" s="242"/>
      <c r="M27" s="242"/>
      <c r="N27" s="243"/>
    </row>
    <row r="28" spans="1:14" s="43" customFormat="1" ht="15" customHeight="1">
      <c r="A28" s="507" t="s">
        <v>71</v>
      </c>
      <c r="B28" s="510" t="str">
        <f>B2</f>
        <v>Reaccion</v>
      </c>
      <c r="C28" s="510" t="s">
        <v>110</v>
      </c>
      <c r="D28" s="513" t="s">
        <v>741</v>
      </c>
      <c r="E28" s="3" t="s">
        <v>92</v>
      </c>
      <c r="F28" s="3" t="s">
        <v>93</v>
      </c>
      <c r="G28" s="3" t="s">
        <v>94</v>
      </c>
      <c r="H28" s="45" t="s">
        <v>112</v>
      </c>
      <c r="I28" s="45" t="s">
        <v>95</v>
      </c>
      <c r="J28" s="242" t="s">
        <v>746</v>
      </c>
      <c r="K28" s="242"/>
      <c r="L28" s="242"/>
      <c r="M28" s="242"/>
      <c r="N28" s="243"/>
    </row>
    <row r="29" spans="1:14" s="43" customFormat="1">
      <c r="A29" s="508"/>
      <c r="B29" s="511"/>
      <c r="C29" s="511"/>
      <c r="D29" s="514"/>
      <c r="E29" s="3" t="s">
        <v>284</v>
      </c>
      <c r="F29" s="3" t="s">
        <v>195</v>
      </c>
      <c r="G29" s="3"/>
      <c r="H29" s="45" t="s">
        <v>112</v>
      </c>
      <c r="I29" s="45" t="s">
        <v>73</v>
      </c>
      <c r="J29" s="242" t="s">
        <v>742</v>
      </c>
      <c r="K29" s="242"/>
      <c r="L29" s="242"/>
      <c r="M29" s="242"/>
      <c r="N29" s="243"/>
    </row>
    <row r="30" spans="1:14" s="43" customFormat="1">
      <c r="A30" s="508"/>
      <c r="B30" s="511"/>
      <c r="C30" s="511"/>
      <c r="D30" s="514"/>
      <c r="E30" s="3" t="s">
        <v>45</v>
      </c>
      <c r="F30" s="3" t="s">
        <v>93</v>
      </c>
      <c r="G30" s="58" t="s">
        <v>45</v>
      </c>
      <c r="H30" s="45" t="s">
        <v>115</v>
      </c>
      <c r="I30" s="45" t="s">
        <v>73</v>
      </c>
      <c r="J30" s="242" t="s">
        <v>743</v>
      </c>
      <c r="K30" s="242"/>
      <c r="L30" s="242"/>
      <c r="M30" s="242"/>
      <c r="N30" s="243"/>
    </row>
    <row r="31" spans="1:14" s="43" customFormat="1">
      <c r="A31" s="508"/>
      <c r="B31" s="511"/>
      <c r="C31" s="511"/>
      <c r="D31" s="514"/>
      <c r="E31" s="3" t="s">
        <v>290</v>
      </c>
      <c r="F31" s="3" t="s">
        <v>93</v>
      </c>
      <c r="G31" s="58" t="s">
        <v>316</v>
      </c>
      <c r="H31" s="45" t="s">
        <v>115</v>
      </c>
      <c r="I31" s="45" t="s">
        <v>73</v>
      </c>
      <c r="J31" s="242" t="s">
        <v>744</v>
      </c>
      <c r="K31" s="242"/>
      <c r="L31" s="242"/>
      <c r="M31" s="242"/>
      <c r="N31" s="243"/>
    </row>
    <row r="32" spans="1:14" s="43" customFormat="1">
      <c r="A32" s="516"/>
      <c r="B32" s="517"/>
      <c r="C32" s="517"/>
      <c r="D32" s="518"/>
      <c r="E32" s="3" t="s">
        <v>706</v>
      </c>
      <c r="F32" s="3" t="s">
        <v>93</v>
      </c>
      <c r="G32" s="58" t="s">
        <v>67</v>
      </c>
      <c r="H32" s="45" t="s">
        <v>115</v>
      </c>
      <c r="I32" s="45" t="s">
        <v>73</v>
      </c>
      <c r="J32" s="242" t="s">
        <v>745</v>
      </c>
      <c r="K32" s="242"/>
      <c r="L32" s="242"/>
      <c r="M32" s="242"/>
      <c r="N32" s="243"/>
    </row>
    <row r="33" spans="1:14">
      <c r="A33" s="263" t="s">
        <v>119</v>
      </c>
      <c r="B33" s="259"/>
      <c r="C33" s="259"/>
      <c r="D33" s="259"/>
      <c r="E33" s="259"/>
      <c r="F33" s="259"/>
      <c r="G33" s="259"/>
      <c r="H33" s="259"/>
      <c r="I33" s="259"/>
      <c r="J33" s="259"/>
      <c r="K33" s="259"/>
      <c r="L33" s="259"/>
      <c r="M33" s="259"/>
      <c r="N33" s="264"/>
    </row>
    <row r="34" spans="1:14">
      <c r="A34" s="354" t="s">
        <v>83</v>
      </c>
      <c r="B34" s="346" t="s">
        <v>84</v>
      </c>
      <c r="C34" s="346" t="s">
        <v>120</v>
      </c>
      <c r="D34" s="346" t="s">
        <v>121</v>
      </c>
      <c r="E34" s="346" t="s">
        <v>104</v>
      </c>
      <c r="F34" s="346" t="s">
        <v>105</v>
      </c>
      <c r="G34" s="346"/>
      <c r="H34" s="346"/>
      <c r="I34" s="346"/>
      <c r="J34" s="346"/>
      <c r="K34" s="346"/>
      <c r="L34" s="346" t="s">
        <v>122</v>
      </c>
      <c r="M34" s="346"/>
      <c r="N34" s="349" t="s">
        <v>106</v>
      </c>
    </row>
    <row r="35" spans="1:14">
      <c r="A35" s="354"/>
      <c r="B35" s="346"/>
      <c r="C35" s="346"/>
      <c r="D35" s="346"/>
      <c r="E35" s="346"/>
      <c r="F35" s="12" t="s">
        <v>84</v>
      </c>
      <c r="G35" s="12" t="s">
        <v>85</v>
      </c>
      <c r="H35" s="12" t="s">
        <v>90</v>
      </c>
      <c r="I35" s="12" t="s">
        <v>107</v>
      </c>
      <c r="J35" s="12" t="s">
        <v>86</v>
      </c>
      <c r="K35" s="12" t="s">
        <v>104</v>
      </c>
      <c r="L35" s="12" t="s">
        <v>85</v>
      </c>
      <c r="M35" s="12" t="s">
        <v>90</v>
      </c>
      <c r="N35" s="349"/>
    </row>
    <row r="36" spans="1:14">
      <c r="A36" s="6" t="s">
        <v>71</v>
      </c>
      <c r="B36" s="3" t="s">
        <v>123</v>
      </c>
      <c r="C36" s="3" t="s">
        <v>124</v>
      </c>
      <c r="D36" s="3" t="s">
        <v>73</v>
      </c>
      <c r="E36" s="3" t="s">
        <v>685</v>
      </c>
      <c r="F36" s="3"/>
      <c r="G36" s="3"/>
      <c r="H36" s="3"/>
      <c r="I36" s="3"/>
      <c r="J36" s="3"/>
      <c r="K36" s="3"/>
      <c r="L36" s="3" t="s">
        <v>93</v>
      </c>
      <c r="M36" s="3" t="s">
        <v>94</v>
      </c>
      <c r="N36" s="7"/>
    </row>
    <row r="37" spans="1:14">
      <c r="A37" s="6" t="s">
        <v>71</v>
      </c>
      <c r="B37" s="3" t="s">
        <v>304</v>
      </c>
      <c r="C37" s="3" t="s">
        <v>124</v>
      </c>
      <c r="D37" s="3" t="s">
        <v>73</v>
      </c>
      <c r="E37" s="3" t="s">
        <v>686</v>
      </c>
      <c r="F37" s="3"/>
      <c r="G37" s="3"/>
      <c r="H37" s="3"/>
      <c r="I37" s="3"/>
      <c r="J37" s="3"/>
      <c r="K37" s="3"/>
      <c r="L37" s="3" t="s">
        <v>195</v>
      </c>
      <c r="M37" s="3"/>
      <c r="N37" s="7"/>
    </row>
    <row r="38" spans="1:14">
      <c r="A38" s="6" t="s">
        <v>71</v>
      </c>
      <c r="B38" s="3" t="s">
        <v>747</v>
      </c>
      <c r="C38" s="3" t="s">
        <v>124</v>
      </c>
      <c r="D38" s="3" t="s">
        <v>73</v>
      </c>
      <c r="E38" s="3" t="s">
        <v>748</v>
      </c>
      <c r="F38" s="3"/>
      <c r="G38" s="3"/>
      <c r="H38" s="3"/>
      <c r="I38" s="3"/>
      <c r="J38" s="3"/>
      <c r="K38" s="3"/>
      <c r="L38" s="3" t="s">
        <v>93</v>
      </c>
      <c r="M38" s="58" t="s">
        <v>47</v>
      </c>
      <c r="N38" s="7"/>
    </row>
    <row r="39" spans="1:14">
      <c r="A39" s="6" t="s">
        <v>71</v>
      </c>
      <c r="B39" s="3" t="s">
        <v>307</v>
      </c>
      <c r="C39" s="3" t="s">
        <v>124</v>
      </c>
      <c r="D39" s="3" t="s">
        <v>73</v>
      </c>
      <c r="E39" s="3" t="s">
        <v>749</v>
      </c>
      <c r="F39" s="3"/>
      <c r="G39" s="3"/>
      <c r="H39" s="3"/>
      <c r="I39" s="3"/>
      <c r="J39" s="3"/>
      <c r="K39" s="3"/>
      <c r="L39" s="3" t="s">
        <v>93</v>
      </c>
      <c r="M39" s="58" t="s">
        <v>316</v>
      </c>
      <c r="N39" s="7"/>
    </row>
    <row r="40" spans="1:14">
      <c r="A40" s="6" t="s">
        <v>71</v>
      </c>
      <c r="B40" s="3" t="s">
        <v>750</v>
      </c>
      <c r="C40" s="3" t="s">
        <v>124</v>
      </c>
      <c r="D40" s="3" t="s">
        <v>73</v>
      </c>
      <c r="E40" s="3" t="s">
        <v>751</v>
      </c>
      <c r="F40" s="3"/>
      <c r="G40" s="3"/>
      <c r="H40" s="3"/>
      <c r="I40" s="3"/>
      <c r="J40" s="3"/>
      <c r="K40" s="3"/>
      <c r="L40" s="3" t="s">
        <v>93</v>
      </c>
      <c r="M40" s="58" t="s">
        <v>67</v>
      </c>
      <c r="N40" s="7"/>
    </row>
    <row r="41" spans="1:14" ht="60.75">
      <c r="A41" s="6" t="s">
        <v>71</v>
      </c>
      <c r="B41" s="3" t="s">
        <v>752</v>
      </c>
      <c r="C41" s="3" t="s">
        <v>129</v>
      </c>
      <c r="D41" s="3" t="s">
        <v>73</v>
      </c>
      <c r="E41" s="3" t="s">
        <v>753</v>
      </c>
      <c r="F41" s="3" t="s">
        <v>92</v>
      </c>
      <c r="G41" s="3" t="s">
        <v>93</v>
      </c>
      <c r="H41" s="1" t="s">
        <v>94</v>
      </c>
      <c r="I41" s="3" t="s">
        <v>115</v>
      </c>
      <c r="J41" s="3" t="s">
        <v>73</v>
      </c>
      <c r="K41" s="86" t="s">
        <v>693</v>
      </c>
      <c r="L41" s="3"/>
      <c r="M41" s="58"/>
      <c r="N41" s="88" t="s">
        <v>694</v>
      </c>
    </row>
    <row r="42" spans="1:14" ht="60.75">
      <c r="A42" s="6" t="s">
        <v>71</v>
      </c>
      <c r="B42" s="3" t="s">
        <v>309</v>
      </c>
      <c r="C42" s="3" t="s">
        <v>129</v>
      </c>
      <c r="D42" s="3" t="s">
        <v>73</v>
      </c>
      <c r="E42" s="3" t="s">
        <v>754</v>
      </c>
      <c r="F42" s="3" t="s">
        <v>284</v>
      </c>
      <c r="G42" s="3" t="s">
        <v>195</v>
      </c>
      <c r="H42" s="58"/>
      <c r="I42" s="3" t="s">
        <v>115</v>
      </c>
      <c r="J42" s="3" t="s">
        <v>73</v>
      </c>
      <c r="K42" s="86" t="s">
        <v>696</v>
      </c>
      <c r="L42" s="3"/>
      <c r="M42" s="58"/>
      <c r="N42" s="88" t="s">
        <v>697</v>
      </c>
    </row>
    <row r="43" spans="1:14" ht="60.75">
      <c r="A43" s="6" t="s">
        <v>71</v>
      </c>
      <c r="B43" s="3" t="s">
        <v>755</v>
      </c>
      <c r="C43" s="3" t="s">
        <v>129</v>
      </c>
      <c r="D43" s="3" t="s">
        <v>73</v>
      </c>
      <c r="E43" s="3" t="s">
        <v>756</v>
      </c>
      <c r="F43" s="3" t="s">
        <v>47</v>
      </c>
      <c r="G43" s="3" t="s">
        <v>93</v>
      </c>
      <c r="H43" s="58" t="s">
        <v>47</v>
      </c>
      <c r="I43" s="3" t="s">
        <v>115</v>
      </c>
      <c r="J43" s="3" t="s">
        <v>73</v>
      </c>
      <c r="K43" s="86" t="s">
        <v>757</v>
      </c>
      <c r="L43" s="3"/>
      <c r="M43" s="58"/>
      <c r="N43" s="88" t="s">
        <v>758</v>
      </c>
    </row>
    <row r="44" spans="1:14" ht="60.75">
      <c r="A44" s="6" t="s">
        <v>71</v>
      </c>
      <c r="B44" s="3" t="s">
        <v>315</v>
      </c>
      <c r="C44" s="3" t="s">
        <v>129</v>
      </c>
      <c r="D44" s="3" t="s">
        <v>73</v>
      </c>
      <c r="E44" s="3" t="s">
        <v>759</v>
      </c>
      <c r="F44" s="3" t="s">
        <v>290</v>
      </c>
      <c r="G44" s="3" t="s">
        <v>93</v>
      </c>
      <c r="H44" s="58" t="s">
        <v>316</v>
      </c>
      <c r="I44" s="3" t="s">
        <v>115</v>
      </c>
      <c r="J44" s="3" t="s">
        <v>73</v>
      </c>
      <c r="K44" s="86" t="s">
        <v>703</v>
      </c>
      <c r="L44" s="3"/>
      <c r="M44" s="58"/>
      <c r="N44" s="88" t="s">
        <v>704</v>
      </c>
    </row>
    <row r="45" spans="1:14" ht="60.75">
      <c r="A45" s="9" t="s">
        <v>71</v>
      </c>
      <c r="B45" s="57" t="s">
        <v>760</v>
      </c>
      <c r="C45" s="57" t="s">
        <v>129</v>
      </c>
      <c r="D45" s="57" t="s">
        <v>73</v>
      </c>
      <c r="E45" s="57" t="s">
        <v>761</v>
      </c>
      <c r="F45" s="57" t="s">
        <v>706</v>
      </c>
      <c r="G45" s="57" t="s">
        <v>93</v>
      </c>
      <c r="H45" s="106" t="s">
        <v>67</v>
      </c>
      <c r="I45" s="57" t="s">
        <v>115</v>
      </c>
      <c r="J45" s="57" t="s">
        <v>73</v>
      </c>
      <c r="K45" s="167" t="s">
        <v>762</v>
      </c>
      <c r="L45" s="57"/>
      <c r="M45" s="106"/>
      <c r="N45" s="168" t="s">
        <v>763</v>
      </c>
    </row>
    <row r="46" spans="1:14">
      <c r="A46" s="350" t="s">
        <v>134</v>
      </c>
      <c r="B46" s="351"/>
      <c r="C46" s="351"/>
      <c r="D46" s="351"/>
      <c r="E46" s="351"/>
      <c r="F46" s="351"/>
      <c r="G46" s="351"/>
      <c r="H46" s="351"/>
      <c r="I46" s="351"/>
      <c r="J46" s="351"/>
      <c r="K46" s="351"/>
      <c r="L46" s="351"/>
      <c r="M46" s="351"/>
      <c r="N46" s="352"/>
    </row>
    <row r="47" spans="1:14">
      <c r="A47" s="353" t="s">
        <v>83</v>
      </c>
      <c r="B47" s="347" t="s">
        <v>84</v>
      </c>
      <c r="C47" s="347" t="s">
        <v>135</v>
      </c>
      <c r="D47" s="347" t="s">
        <v>121</v>
      </c>
      <c r="E47" s="347" t="s">
        <v>104</v>
      </c>
      <c r="F47" s="347" t="s">
        <v>105</v>
      </c>
      <c r="G47" s="347"/>
      <c r="H47" s="347"/>
      <c r="I47" s="347"/>
      <c r="J47" s="347"/>
      <c r="K47" s="347"/>
      <c r="L47" s="347" t="s">
        <v>122</v>
      </c>
      <c r="M47" s="347"/>
      <c r="N47" s="348" t="s">
        <v>106</v>
      </c>
    </row>
    <row r="48" spans="1:14">
      <c r="A48" s="353"/>
      <c r="B48" s="347"/>
      <c r="C48" s="347"/>
      <c r="D48" s="347"/>
      <c r="E48" s="347"/>
      <c r="F48" s="82" t="s">
        <v>84</v>
      </c>
      <c r="G48" s="82" t="s">
        <v>85</v>
      </c>
      <c r="H48" s="82" t="s">
        <v>90</v>
      </c>
      <c r="I48" s="82" t="s">
        <v>107</v>
      </c>
      <c r="J48" s="82" t="s">
        <v>86</v>
      </c>
      <c r="K48" s="82" t="s">
        <v>104</v>
      </c>
      <c r="L48" s="82" t="s">
        <v>85</v>
      </c>
      <c r="M48" s="82" t="s">
        <v>90</v>
      </c>
      <c r="N48" s="348"/>
    </row>
    <row r="49" spans="1:14" ht="152.25">
      <c r="A49" s="32" t="s">
        <v>71</v>
      </c>
      <c r="B49" s="23" t="s">
        <v>712</v>
      </c>
      <c r="C49" s="23" t="s">
        <v>96</v>
      </c>
      <c r="D49" s="23" t="s">
        <v>73</v>
      </c>
      <c r="E49" s="23" t="s">
        <v>764</v>
      </c>
      <c r="F49" s="23" t="s">
        <v>765</v>
      </c>
      <c r="G49" s="23" t="s">
        <v>93</v>
      </c>
      <c r="H49" s="22" t="s">
        <v>47</v>
      </c>
      <c r="I49" s="23" t="s">
        <v>115</v>
      </c>
      <c r="J49" s="23" t="s">
        <v>73</v>
      </c>
      <c r="K49" s="45" t="s">
        <v>766</v>
      </c>
      <c r="L49" s="23" t="s">
        <v>139</v>
      </c>
      <c r="M49" s="23"/>
      <c r="N49" s="24" t="s">
        <v>767</v>
      </c>
    </row>
    <row r="50" spans="1:14" ht="152.25">
      <c r="A50" s="32" t="s">
        <v>71</v>
      </c>
      <c r="B50" s="23" t="s">
        <v>618</v>
      </c>
      <c r="C50" s="23" t="s">
        <v>96</v>
      </c>
      <c r="D50" s="23" t="s">
        <v>73</v>
      </c>
      <c r="E50" s="166" t="s">
        <v>768</v>
      </c>
      <c r="F50" s="23" t="s">
        <v>92</v>
      </c>
      <c r="G50" s="23" t="s">
        <v>93</v>
      </c>
      <c r="H50" s="23" t="s">
        <v>94</v>
      </c>
      <c r="I50" s="23" t="s">
        <v>112</v>
      </c>
      <c r="J50" s="23" t="s">
        <v>73</v>
      </c>
      <c r="K50" s="45" t="s">
        <v>769</v>
      </c>
      <c r="L50" s="23" t="s">
        <v>139</v>
      </c>
      <c r="M50" s="23"/>
      <c r="N50" s="24" t="s">
        <v>770</v>
      </c>
    </row>
    <row r="51" spans="1:14" ht="45.75">
      <c r="A51" s="32" t="s">
        <v>71</v>
      </c>
      <c r="B51" s="23" t="s">
        <v>771</v>
      </c>
      <c r="C51" s="23" t="s">
        <v>96</v>
      </c>
      <c r="D51" s="23" t="s">
        <v>73</v>
      </c>
      <c r="E51" s="45" t="s">
        <v>772</v>
      </c>
      <c r="F51" s="23" t="s">
        <v>773</v>
      </c>
      <c r="G51" s="23" t="s">
        <v>93</v>
      </c>
      <c r="H51" s="76" t="s">
        <v>47</v>
      </c>
      <c r="I51" s="23" t="s">
        <v>115</v>
      </c>
      <c r="J51" s="23" t="s">
        <v>73</v>
      </c>
      <c r="K51" s="45" t="s">
        <v>774</v>
      </c>
      <c r="L51" s="23" t="s">
        <v>239</v>
      </c>
      <c r="M51" s="23"/>
      <c r="N51" s="25"/>
    </row>
    <row r="52" spans="1:14">
      <c r="A52" s="83" t="s">
        <v>71</v>
      </c>
      <c r="B52" s="27" t="s">
        <v>733</v>
      </c>
      <c r="C52" s="27" t="s">
        <v>96</v>
      </c>
      <c r="D52" s="27" t="s">
        <v>73</v>
      </c>
      <c r="E52" s="27" t="s">
        <v>734</v>
      </c>
      <c r="F52" s="27"/>
      <c r="G52" s="27"/>
      <c r="H52" s="27"/>
      <c r="I52" s="27"/>
      <c r="J52" s="27"/>
      <c r="K52" s="53"/>
      <c r="L52" s="27" t="s">
        <v>93</v>
      </c>
      <c r="M52" s="53" t="s">
        <v>94</v>
      </c>
      <c r="N52" s="169"/>
    </row>
  </sheetData>
  <mergeCells count="83">
    <mergeCell ref="J15:N15"/>
    <mergeCell ref="G16:I16"/>
    <mergeCell ref="J29:L29"/>
    <mergeCell ref="J30:L30"/>
    <mergeCell ref="J31:L31"/>
    <mergeCell ref="J16:N16"/>
    <mergeCell ref="G17:I17"/>
    <mergeCell ref="G15:I15"/>
    <mergeCell ref="G18:I18"/>
    <mergeCell ref="J18:N18"/>
    <mergeCell ref="A20:N20"/>
    <mergeCell ref="A21:A22"/>
    <mergeCell ref="B21:B22"/>
    <mergeCell ref="C21:C22"/>
    <mergeCell ref="D21:D22"/>
    <mergeCell ref="E21:L21"/>
    <mergeCell ref="J13:N14"/>
    <mergeCell ref="A1:E1"/>
    <mergeCell ref="B2:E2"/>
    <mergeCell ref="B3:E3"/>
    <mergeCell ref="B4:E4"/>
    <mergeCell ref="B5:E5"/>
    <mergeCell ref="B28:B32"/>
    <mergeCell ref="C28:C32"/>
    <mergeCell ref="D28:D32"/>
    <mergeCell ref="B6:E6"/>
    <mergeCell ref="B10:D10"/>
    <mergeCell ref="B11:D11"/>
    <mergeCell ref="A7:E7"/>
    <mergeCell ref="B8:D8"/>
    <mergeCell ref="B9:D9"/>
    <mergeCell ref="A12:N12"/>
    <mergeCell ref="A13:A14"/>
    <mergeCell ref="B13:B14"/>
    <mergeCell ref="C13:D13"/>
    <mergeCell ref="E13:E14"/>
    <mergeCell ref="F13:F14"/>
    <mergeCell ref="G13:I14"/>
    <mergeCell ref="A33:N33"/>
    <mergeCell ref="M32:N32"/>
    <mergeCell ref="C34:C35"/>
    <mergeCell ref="E34:E35"/>
    <mergeCell ref="J17:N17"/>
    <mergeCell ref="G19:I19"/>
    <mergeCell ref="J19:N19"/>
    <mergeCell ref="J28:L28"/>
    <mergeCell ref="M29:N29"/>
    <mergeCell ref="M21:N22"/>
    <mergeCell ref="J22:L22"/>
    <mergeCell ref="M30:N30"/>
    <mergeCell ref="M31:N31"/>
    <mergeCell ref="M28:N28"/>
    <mergeCell ref="J32:L32"/>
    <mergeCell ref="A28:A32"/>
    <mergeCell ref="L47:M47"/>
    <mergeCell ref="N47:N48"/>
    <mergeCell ref="F34:K34"/>
    <mergeCell ref="L34:M34"/>
    <mergeCell ref="N34:N35"/>
    <mergeCell ref="A46:N46"/>
    <mergeCell ref="A47:A48"/>
    <mergeCell ref="B47:B48"/>
    <mergeCell ref="C47:C48"/>
    <mergeCell ref="D47:D48"/>
    <mergeCell ref="E47:E48"/>
    <mergeCell ref="F47:K47"/>
    <mergeCell ref="A34:A35"/>
    <mergeCell ref="B34:B35"/>
    <mergeCell ref="D34:D35"/>
    <mergeCell ref="A24:A27"/>
    <mergeCell ref="B24:B27"/>
    <mergeCell ref="C24:C27"/>
    <mergeCell ref="D24:D27"/>
    <mergeCell ref="J26:L26"/>
    <mergeCell ref="M26:N26"/>
    <mergeCell ref="J27:L27"/>
    <mergeCell ref="M27:N27"/>
    <mergeCell ref="J23:L23"/>
    <mergeCell ref="M23:N23"/>
    <mergeCell ref="J24:L24"/>
    <mergeCell ref="M24:N24"/>
    <mergeCell ref="J25:L25"/>
    <mergeCell ref="M25:N25"/>
  </mergeCells>
  <hyperlinks>
    <hyperlink ref="A1:E1" location="Clases!A1" display="&lt;-Volver al inicio" xr:uid="{B39FB2CF-1737-4B50-9463-8EDBBC373136}"/>
    <hyperlink ref="E9" location="'tipoReaccion'!A1" display="TipoReaccion" xr:uid="{4470801D-9435-4A85-B324-F73A555DF7BC}"/>
    <hyperlink ref="D17" location="'Publicacion'!A1" display="Publicacion" xr:uid="{60CFD7ED-3253-4E52-8BBD-5F343A87AABE}"/>
    <hyperlink ref="D18" location="'ParticipanteGrupo'!A1" display="ParticipanteGrupo" xr:uid="{59E12EE5-4762-4463-99B3-88783754B843}"/>
    <hyperlink ref="D19" location="'TipoReaccion'!A1" display="TipoReaccion" xr:uid="{C9A8F021-83A3-4086-B362-4C866CC855AE}"/>
    <hyperlink ref="G32" location="'TipoReaccion'!A1" display="TipoReaccion" xr:uid="{876D38B2-4231-48F3-BE83-0F6BD3110DED}"/>
    <hyperlink ref="M38" location="'Publicacion'!A1" display="Publicacion" xr:uid="{D90DE776-6CF7-48B6-86F4-76197BE08510}"/>
    <hyperlink ref="M39" location="'ParticipanteGrupo'!A1" display="ParticipanteGrupo" xr:uid="{3EAE2AD5-E615-42BF-BFCA-E8A357879300}"/>
    <hyperlink ref="M40" location="'TipoReaccion'!A1" display="TipoReaccion" xr:uid="{951301A3-C97B-4CDC-9D23-7679D3E0CD6C}"/>
    <hyperlink ref="H49" location="'Reaccion'!A1" display="Reaccion" xr:uid="{618FC3B2-7952-4604-B67D-D88AF09A9360}"/>
    <hyperlink ref="H51" location="'Reaccion'!A1" display="Reaccion" xr:uid="{CEE4B207-D765-40B9-B87E-982E3D960122}"/>
    <hyperlink ref="G27" location="'TipoReaccion'!A1" display="TipoReaccion" xr:uid="{E9B58A09-C322-4614-B4CF-E81C14CC2B5B}"/>
    <hyperlink ref="E10" location="'ParticipanteGrupo'!A1" display="ParticipanteGrupo" xr:uid="{A9CCF8C2-5680-4791-B896-47E0D786AD0E}"/>
    <hyperlink ref="G26" location="'ParticipanteGrupo'!A1" display="ParticipanteGrupo" xr:uid="{046B35BB-9B06-4382-A461-08F4452CD16B}"/>
    <hyperlink ref="G31" location="'ParticipanteGrupo'!A1" display="ParticipanteGrupo" xr:uid="{4F4C8644-207C-4D39-8112-39384852315F}"/>
    <hyperlink ref="H43" location="'Publicacion'!A1" display="Publicacion" xr:uid="{5DDEB92D-5816-4024-96CC-2E2116111794}"/>
    <hyperlink ref="H44" location="'participantegrupo'!A1" display="ParticipanteGrupo" xr:uid="{73EAADE9-3D07-4469-AD8F-25C74BDAAA94}"/>
    <hyperlink ref="H45" location="'TipoReaccion'!A1" display="TipoReaccion" xr:uid="{2A2412F7-3154-4E98-9275-51AACB613B8E}"/>
    <hyperlink ref="G25" location="'Publicacion'!A1" display="Publicacion" xr:uid="{AB47A780-76F3-4244-8F2C-FC3F1F873588}"/>
    <hyperlink ref="G30" location="'Publicacion'!A1" display="Publicacion" xr:uid="{00D5AF93-0393-46C3-A78F-32EDA0D8E212}"/>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A4B85E5E-8F86-4603-A744-F9C37AD3360A}">
          <x14:formula1>
            <xm:f>Valores!$C$2:$C$7</xm:f>
          </x14:formula1>
          <xm:sqref>B9:B11</xm:sqref>
        </x14:dataValidation>
        <x14:dataValidation type="list" allowBlank="1" showInputMessage="1" showErrorMessage="1" xr:uid="{4106F68E-0F58-4C00-BE8F-4CDA31592126}">
          <x14:formula1>
            <xm:f>Valores!$B$2:$B$3</xm:f>
          </x14:formula1>
          <xm:sqref>A9:A11</xm:sqref>
        </x14:dataValidation>
        <x14:dataValidation type="list" allowBlank="1" showInputMessage="1" showErrorMessage="1" xr:uid="{A5AAF241-A73E-498A-A3CA-7D56F9561176}">
          <x14:formula1>
            <xm:f>Valores!$L$2:$L$13</xm:f>
          </x14:formula1>
          <xm:sqref>L49:L50 L52</xm:sqref>
        </x14:dataValidation>
        <x14:dataValidation type="list" allowBlank="1" showInputMessage="1" showErrorMessage="1" xr:uid="{6B05173C-0EB5-42AD-A178-E2825D568191}">
          <x14:formula1>
            <xm:f>Valores!$J$2:$J$3</xm:f>
          </x14:formula1>
          <xm:sqref>H23:H32 I49:I52 I36:I45</xm:sqref>
        </x14:dataValidation>
        <x14:dataValidation type="list" allowBlank="1" showInputMessage="1" showErrorMessage="1" xr:uid="{BF248F55-A177-4F6A-A5EA-DB3963A6A5DE}">
          <x14:formula1>
            <xm:f>Valores!$H$2:$H$3</xm:f>
          </x14:formula1>
          <xm:sqref>F15:F19 C49:C52</xm:sqref>
        </x14:dataValidation>
        <x14:dataValidation type="list" allowBlank="1" showInputMessage="1" showErrorMessage="1" xr:uid="{A264EA95-97D8-4B7F-B68A-03D126B8DEDD}">
          <x14:formula1>
            <xm:f>Valores!$G$2:$G$12</xm:f>
          </x14:formula1>
          <xm:sqref>C15:C19 L51 L36:L45 F23:F32 G49:G52 G36:G45</xm:sqref>
        </x14:dataValidation>
        <x14:dataValidation type="list" allowBlank="1" showInputMessage="1" showErrorMessage="1" xr:uid="{022E855A-88F7-4EF3-8009-B1CDBDFE87EE}">
          <x14:formula1>
            <xm:f>Valores!$F$2:$F$5</xm:f>
          </x14:formula1>
          <xm:sqref>A15:A19 A28 A23 A49:A52 A36:A45</xm:sqref>
        </x14:dataValidation>
        <x14:dataValidation type="list" allowBlank="1" showInputMessage="1" showErrorMessage="1" xr:uid="{7CE8E8DB-F04A-4179-842C-6A2598C499CD}">
          <x14:formula1>
            <xm:f>Valores!$E$2:$E$3</xm:f>
          </x14:formula1>
          <xm:sqref>B6 E15:E19 I23:I32 D36:D45 D49:D52 J49:J52 J36:J45</xm:sqref>
        </x14:dataValidation>
        <x14:dataValidation type="list" allowBlank="1" showInputMessage="1" showErrorMessage="1" xr:uid="{497D192F-503B-4FCC-B1BB-F4A62DC8B0F5}">
          <x14:formula1>
            <xm:f>Valores!$D$2:$D$3</xm:f>
          </x14:formula1>
          <xm:sqref>B5</xm:sqref>
        </x14:dataValidation>
        <x14:dataValidation type="list" allowBlank="1" showInputMessage="1" showErrorMessage="1" xr:uid="{9B9A3D8C-4E39-4F9A-A055-A8B2FB4DDC59}">
          <x14:formula1>
            <xm:f>Valores!$I$2:$I$3</xm:f>
          </x14:formula1>
          <xm:sqref>C28 C23</xm:sqref>
        </x14:dataValidation>
        <x14:dataValidation type="list" allowBlank="1" showInputMessage="1" showErrorMessage="1" xr:uid="{CD5BB8B6-3BB6-48C2-B8BE-27D6D33CF333}">
          <x14:formula1>
            <xm:f>Valores!$K$2:$K$3</xm:f>
          </x14:formula1>
          <xm:sqref>C36:C45</xm:sqref>
        </x14:dataValidation>
        <x14:dataValidation type="list" allowBlank="1" showInputMessage="1" showErrorMessage="1" xr:uid="{B8E53630-2AB6-40D2-B983-3C8A0BCB9EDF}">
          <x14:formula1>
            <xm:f>Clases!$B$2:$B$32</xm:f>
          </x14:formula1>
          <xm:sqref>E9 E11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5CA7F-7719-4FCC-B2B0-C03ED1884A20}">
  <dimension ref="A1:N68"/>
  <sheetViews>
    <sheetView zoomScale="55" zoomScaleNormal="55" workbookViewId="0">
      <pane ySplit="1" topLeftCell="K64" activePane="bottomLeft" state="frozen"/>
      <selection pane="bottomLeft" sqref="A1:N68"/>
    </sheetView>
  </sheetViews>
  <sheetFormatPr defaultColWidth="19.7109375" defaultRowHeight="15"/>
  <cols>
    <col min="1" max="1" width="28.7109375" style="1" customWidth="1"/>
    <col min="2" max="2" width="18.28515625" style="1" customWidth="1"/>
    <col min="3" max="3" width="27.140625" style="1" bestFit="1" customWidth="1"/>
    <col min="4" max="4" width="33.42578125" style="1" bestFit="1" customWidth="1"/>
    <col min="5" max="5" width="71.140625" style="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24" style="1" customWidth="1"/>
    <col min="14" max="14" width="58.5703125" style="1" bestFit="1" customWidth="1"/>
    <col min="15" max="16384" width="19.7109375" style="1"/>
  </cols>
  <sheetData>
    <row r="1" spans="1:14">
      <c r="A1" s="246" t="s">
        <v>69</v>
      </c>
      <c r="B1" s="246"/>
      <c r="C1" s="246"/>
      <c r="D1" s="246"/>
      <c r="E1" s="246"/>
    </row>
    <row r="2" spans="1:14" ht="13.5" customHeight="1">
      <c r="A2" s="16" t="str">
        <f>Clases!$B$1</f>
        <v>Clase</v>
      </c>
      <c r="B2" s="247" t="str">
        <f>Clases!B23</f>
        <v>ReporteComentario</v>
      </c>
      <c r="C2" s="247"/>
      <c r="D2" s="247"/>
      <c r="E2" s="248"/>
    </row>
    <row r="3" spans="1:14">
      <c r="A3" s="17" t="str">
        <f>Clases!$C$1</f>
        <v>Estereotipo</v>
      </c>
      <c r="B3" s="239" t="str">
        <f>Clases!C7</f>
        <v>class</v>
      </c>
      <c r="C3" s="239"/>
      <c r="D3" s="239"/>
      <c r="E3" s="240"/>
    </row>
    <row r="4" spans="1:14" ht="32.25" customHeight="1">
      <c r="A4" s="17" t="str">
        <f>Clases!$D$1</f>
        <v>Desripción</v>
      </c>
      <c r="B4" s="249" t="str">
        <f>Clases!D23</f>
        <v>Clase que representa el Reporte Comentario que tiene un Comentario. Por ejemplo, en un momento determinado un comentario reportado pudiera ser sancionado y archivado del sistema por incumplir las normas.</v>
      </c>
      <c r="C4" s="249"/>
      <c r="D4" s="249"/>
      <c r="E4" s="250"/>
    </row>
    <row r="5" spans="1:14">
      <c r="A5" s="17" t="s">
        <v>70</v>
      </c>
      <c r="B5" s="239" t="s">
        <v>282</v>
      </c>
      <c r="C5" s="239"/>
      <c r="D5" s="239"/>
      <c r="E5" s="240"/>
    </row>
    <row r="6" spans="1:14">
      <c r="A6" s="60" t="s">
        <v>72</v>
      </c>
      <c r="B6" s="265" t="s">
        <v>73</v>
      </c>
      <c r="C6" s="265"/>
      <c r="D6" s="265"/>
      <c r="E6" s="492"/>
    </row>
    <row r="7" spans="1:14">
      <c r="A7" s="519" t="s">
        <v>74</v>
      </c>
      <c r="B7" s="520"/>
      <c r="C7" s="520"/>
      <c r="D7" s="520"/>
      <c r="E7" s="521"/>
      <c r="F7" s="2"/>
      <c r="G7" s="2"/>
      <c r="H7" s="2"/>
      <c r="I7" s="2"/>
      <c r="J7" s="2"/>
      <c r="K7" s="2"/>
      <c r="L7" s="2"/>
      <c r="M7" s="2"/>
      <c r="N7" s="2"/>
    </row>
    <row r="8" spans="1:14">
      <c r="A8" s="30" t="s">
        <v>75</v>
      </c>
      <c r="B8" s="522" t="s">
        <v>76</v>
      </c>
      <c r="C8" s="522"/>
      <c r="D8" s="522"/>
      <c r="E8" s="31" t="s">
        <v>21</v>
      </c>
      <c r="F8" s="2"/>
      <c r="G8" s="2"/>
      <c r="H8" s="2"/>
      <c r="I8" s="2"/>
      <c r="J8" s="2"/>
      <c r="K8" s="2"/>
      <c r="L8" s="2"/>
      <c r="M8" s="2"/>
      <c r="N8" s="2"/>
    </row>
    <row r="9" spans="1:14">
      <c r="A9" s="61" t="s">
        <v>79</v>
      </c>
      <c r="B9" s="538" t="s">
        <v>78</v>
      </c>
      <c r="C9" s="538"/>
      <c r="D9" s="538"/>
      <c r="E9" s="62" t="s">
        <v>17</v>
      </c>
    </row>
    <row r="10" spans="1:14">
      <c r="A10" s="61" t="s">
        <v>77</v>
      </c>
      <c r="B10" s="538" t="s">
        <v>80</v>
      </c>
      <c r="C10" s="538"/>
      <c r="D10" s="538"/>
      <c r="E10" s="165" t="s">
        <v>316</v>
      </c>
    </row>
    <row r="11" spans="1:14">
      <c r="A11" s="61" t="s">
        <v>79</v>
      </c>
      <c r="B11" s="538" t="s">
        <v>80</v>
      </c>
      <c r="C11" s="538"/>
      <c r="D11" s="538"/>
      <c r="E11" s="62" t="s">
        <v>19</v>
      </c>
    </row>
    <row r="12" spans="1:14">
      <c r="A12" s="61" t="s">
        <v>79</v>
      </c>
      <c r="B12" s="538" t="s">
        <v>162</v>
      </c>
      <c r="C12" s="538"/>
      <c r="D12" s="538"/>
      <c r="E12" s="62" t="s">
        <v>13</v>
      </c>
    </row>
    <row r="13" spans="1:14">
      <c r="A13" s="64" t="s">
        <v>79</v>
      </c>
      <c r="B13" s="539" t="s">
        <v>80</v>
      </c>
      <c r="C13" s="539"/>
      <c r="D13" s="539"/>
      <c r="E13" s="65" t="s">
        <v>23</v>
      </c>
    </row>
    <row r="14" spans="1:14">
      <c r="A14" s="523" t="s">
        <v>82</v>
      </c>
      <c r="B14" s="524"/>
      <c r="C14" s="524"/>
      <c r="D14" s="524"/>
      <c r="E14" s="524"/>
      <c r="F14" s="255"/>
      <c r="G14" s="255"/>
      <c r="H14" s="255"/>
      <c r="I14" s="255"/>
      <c r="J14" s="255"/>
      <c r="K14" s="255"/>
      <c r="L14" s="255"/>
      <c r="M14" s="255"/>
      <c r="N14" s="256"/>
    </row>
    <row r="15" spans="1:14">
      <c r="A15" s="360" t="s">
        <v>83</v>
      </c>
      <c r="B15" s="355" t="s">
        <v>84</v>
      </c>
      <c r="C15" s="355" t="s">
        <v>85</v>
      </c>
      <c r="D15" s="355"/>
      <c r="E15" s="355" t="s">
        <v>86</v>
      </c>
      <c r="F15" s="355" t="s">
        <v>87</v>
      </c>
      <c r="G15" s="355" t="s">
        <v>88</v>
      </c>
      <c r="H15" s="355"/>
      <c r="I15" s="355"/>
      <c r="J15" s="355" t="s">
        <v>89</v>
      </c>
      <c r="K15" s="355"/>
      <c r="L15" s="355"/>
      <c r="M15" s="355"/>
      <c r="N15" s="356"/>
    </row>
    <row r="16" spans="1:14">
      <c r="A16" s="360"/>
      <c r="B16" s="355"/>
      <c r="C16" s="10" t="s">
        <v>85</v>
      </c>
      <c r="D16" s="10" t="s">
        <v>90</v>
      </c>
      <c r="E16" s="355"/>
      <c r="F16" s="355"/>
      <c r="G16" s="355"/>
      <c r="H16" s="355"/>
      <c r="I16" s="355"/>
      <c r="J16" s="355"/>
      <c r="K16" s="355"/>
      <c r="L16" s="355"/>
      <c r="M16" s="355"/>
      <c r="N16" s="356"/>
    </row>
    <row r="17" spans="1:14">
      <c r="A17" s="6" t="s">
        <v>91</v>
      </c>
      <c r="B17" s="3" t="s">
        <v>92</v>
      </c>
      <c r="C17" s="3" t="s">
        <v>93</v>
      </c>
      <c r="D17" s="3" t="s">
        <v>94</v>
      </c>
      <c r="E17" s="3" t="s">
        <v>73</v>
      </c>
      <c r="F17" s="3" t="s">
        <v>96</v>
      </c>
      <c r="G17" s="239"/>
      <c r="H17" s="239"/>
      <c r="I17" s="239"/>
      <c r="J17" s="537" t="s">
        <v>775</v>
      </c>
      <c r="K17" s="202"/>
      <c r="L17" s="202"/>
      <c r="M17" s="202"/>
      <c r="N17" s="203"/>
    </row>
    <row r="18" spans="1:14">
      <c r="A18" s="6" t="s">
        <v>91</v>
      </c>
      <c r="B18" s="3" t="s">
        <v>17</v>
      </c>
      <c r="C18" s="3" t="s">
        <v>93</v>
      </c>
      <c r="D18" s="3" t="s">
        <v>17</v>
      </c>
      <c r="E18" s="3" t="s">
        <v>73</v>
      </c>
      <c r="F18" s="3" t="s">
        <v>96</v>
      </c>
      <c r="G18" s="239"/>
      <c r="H18" s="239"/>
      <c r="I18" s="239"/>
      <c r="J18" s="537" t="s">
        <v>776</v>
      </c>
      <c r="K18" s="202"/>
      <c r="L18" s="202"/>
      <c r="M18" s="202"/>
      <c r="N18" s="203"/>
    </row>
    <row r="19" spans="1:14">
      <c r="A19" s="6" t="s">
        <v>91</v>
      </c>
      <c r="B19" s="3" t="s">
        <v>284</v>
      </c>
      <c r="C19" s="3" t="s">
        <v>195</v>
      </c>
      <c r="D19" s="3"/>
      <c r="E19" s="3" t="s">
        <v>73</v>
      </c>
      <c r="F19" s="3" t="s">
        <v>96</v>
      </c>
      <c r="G19" s="505" t="s">
        <v>669</v>
      </c>
      <c r="H19" s="261"/>
      <c r="I19" s="262"/>
      <c r="J19" s="532" t="s">
        <v>777</v>
      </c>
      <c r="K19" s="533"/>
      <c r="L19" s="533"/>
      <c r="M19" s="533"/>
      <c r="N19" s="534"/>
    </row>
    <row r="20" spans="1:14">
      <c r="A20" s="6" t="s">
        <v>91</v>
      </c>
      <c r="B20" s="3" t="s">
        <v>452</v>
      </c>
      <c r="C20" s="3" t="s">
        <v>93</v>
      </c>
      <c r="D20" s="3" t="s">
        <v>291</v>
      </c>
      <c r="E20" s="3" t="s">
        <v>73</v>
      </c>
      <c r="F20" s="3" t="s">
        <v>96</v>
      </c>
      <c r="G20" s="260"/>
      <c r="H20" s="261"/>
      <c r="I20" s="262"/>
      <c r="J20" s="532" t="s">
        <v>778</v>
      </c>
      <c r="K20" s="533"/>
      <c r="L20" s="533"/>
      <c r="M20" s="533"/>
      <c r="N20" s="534"/>
    </row>
    <row r="21" spans="1:14">
      <c r="A21" s="6" t="s">
        <v>91</v>
      </c>
      <c r="B21" s="3" t="s">
        <v>779</v>
      </c>
      <c r="C21" s="3" t="s">
        <v>93</v>
      </c>
      <c r="D21" s="3" t="s">
        <v>13</v>
      </c>
      <c r="E21" s="3" t="s">
        <v>73</v>
      </c>
      <c r="F21" s="3" t="s">
        <v>96</v>
      </c>
      <c r="G21" s="239"/>
      <c r="H21" s="239"/>
      <c r="I21" s="239"/>
      <c r="J21" s="537" t="s">
        <v>780</v>
      </c>
      <c r="K21" s="202"/>
      <c r="L21" s="202"/>
      <c r="M21" s="202"/>
      <c r="N21" s="203"/>
    </row>
    <row r="22" spans="1:14">
      <c r="A22" s="6" t="s">
        <v>91</v>
      </c>
      <c r="B22" s="3" t="s">
        <v>781</v>
      </c>
      <c r="C22" s="3" t="s">
        <v>93</v>
      </c>
      <c r="D22" s="3" t="s">
        <v>6</v>
      </c>
      <c r="E22" s="3" t="s">
        <v>73</v>
      </c>
      <c r="F22" s="3" t="s">
        <v>96</v>
      </c>
      <c r="G22" s="260"/>
      <c r="H22" s="261"/>
      <c r="I22" s="262"/>
      <c r="J22" s="532" t="s">
        <v>782</v>
      </c>
      <c r="K22" s="533"/>
      <c r="L22" s="533"/>
      <c r="M22" s="533"/>
      <c r="N22" s="534"/>
    </row>
    <row r="23" spans="1:14">
      <c r="A23" s="6" t="s">
        <v>91</v>
      </c>
      <c r="B23" s="3" t="s">
        <v>783</v>
      </c>
      <c r="C23" s="3" t="s">
        <v>239</v>
      </c>
      <c r="D23" s="3"/>
      <c r="E23" s="3" t="s">
        <v>73</v>
      </c>
      <c r="F23" s="3" t="s">
        <v>96</v>
      </c>
      <c r="G23" s="260"/>
      <c r="H23" s="261"/>
      <c r="I23" s="262"/>
      <c r="J23" s="532" t="s">
        <v>784</v>
      </c>
      <c r="K23" s="533"/>
      <c r="L23" s="533"/>
      <c r="M23" s="533"/>
      <c r="N23" s="534"/>
    </row>
    <row r="24" spans="1:14">
      <c r="A24" s="6" t="s">
        <v>91</v>
      </c>
      <c r="B24" s="3" t="s">
        <v>100</v>
      </c>
      <c r="C24" s="3" t="s">
        <v>93</v>
      </c>
      <c r="D24" s="3" t="s">
        <v>19</v>
      </c>
      <c r="E24" s="3" t="s">
        <v>73</v>
      </c>
      <c r="F24" s="3" t="s">
        <v>96</v>
      </c>
      <c r="G24" s="260" t="s">
        <v>675</v>
      </c>
      <c r="H24" s="261"/>
      <c r="I24" s="262"/>
      <c r="J24" s="505" t="s">
        <v>785</v>
      </c>
      <c r="K24" s="535"/>
      <c r="L24" s="535"/>
      <c r="M24" s="535"/>
      <c r="N24" s="536"/>
    </row>
    <row r="25" spans="1:14">
      <c r="A25" s="245" t="s">
        <v>102</v>
      </c>
      <c r="B25" s="235"/>
      <c r="C25" s="235"/>
      <c r="D25" s="235"/>
      <c r="E25" s="235"/>
      <c r="F25" s="235"/>
      <c r="G25" s="235"/>
      <c r="H25" s="235"/>
      <c r="I25" s="235"/>
      <c r="J25" s="235"/>
      <c r="K25" s="235"/>
      <c r="L25" s="235"/>
      <c r="M25" s="235"/>
      <c r="N25" s="236"/>
    </row>
    <row r="26" spans="1:14">
      <c r="A26" s="176" t="s">
        <v>83</v>
      </c>
      <c r="B26" s="177" t="s">
        <v>84</v>
      </c>
      <c r="C26" s="177" t="s">
        <v>103</v>
      </c>
      <c r="D26" s="177" t="s">
        <v>104</v>
      </c>
      <c r="E26" s="177" t="s">
        <v>105</v>
      </c>
      <c r="F26" s="177"/>
      <c r="G26" s="177"/>
      <c r="H26" s="177"/>
      <c r="I26" s="177"/>
      <c r="J26" s="177"/>
      <c r="K26" s="177"/>
      <c r="L26" s="177"/>
      <c r="M26" s="177" t="s">
        <v>106</v>
      </c>
      <c r="N26" s="234"/>
    </row>
    <row r="27" spans="1:14">
      <c r="A27" s="176"/>
      <c r="B27" s="177"/>
      <c r="C27" s="177"/>
      <c r="D27" s="177"/>
      <c r="E27" s="11" t="s">
        <v>84</v>
      </c>
      <c r="F27" s="11" t="s">
        <v>85</v>
      </c>
      <c r="G27" s="11" t="s">
        <v>90</v>
      </c>
      <c r="H27" s="11" t="s">
        <v>107</v>
      </c>
      <c r="I27" s="11" t="s">
        <v>86</v>
      </c>
      <c r="J27" s="397" t="s">
        <v>104</v>
      </c>
      <c r="K27" s="397"/>
      <c r="L27" s="397"/>
      <c r="M27" s="177"/>
      <c r="N27" s="234"/>
    </row>
    <row r="28" spans="1:14" ht="30.75">
      <c r="A28" s="160" t="s">
        <v>71</v>
      </c>
      <c r="B28" s="120" t="str">
        <f>B2</f>
        <v>ReporteComentario</v>
      </c>
      <c r="C28" s="120" t="s">
        <v>108</v>
      </c>
      <c r="D28" s="125" t="s">
        <v>109</v>
      </c>
      <c r="E28" s="3"/>
      <c r="F28" s="3"/>
      <c r="G28" s="3"/>
      <c r="H28" s="3"/>
      <c r="I28" s="3"/>
      <c r="J28" s="190"/>
      <c r="K28" s="191"/>
      <c r="L28" s="227"/>
      <c r="M28" s="223"/>
      <c r="N28" s="224"/>
    </row>
    <row r="29" spans="1:14">
      <c r="A29" s="412" t="s">
        <v>71</v>
      </c>
      <c r="B29" s="413" t="str">
        <f>B2</f>
        <v>ReporteComentario</v>
      </c>
      <c r="C29" s="413" t="s">
        <v>110</v>
      </c>
      <c r="D29" s="414" t="s">
        <v>786</v>
      </c>
      <c r="E29" s="23" t="s">
        <v>92</v>
      </c>
      <c r="F29" s="23" t="s">
        <v>93</v>
      </c>
      <c r="G29" s="23" t="s">
        <v>94</v>
      </c>
      <c r="H29" s="23" t="s">
        <v>112</v>
      </c>
      <c r="I29" s="23" t="s">
        <v>95</v>
      </c>
      <c r="J29" s="525" t="s">
        <v>787</v>
      </c>
      <c r="K29" s="525"/>
      <c r="L29" s="525"/>
      <c r="M29" s="414"/>
      <c r="N29" s="495"/>
    </row>
    <row r="30" spans="1:14">
      <c r="A30" s="412"/>
      <c r="B30" s="413"/>
      <c r="C30" s="413"/>
      <c r="D30" s="414"/>
      <c r="E30" s="23" t="s">
        <v>788</v>
      </c>
      <c r="F30" s="23" t="s">
        <v>93</v>
      </c>
      <c r="G30" s="23" t="s">
        <v>17</v>
      </c>
      <c r="H30" s="23" t="s">
        <v>115</v>
      </c>
      <c r="I30" s="23" t="s">
        <v>73</v>
      </c>
      <c r="J30" s="525" t="s">
        <v>789</v>
      </c>
      <c r="K30" s="525"/>
      <c r="L30" s="525"/>
      <c r="M30" s="414"/>
      <c r="N30" s="495"/>
    </row>
    <row r="31" spans="1:14">
      <c r="A31" s="412"/>
      <c r="B31" s="413"/>
      <c r="C31" s="413"/>
      <c r="D31" s="414"/>
      <c r="E31" s="23" t="s">
        <v>284</v>
      </c>
      <c r="F31" s="23" t="s">
        <v>195</v>
      </c>
      <c r="G31" s="23"/>
      <c r="H31" s="23" t="s">
        <v>115</v>
      </c>
      <c r="I31" s="23" t="s">
        <v>73</v>
      </c>
      <c r="J31" s="525" t="s">
        <v>790</v>
      </c>
      <c r="K31" s="525"/>
      <c r="L31" s="525"/>
      <c r="M31" s="414"/>
      <c r="N31" s="495"/>
    </row>
    <row r="32" spans="1:14" ht="27.75" customHeight="1">
      <c r="A32" s="412"/>
      <c r="B32" s="413"/>
      <c r="C32" s="413"/>
      <c r="D32" s="414"/>
      <c r="E32" s="23" t="s">
        <v>452</v>
      </c>
      <c r="F32" s="23" t="s">
        <v>93</v>
      </c>
      <c r="G32" s="23" t="s">
        <v>316</v>
      </c>
      <c r="H32" s="23" t="s">
        <v>115</v>
      </c>
      <c r="I32" s="23" t="s">
        <v>73</v>
      </c>
      <c r="J32" s="525" t="s">
        <v>791</v>
      </c>
      <c r="K32" s="525"/>
      <c r="L32" s="525"/>
      <c r="M32" s="414"/>
      <c r="N32" s="495"/>
    </row>
    <row r="33" spans="1:14">
      <c r="A33" s="412"/>
      <c r="B33" s="413"/>
      <c r="C33" s="413"/>
      <c r="D33" s="414"/>
      <c r="E33" s="23" t="s">
        <v>779</v>
      </c>
      <c r="F33" s="23" t="s">
        <v>93</v>
      </c>
      <c r="G33" s="23" t="s">
        <v>13</v>
      </c>
      <c r="H33" s="23" t="s">
        <v>115</v>
      </c>
      <c r="I33" s="23" t="s">
        <v>73</v>
      </c>
      <c r="J33" s="525" t="s">
        <v>792</v>
      </c>
      <c r="K33" s="525"/>
      <c r="L33" s="525"/>
      <c r="M33" s="414"/>
      <c r="N33" s="495"/>
    </row>
    <row r="34" spans="1:14" ht="30.75">
      <c r="A34" s="412"/>
      <c r="B34" s="413"/>
      <c r="C34" s="413"/>
      <c r="D34" s="414"/>
      <c r="E34" s="23" t="s">
        <v>781</v>
      </c>
      <c r="F34" s="23" t="s">
        <v>93</v>
      </c>
      <c r="G34" s="45" t="s">
        <v>793</v>
      </c>
      <c r="H34" s="23" t="s">
        <v>115</v>
      </c>
      <c r="I34" s="23" t="s">
        <v>73</v>
      </c>
      <c r="J34" s="525" t="s">
        <v>794</v>
      </c>
      <c r="K34" s="525"/>
      <c r="L34" s="525"/>
      <c r="M34" s="414"/>
      <c r="N34" s="495"/>
    </row>
    <row r="35" spans="1:14" ht="30" customHeight="1">
      <c r="A35" s="412"/>
      <c r="B35" s="413"/>
      <c r="C35" s="413"/>
      <c r="D35" s="414"/>
      <c r="E35" s="23" t="s">
        <v>783</v>
      </c>
      <c r="F35" s="23" t="s">
        <v>239</v>
      </c>
      <c r="G35" s="23"/>
      <c r="H35" s="23" t="s">
        <v>112</v>
      </c>
      <c r="I35" s="23" t="s">
        <v>73</v>
      </c>
      <c r="J35" s="525" t="s">
        <v>795</v>
      </c>
      <c r="K35" s="525"/>
      <c r="L35" s="525"/>
      <c r="M35" s="414"/>
      <c r="N35" s="495"/>
    </row>
    <row r="36" spans="1:14">
      <c r="A36" s="412"/>
      <c r="B36" s="413"/>
      <c r="C36" s="413"/>
      <c r="D36" s="414"/>
      <c r="E36" s="23" t="s">
        <v>100</v>
      </c>
      <c r="F36" s="23" t="s">
        <v>93</v>
      </c>
      <c r="G36" s="23" t="s">
        <v>19</v>
      </c>
      <c r="H36" s="23" t="s">
        <v>115</v>
      </c>
      <c r="I36" s="23" t="s">
        <v>73</v>
      </c>
      <c r="J36" s="525" t="s">
        <v>796</v>
      </c>
      <c r="K36" s="525"/>
      <c r="L36" s="525"/>
      <c r="M36" s="526"/>
      <c r="N36" s="527"/>
    </row>
    <row r="37" spans="1:14">
      <c r="A37" s="412" t="s">
        <v>71</v>
      </c>
      <c r="B37" s="413" t="str">
        <f>B2</f>
        <v>ReporteComentario</v>
      </c>
      <c r="C37" s="413" t="s">
        <v>110</v>
      </c>
      <c r="D37" s="414" t="s">
        <v>786</v>
      </c>
      <c r="E37" s="23" t="s">
        <v>788</v>
      </c>
      <c r="F37" s="23" t="s">
        <v>93</v>
      </c>
      <c r="G37" s="23" t="s">
        <v>17</v>
      </c>
      <c r="H37" s="23" t="s">
        <v>115</v>
      </c>
      <c r="I37" s="23" t="s">
        <v>73</v>
      </c>
      <c r="J37" s="525" t="s">
        <v>789</v>
      </c>
      <c r="K37" s="525"/>
      <c r="L37" s="525"/>
      <c r="M37" s="414"/>
      <c r="N37" s="495"/>
    </row>
    <row r="38" spans="1:14">
      <c r="A38" s="412"/>
      <c r="B38" s="413"/>
      <c r="C38" s="413"/>
      <c r="D38" s="414"/>
      <c r="E38" s="23" t="s">
        <v>284</v>
      </c>
      <c r="F38" s="23" t="s">
        <v>195</v>
      </c>
      <c r="G38" s="23"/>
      <c r="H38" s="23" t="s">
        <v>115</v>
      </c>
      <c r="I38" s="23" t="s">
        <v>73</v>
      </c>
      <c r="J38" s="525" t="s">
        <v>790</v>
      </c>
      <c r="K38" s="525"/>
      <c r="L38" s="525"/>
      <c r="M38" s="414"/>
      <c r="N38" s="495"/>
    </row>
    <row r="39" spans="1:14" ht="27" customHeight="1">
      <c r="A39" s="412"/>
      <c r="B39" s="413"/>
      <c r="C39" s="413"/>
      <c r="D39" s="414"/>
      <c r="E39" s="23" t="s">
        <v>452</v>
      </c>
      <c r="F39" s="23" t="s">
        <v>93</v>
      </c>
      <c r="G39" s="23" t="s">
        <v>291</v>
      </c>
      <c r="H39" s="23" t="s">
        <v>115</v>
      </c>
      <c r="I39" s="23" t="s">
        <v>73</v>
      </c>
      <c r="J39" s="525" t="s">
        <v>797</v>
      </c>
      <c r="K39" s="525"/>
      <c r="L39" s="525"/>
      <c r="M39" s="414"/>
      <c r="N39" s="495"/>
    </row>
    <row r="40" spans="1:14">
      <c r="A40" s="412"/>
      <c r="B40" s="413"/>
      <c r="C40" s="413"/>
      <c r="D40" s="414"/>
      <c r="E40" s="23" t="s">
        <v>779</v>
      </c>
      <c r="F40" s="23" t="s">
        <v>93</v>
      </c>
      <c r="G40" s="23" t="s">
        <v>13</v>
      </c>
      <c r="H40" s="23" t="s">
        <v>115</v>
      </c>
      <c r="I40" s="23" t="s">
        <v>73</v>
      </c>
      <c r="J40" s="525" t="s">
        <v>792</v>
      </c>
      <c r="K40" s="525"/>
      <c r="L40" s="525"/>
      <c r="M40" s="414"/>
      <c r="N40" s="495"/>
    </row>
    <row r="41" spans="1:14" ht="30.75">
      <c r="A41" s="412"/>
      <c r="B41" s="413"/>
      <c r="C41" s="413"/>
      <c r="D41" s="414"/>
      <c r="E41" s="23" t="s">
        <v>781</v>
      </c>
      <c r="F41" s="23" t="s">
        <v>93</v>
      </c>
      <c r="G41" s="45" t="s">
        <v>793</v>
      </c>
      <c r="H41" s="23" t="s">
        <v>115</v>
      </c>
      <c r="I41" s="23" t="s">
        <v>73</v>
      </c>
      <c r="J41" s="525" t="s">
        <v>794</v>
      </c>
      <c r="K41" s="525"/>
      <c r="L41" s="525"/>
      <c r="M41" s="414"/>
      <c r="N41" s="495"/>
    </row>
    <row r="42" spans="1:14" ht="30" customHeight="1">
      <c r="A42" s="483"/>
      <c r="B42" s="474"/>
      <c r="C42" s="474"/>
      <c r="D42" s="475"/>
      <c r="E42" s="27" t="s">
        <v>783</v>
      </c>
      <c r="F42" s="27" t="s">
        <v>239</v>
      </c>
      <c r="G42" s="27"/>
      <c r="H42" s="27" t="s">
        <v>112</v>
      </c>
      <c r="I42" s="27" t="s">
        <v>73</v>
      </c>
      <c r="J42" s="531" t="s">
        <v>798</v>
      </c>
      <c r="K42" s="531"/>
      <c r="L42" s="531"/>
      <c r="M42" s="475"/>
      <c r="N42" s="496"/>
    </row>
    <row r="43" spans="1:14">
      <c r="A43" s="263" t="s">
        <v>119</v>
      </c>
      <c r="B43" s="259"/>
      <c r="C43" s="259"/>
      <c r="D43" s="259"/>
      <c r="E43" s="259"/>
      <c r="F43" s="259"/>
      <c r="G43" s="259"/>
      <c r="H43" s="259"/>
      <c r="I43" s="259"/>
      <c r="J43" s="396"/>
      <c r="K43" s="396"/>
      <c r="L43" s="396"/>
      <c r="M43" s="259"/>
      <c r="N43" s="264"/>
    </row>
    <row r="44" spans="1:14">
      <c r="A44" s="354" t="s">
        <v>83</v>
      </c>
      <c r="B44" s="346" t="s">
        <v>84</v>
      </c>
      <c r="C44" s="346" t="s">
        <v>120</v>
      </c>
      <c r="D44" s="346" t="s">
        <v>121</v>
      </c>
      <c r="E44" s="346" t="s">
        <v>104</v>
      </c>
      <c r="F44" s="346" t="s">
        <v>105</v>
      </c>
      <c r="G44" s="346"/>
      <c r="H44" s="346"/>
      <c r="I44" s="346"/>
      <c r="J44" s="346"/>
      <c r="K44" s="346"/>
      <c r="L44" s="346" t="s">
        <v>122</v>
      </c>
      <c r="M44" s="346"/>
      <c r="N44" s="349" t="s">
        <v>106</v>
      </c>
    </row>
    <row r="45" spans="1:14">
      <c r="A45" s="354"/>
      <c r="B45" s="346"/>
      <c r="C45" s="346"/>
      <c r="D45" s="346"/>
      <c r="E45" s="346"/>
      <c r="F45" s="12" t="s">
        <v>84</v>
      </c>
      <c r="G45" s="12" t="s">
        <v>85</v>
      </c>
      <c r="H45" s="12" t="s">
        <v>90</v>
      </c>
      <c r="I45" s="12" t="s">
        <v>107</v>
      </c>
      <c r="J45" s="12" t="s">
        <v>86</v>
      </c>
      <c r="K45" s="12" t="s">
        <v>104</v>
      </c>
      <c r="L45" s="12" t="s">
        <v>85</v>
      </c>
      <c r="M45" s="12" t="s">
        <v>90</v>
      </c>
      <c r="N45" s="349"/>
    </row>
    <row r="46" spans="1:14">
      <c r="A46" s="6" t="s">
        <v>71</v>
      </c>
      <c r="B46" s="3" t="s">
        <v>123</v>
      </c>
      <c r="C46" s="3" t="s">
        <v>124</v>
      </c>
      <c r="D46" s="3" t="s">
        <v>73</v>
      </c>
      <c r="E46" s="3" t="s">
        <v>685</v>
      </c>
      <c r="F46" s="3"/>
      <c r="G46" s="3"/>
      <c r="H46" s="3"/>
      <c r="I46" s="3"/>
      <c r="J46" s="3"/>
      <c r="K46" s="3"/>
      <c r="L46" s="3" t="s">
        <v>93</v>
      </c>
      <c r="M46" s="3" t="s">
        <v>94</v>
      </c>
      <c r="N46" s="7"/>
    </row>
    <row r="47" spans="1:14">
      <c r="A47" s="6" t="s">
        <v>71</v>
      </c>
      <c r="B47" s="3" t="s">
        <v>799</v>
      </c>
      <c r="C47" s="3" t="s">
        <v>124</v>
      </c>
      <c r="D47" s="3" t="s">
        <v>73</v>
      </c>
      <c r="E47" s="3" t="s">
        <v>800</v>
      </c>
      <c r="F47" s="3"/>
      <c r="G47" s="3"/>
      <c r="H47" s="3"/>
      <c r="I47" s="3"/>
      <c r="J47" s="3"/>
      <c r="K47" s="3"/>
      <c r="L47" s="3" t="s">
        <v>93</v>
      </c>
      <c r="M47" s="3" t="s">
        <v>17</v>
      </c>
      <c r="N47" s="7"/>
    </row>
    <row r="48" spans="1:14">
      <c r="A48" s="6" t="s">
        <v>71</v>
      </c>
      <c r="B48" s="3" t="s">
        <v>801</v>
      </c>
      <c r="C48" s="3" t="s">
        <v>124</v>
      </c>
      <c r="D48" s="3" t="s">
        <v>73</v>
      </c>
      <c r="E48" s="3" t="s">
        <v>686</v>
      </c>
      <c r="F48" s="3"/>
      <c r="G48" s="3"/>
      <c r="H48" s="3"/>
      <c r="I48" s="3"/>
      <c r="J48" s="3"/>
      <c r="K48" s="3"/>
      <c r="L48" s="3" t="s">
        <v>195</v>
      </c>
      <c r="M48" s="3"/>
      <c r="N48" s="7"/>
    </row>
    <row r="49" spans="1:14">
      <c r="A49" s="6" t="s">
        <v>71</v>
      </c>
      <c r="B49" s="3" t="s">
        <v>802</v>
      </c>
      <c r="C49" s="3" t="s">
        <v>124</v>
      </c>
      <c r="D49" s="3" t="s">
        <v>73</v>
      </c>
      <c r="E49" s="3" t="s">
        <v>803</v>
      </c>
      <c r="F49" s="3"/>
      <c r="G49" s="3"/>
      <c r="H49" s="3"/>
      <c r="I49" s="3"/>
      <c r="J49" s="3"/>
      <c r="K49" s="3"/>
      <c r="L49" s="3" t="s">
        <v>93</v>
      </c>
      <c r="M49" s="3" t="s">
        <v>291</v>
      </c>
      <c r="N49" s="7"/>
    </row>
    <row r="50" spans="1:14">
      <c r="A50" s="6" t="s">
        <v>71</v>
      </c>
      <c r="B50" s="3" t="s">
        <v>804</v>
      </c>
      <c r="C50" s="3" t="s">
        <v>124</v>
      </c>
      <c r="D50" s="3" t="s">
        <v>73</v>
      </c>
      <c r="E50" s="3" t="s">
        <v>805</v>
      </c>
      <c r="F50" s="3"/>
      <c r="G50" s="3"/>
      <c r="H50" s="3"/>
      <c r="I50" s="3"/>
      <c r="J50" s="3"/>
      <c r="K50" s="3"/>
      <c r="L50" s="3" t="s">
        <v>93</v>
      </c>
      <c r="M50" s="3" t="s">
        <v>13</v>
      </c>
      <c r="N50" s="7"/>
    </row>
    <row r="51" spans="1:14">
      <c r="A51" s="6" t="s">
        <v>71</v>
      </c>
      <c r="B51" s="3" t="s">
        <v>806</v>
      </c>
      <c r="C51" s="3" t="s">
        <v>124</v>
      </c>
      <c r="D51" s="3" t="s">
        <v>73</v>
      </c>
      <c r="E51" s="3" t="s">
        <v>807</v>
      </c>
      <c r="F51" s="3"/>
      <c r="G51" s="3"/>
      <c r="H51" s="3"/>
      <c r="I51" s="3"/>
      <c r="J51" s="3"/>
      <c r="K51" s="3"/>
      <c r="L51" s="3" t="s">
        <v>93</v>
      </c>
      <c r="M51" s="3" t="s">
        <v>6</v>
      </c>
      <c r="N51" s="7"/>
    </row>
    <row r="52" spans="1:14">
      <c r="A52" s="6" t="s">
        <v>71</v>
      </c>
      <c r="B52" s="3" t="s">
        <v>127</v>
      </c>
      <c r="C52" s="3" t="s">
        <v>124</v>
      </c>
      <c r="D52" s="3" t="s">
        <v>73</v>
      </c>
      <c r="E52" s="3" t="s">
        <v>808</v>
      </c>
      <c r="F52" s="3"/>
      <c r="G52" s="3"/>
      <c r="H52" s="3"/>
      <c r="I52" s="3"/>
      <c r="J52" s="3"/>
      <c r="K52" s="3"/>
      <c r="L52" s="3" t="s">
        <v>93</v>
      </c>
      <c r="M52" s="3" t="s">
        <v>19</v>
      </c>
      <c r="N52" s="7"/>
    </row>
    <row r="53" spans="1:14" ht="60.75">
      <c r="A53" s="6" t="s">
        <v>91</v>
      </c>
      <c r="B53" s="3" t="s">
        <v>809</v>
      </c>
      <c r="C53" s="3" t="s">
        <v>129</v>
      </c>
      <c r="D53" s="3" t="s">
        <v>73</v>
      </c>
      <c r="E53" s="3" t="s">
        <v>810</v>
      </c>
      <c r="F53" s="3" t="s">
        <v>17</v>
      </c>
      <c r="G53" s="3" t="s">
        <v>93</v>
      </c>
      <c r="H53" s="3" t="s">
        <v>17</v>
      </c>
      <c r="I53" s="3" t="s">
        <v>115</v>
      </c>
      <c r="J53" s="3" t="s">
        <v>73</v>
      </c>
      <c r="K53" s="45" t="s">
        <v>811</v>
      </c>
      <c r="L53" s="3"/>
      <c r="M53" s="3"/>
      <c r="N53" s="88" t="s">
        <v>812</v>
      </c>
    </row>
    <row r="54" spans="1:14" ht="60.75">
      <c r="A54" s="6" t="s">
        <v>91</v>
      </c>
      <c r="B54" s="3" t="s">
        <v>813</v>
      </c>
      <c r="C54" s="3" t="s">
        <v>129</v>
      </c>
      <c r="D54" s="3" t="s">
        <v>73</v>
      </c>
      <c r="E54" s="3" t="s">
        <v>814</v>
      </c>
      <c r="F54" s="3" t="s">
        <v>284</v>
      </c>
      <c r="G54" s="3" t="s">
        <v>195</v>
      </c>
      <c r="H54" s="3"/>
      <c r="I54" s="3" t="s">
        <v>115</v>
      </c>
      <c r="J54" s="3" t="s">
        <v>73</v>
      </c>
      <c r="K54" s="45" t="s">
        <v>815</v>
      </c>
      <c r="L54" s="3"/>
      <c r="M54" s="3"/>
      <c r="N54" s="88" t="s">
        <v>816</v>
      </c>
    </row>
    <row r="55" spans="1:14" ht="76.5">
      <c r="A55" s="6" t="s">
        <v>91</v>
      </c>
      <c r="B55" s="3" t="s">
        <v>817</v>
      </c>
      <c r="C55" s="3" t="s">
        <v>129</v>
      </c>
      <c r="D55" s="3" t="s">
        <v>73</v>
      </c>
      <c r="E55" s="3" t="s">
        <v>818</v>
      </c>
      <c r="F55" s="3" t="s">
        <v>452</v>
      </c>
      <c r="G55" s="3" t="s">
        <v>93</v>
      </c>
      <c r="H55" s="3" t="s">
        <v>291</v>
      </c>
      <c r="I55" s="3" t="s">
        <v>115</v>
      </c>
      <c r="J55" s="3" t="s">
        <v>73</v>
      </c>
      <c r="K55" s="45" t="s">
        <v>819</v>
      </c>
      <c r="L55" s="3"/>
      <c r="M55" s="3"/>
      <c r="N55" s="88" t="s">
        <v>820</v>
      </c>
    </row>
    <row r="56" spans="1:14" ht="60.75">
      <c r="A56" s="6" t="s">
        <v>91</v>
      </c>
      <c r="B56" s="3" t="s">
        <v>821</v>
      </c>
      <c r="C56" s="3" t="s">
        <v>129</v>
      </c>
      <c r="D56" s="3" t="s">
        <v>73</v>
      </c>
      <c r="E56" s="3" t="s">
        <v>822</v>
      </c>
      <c r="F56" s="3" t="s">
        <v>779</v>
      </c>
      <c r="G56" s="3" t="s">
        <v>93</v>
      </c>
      <c r="H56" s="3" t="s">
        <v>13</v>
      </c>
      <c r="I56" s="3" t="s">
        <v>115</v>
      </c>
      <c r="J56" s="3" t="s">
        <v>73</v>
      </c>
      <c r="K56" s="45" t="s">
        <v>823</v>
      </c>
      <c r="L56" s="3"/>
      <c r="M56" s="3"/>
      <c r="N56" s="88" t="s">
        <v>824</v>
      </c>
    </row>
    <row r="57" spans="1:14" ht="60.75">
      <c r="A57" s="6" t="s">
        <v>91</v>
      </c>
      <c r="B57" s="3" t="s">
        <v>825</v>
      </c>
      <c r="C57" s="3" t="s">
        <v>129</v>
      </c>
      <c r="D57" s="3" t="s">
        <v>73</v>
      </c>
      <c r="E57" s="3" t="s">
        <v>826</v>
      </c>
      <c r="F57" s="3" t="s">
        <v>781</v>
      </c>
      <c r="G57" s="3" t="s">
        <v>93</v>
      </c>
      <c r="H57" s="3" t="s">
        <v>6</v>
      </c>
      <c r="I57" s="3" t="s">
        <v>115</v>
      </c>
      <c r="J57" s="3" t="s">
        <v>73</v>
      </c>
      <c r="K57" s="45" t="s">
        <v>827</v>
      </c>
      <c r="L57" s="3"/>
      <c r="M57" s="3"/>
      <c r="N57" s="88" t="s">
        <v>828</v>
      </c>
    </row>
    <row r="58" spans="1:14" ht="60.75">
      <c r="A58" s="6" t="s">
        <v>91</v>
      </c>
      <c r="B58" s="3" t="s">
        <v>829</v>
      </c>
      <c r="C58" s="3" t="s">
        <v>129</v>
      </c>
      <c r="D58" s="3" t="s">
        <v>73</v>
      </c>
      <c r="E58" s="3" t="s">
        <v>830</v>
      </c>
      <c r="F58" s="3" t="s">
        <v>783</v>
      </c>
      <c r="G58" s="3" t="s">
        <v>239</v>
      </c>
      <c r="H58" s="3"/>
      <c r="I58" s="3" t="s">
        <v>112</v>
      </c>
      <c r="J58" s="3" t="s">
        <v>73</v>
      </c>
      <c r="K58" s="45" t="s">
        <v>831</v>
      </c>
      <c r="L58" s="3"/>
      <c r="M58" s="3"/>
      <c r="N58" s="88" t="s">
        <v>832</v>
      </c>
    </row>
    <row r="59" spans="1:14" ht="60.75">
      <c r="A59" s="6" t="s">
        <v>91</v>
      </c>
      <c r="B59" s="3" t="s">
        <v>133</v>
      </c>
      <c r="C59" s="3" t="s">
        <v>129</v>
      </c>
      <c r="D59" s="3" t="s">
        <v>73</v>
      </c>
      <c r="E59" s="3" t="s">
        <v>600</v>
      </c>
      <c r="F59" s="3" t="s">
        <v>100</v>
      </c>
      <c r="G59" s="3" t="s">
        <v>93</v>
      </c>
      <c r="H59" s="3" t="s">
        <v>19</v>
      </c>
      <c r="I59" s="3" t="s">
        <v>115</v>
      </c>
      <c r="J59" s="3" t="s">
        <v>73</v>
      </c>
      <c r="K59" s="45" t="s">
        <v>833</v>
      </c>
      <c r="L59" s="3"/>
      <c r="M59" s="3"/>
      <c r="N59" s="89" t="s">
        <v>834</v>
      </c>
    </row>
    <row r="60" spans="1:14">
      <c r="A60" s="271" t="s">
        <v>134</v>
      </c>
      <c r="B60" s="257"/>
      <c r="C60" s="257"/>
      <c r="D60" s="257"/>
      <c r="E60" s="257"/>
      <c r="F60" s="257"/>
      <c r="G60" s="257"/>
      <c r="H60" s="257"/>
      <c r="I60" s="257"/>
      <c r="J60" s="257"/>
      <c r="K60" s="257"/>
      <c r="L60" s="257"/>
      <c r="M60" s="257"/>
      <c r="N60" s="258"/>
    </row>
    <row r="61" spans="1:14">
      <c r="A61" s="374" t="s">
        <v>83</v>
      </c>
      <c r="B61" s="372" t="s">
        <v>84</v>
      </c>
      <c r="C61" s="372" t="s">
        <v>135</v>
      </c>
      <c r="D61" s="372" t="s">
        <v>121</v>
      </c>
      <c r="E61" s="372" t="s">
        <v>104</v>
      </c>
      <c r="F61" s="372" t="s">
        <v>105</v>
      </c>
      <c r="G61" s="372"/>
      <c r="H61" s="372"/>
      <c r="I61" s="372"/>
      <c r="J61" s="372"/>
      <c r="K61" s="372"/>
      <c r="L61" s="372" t="s">
        <v>122</v>
      </c>
      <c r="M61" s="372"/>
      <c r="N61" s="373" t="s">
        <v>106</v>
      </c>
    </row>
    <row r="62" spans="1:14">
      <c r="A62" s="528"/>
      <c r="B62" s="529"/>
      <c r="C62" s="529"/>
      <c r="D62" s="529"/>
      <c r="E62" s="529"/>
      <c r="F62" s="69" t="s">
        <v>84</v>
      </c>
      <c r="G62" s="69" t="s">
        <v>85</v>
      </c>
      <c r="H62" s="69" t="s">
        <v>90</v>
      </c>
      <c r="I62" s="69" t="s">
        <v>107</v>
      </c>
      <c r="J62" s="69" t="s">
        <v>86</v>
      </c>
      <c r="K62" s="69" t="s">
        <v>104</v>
      </c>
      <c r="L62" s="69" t="s">
        <v>85</v>
      </c>
      <c r="M62" s="69" t="s">
        <v>90</v>
      </c>
      <c r="N62" s="530"/>
    </row>
    <row r="63" spans="1:14" ht="165">
      <c r="A63" s="23" t="s">
        <v>71</v>
      </c>
      <c r="B63" s="45" t="s">
        <v>835</v>
      </c>
      <c r="C63" s="23" t="s">
        <v>96</v>
      </c>
      <c r="D63" s="23" t="s">
        <v>73</v>
      </c>
      <c r="E63" s="23" t="s">
        <v>836</v>
      </c>
      <c r="F63" s="23" t="s">
        <v>837</v>
      </c>
      <c r="G63" s="23" t="s">
        <v>93</v>
      </c>
      <c r="H63" s="23" t="s">
        <v>49</v>
      </c>
      <c r="I63" s="23" t="s">
        <v>115</v>
      </c>
      <c r="J63" s="23" t="s">
        <v>73</v>
      </c>
      <c r="K63" s="45" t="s">
        <v>838</v>
      </c>
      <c r="L63" s="23" t="s">
        <v>139</v>
      </c>
      <c r="M63" s="23"/>
      <c r="N63" s="45" t="s">
        <v>839</v>
      </c>
    </row>
    <row r="64" spans="1:14" ht="75">
      <c r="A64" s="23" t="s">
        <v>71</v>
      </c>
      <c r="B64" s="45" t="s">
        <v>840</v>
      </c>
      <c r="C64" s="23" t="s">
        <v>96</v>
      </c>
      <c r="D64" s="23" t="s">
        <v>73</v>
      </c>
      <c r="E64" s="45" t="s">
        <v>841</v>
      </c>
      <c r="F64" s="23" t="s">
        <v>842</v>
      </c>
      <c r="G64" s="23" t="s">
        <v>93</v>
      </c>
      <c r="H64" s="23" t="s">
        <v>49</v>
      </c>
      <c r="I64" s="23" t="s">
        <v>115</v>
      </c>
      <c r="J64" s="23" t="s">
        <v>73</v>
      </c>
      <c r="K64" s="45" t="s">
        <v>843</v>
      </c>
      <c r="L64" s="23" t="s">
        <v>93</v>
      </c>
      <c r="M64" s="23" t="s">
        <v>844</v>
      </c>
      <c r="N64" s="45"/>
    </row>
    <row r="65" spans="1:14" ht="105">
      <c r="A65" s="23" t="s">
        <v>71</v>
      </c>
      <c r="B65" s="45" t="s">
        <v>845</v>
      </c>
      <c r="C65" s="23" t="s">
        <v>96</v>
      </c>
      <c r="D65" s="23" t="s">
        <v>73</v>
      </c>
      <c r="E65" s="45" t="s">
        <v>846</v>
      </c>
      <c r="F65" s="45" t="s">
        <v>847</v>
      </c>
      <c r="G65" s="23" t="s">
        <v>93</v>
      </c>
      <c r="H65" s="23" t="s">
        <v>49</v>
      </c>
      <c r="I65" s="23" t="s">
        <v>115</v>
      </c>
      <c r="J65" s="23" t="s">
        <v>73</v>
      </c>
      <c r="K65" s="45" t="s">
        <v>848</v>
      </c>
      <c r="L65" s="23" t="s">
        <v>139</v>
      </c>
      <c r="M65" s="23"/>
      <c r="N65" s="45" t="s">
        <v>849</v>
      </c>
    </row>
    <row r="66" spans="1:14" ht="45">
      <c r="A66" s="23" t="s">
        <v>71</v>
      </c>
      <c r="B66" s="45" t="s">
        <v>850</v>
      </c>
      <c r="C66" s="23" t="s">
        <v>96</v>
      </c>
      <c r="D66" s="23" t="s">
        <v>73</v>
      </c>
      <c r="E66" s="45" t="s">
        <v>851</v>
      </c>
      <c r="F66" s="45" t="s">
        <v>852</v>
      </c>
      <c r="G66" s="23" t="s">
        <v>93</v>
      </c>
      <c r="H66" s="23" t="s">
        <v>49</v>
      </c>
      <c r="I66" s="23" t="s">
        <v>115</v>
      </c>
      <c r="J66" s="23" t="s">
        <v>73</v>
      </c>
      <c r="K66" s="45" t="s">
        <v>853</v>
      </c>
      <c r="L66" s="23" t="s">
        <v>139</v>
      </c>
      <c r="M66" s="23"/>
      <c r="N66" s="45" t="s">
        <v>854</v>
      </c>
    </row>
    <row r="67" spans="1:14" ht="90">
      <c r="A67" s="23" t="s">
        <v>71</v>
      </c>
      <c r="B67" s="45" t="s">
        <v>855</v>
      </c>
      <c r="C67" s="23" t="s">
        <v>96</v>
      </c>
      <c r="D67" s="23" t="s">
        <v>73</v>
      </c>
      <c r="E67" s="45" t="s">
        <v>856</v>
      </c>
      <c r="F67" s="45" t="s">
        <v>857</v>
      </c>
      <c r="G67" s="23" t="s">
        <v>93</v>
      </c>
      <c r="H67" s="23" t="s">
        <v>49</v>
      </c>
      <c r="I67" s="23" t="s">
        <v>115</v>
      </c>
      <c r="J67" s="23" t="s">
        <v>73</v>
      </c>
      <c r="K67" s="45" t="s">
        <v>858</v>
      </c>
      <c r="L67" s="23" t="s">
        <v>139</v>
      </c>
      <c r="M67" s="23"/>
      <c r="N67" s="45"/>
    </row>
    <row r="68" spans="1:14">
      <c r="A68" s="6" t="s">
        <v>71</v>
      </c>
      <c r="B68" s="3" t="s">
        <v>733</v>
      </c>
      <c r="C68" s="3" t="s">
        <v>96</v>
      </c>
      <c r="D68" s="3" t="s">
        <v>73</v>
      </c>
      <c r="E68" s="3" t="s">
        <v>734</v>
      </c>
      <c r="F68" s="3"/>
      <c r="G68" s="3"/>
      <c r="H68" s="3"/>
      <c r="I68" s="3"/>
      <c r="J68" s="3"/>
      <c r="K68" s="42"/>
      <c r="L68" s="3" t="s">
        <v>93</v>
      </c>
      <c r="M68" s="42" t="s">
        <v>94</v>
      </c>
      <c r="N68" s="7"/>
    </row>
  </sheetData>
  <mergeCells count="101">
    <mergeCell ref="A1:E1"/>
    <mergeCell ref="B2:E2"/>
    <mergeCell ref="B3:E3"/>
    <mergeCell ref="B4:E4"/>
    <mergeCell ref="B5:E5"/>
    <mergeCell ref="G15:I16"/>
    <mergeCell ref="J15:N16"/>
    <mergeCell ref="G17:I17"/>
    <mergeCell ref="J17:N17"/>
    <mergeCell ref="B10:D10"/>
    <mergeCell ref="B11:D11"/>
    <mergeCell ref="B12:D12"/>
    <mergeCell ref="B13:D13"/>
    <mergeCell ref="A14:N14"/>
    <mergeCell ref="A7:E7"/>
    <mergeCell ref="B8:D8"/>
    <mergeCell ref="B9:D9"/>
    <mergeCell ref="B6:E6"/>
    <mergeCell ref="G18:I18"/>
    <mergeCell ref="J18:N18"/>
    <mergeCell ref="A15:A16"/>
    <mergeCell ref="B15:B16"/>
    <mergeCell ref="C15:D15"/>
    <mergeCell ref="E15:E16"/>
    <mergeCell ref="F15:F16"/>
    <mergeCell ref="G22:I22"/>
    <mergeCell ref="J22:N22"/>
    <mergeCell ref="M38:N38"/>
    <mergeCell ref="J34:L34"/>
    <mergeCell ref="M34:N34"/>
    <mergeCell ref="J28:L28"/>
    <mergeCell ref="G23:I23"/>
    <mergeCell ref="J23:N23"/>
    <mergeCell ref="G24:I24"/>
    <mergeCell ref="J24:N24"/>
    <mergeCell ref="G19:I19"/>
    <mergeCell ref="J19:N19"/>
    <mergeCell ref="G20:I20"/>
    <mergeCell ref="J20:N20"/>
    <mergeCell ref="G21:I21"/>
    <mergeCell ref="J21:N21"/>
    <mergeCell ref="A25:N25"/>
    <mergeCell ref="A26:A27"/>
    <mergeCell ref="B26:B27"/>
    <mergeCell ref="C26:C27"/>
    <mergeCell ref="D26:D27"/>
    <mergeCell ref="E26:L26"/>
    <mergeCell ref="M26:N27"/>
    <mergeCell ref="J27:L27"/>
    <mergeCell ref="M35:N35"/>
    <mergeCell ref="J35:L35"/>
    <mergeCell ref="M42:N42"/>
    <mergeCell ref="A43:N43"/>
    <mergeCell ref="A44:A45"/>
    <mergeCell ref="B44:B45"/>
    <mergeCell ref="C44:C45"/>
    <mergeCell ref="D44:D45"/>
    <mergeCell ref="E44:E45"/>
    <mergeCell ref="F44:K44"/>
    <mergeCell ref="L44:M44"/>
    <mergeCell ref="N44:N45"/>
    <mergeCell ref="A37:A42"/>
    <mergeCell ref="B37:B42"/>
    <mergeCell ref="C37:C42"/>
    <mergeCell ref="D37:D42"/>
    <mergeCell ref="M41:N41"/>
    <mergeCell ref="J42:L42"/>
    <mergeCell ref="J39:L39"/>
    <mergeCell ref="M39:N39"/>
    <mergeCell ref="J40:L40"/>
    <mergeCell ref="M40:N40"/>
    <mergeCell ref="J38:L38"/>
    <mergeCell ref="J41:L41"/>
    <mergeCell ref="J37:L37"/>
    <mergeCell ref="M37:N37"/>
    <mergeCell ref="A60:N60"/>
    <mergeCell ref="A61:A62"/>
    <mergeCell ref="B61:B62"/>
    <mergeCell ref="C61:C62"/>
    <mergeCell ref="D61:D62"/>
    <mergeCell ref="E61:E62"/>
    <mergeCell ref="F61:K61"/>
    <mergeCell ref="L61:M61"/>
    <mergeCell ref="N61:N62"/>
    <mergeCell ref="M28:N28"/>
    <mergeCell ref="A29:A36"/>
    <mergeCell ref="B29:B36"/>
    <mergeCell ref="C29:C36"/>
    <mergeCell ref="D29:D36"/>
    <mergeCell ref="J29:L29"/>
    <mergeCell ref="M29:N29"/>
    <mergeCell ref="J30:L30"/>
    <mergeCell ref="M30:N30"/>
    <mergeCell ref="J31:L31"/>
    <mergeCell ref="M31:N31"/>
    <mergeCell ref="J32:L32"/>
    <mergeCell ref="M32:N32"/>
    <mergeCell ref="J33:L33"/>
    <mergeCell ref="M33:N33"/>
    <mergeCell ref="J36:L36"/>
    <mergeCell ref="M36:N36"/>
  </mergeCells>
  <hyperlinks>
    <hyperlink ref="A1:E1" location="Clases!A1" display="&lt;-Volver al inicio" xr:uid="{CEB3FC26-6D3B-4CF0-BA35-FFEF5E49FFE4}"/>
    <hyperlink ref="E11" location="'estado'!A1" display="GrupoPartipante" xr:uid="{2F5A7D48-B0AF-4DA1-9A74-B586E988CB30}"/>
    <hyperlink ref="E12" location="'causaReporte'!A1" display="CausaReporte" xr:uid="{67F95BAF-8099-46D1-9A14-E9FFC8FC3D81}"/>
    <hyperlink ref="E13" location="'EstructuraAdminEstruc'!A1" display="EstructuraAdminEstruc" xr:uid="{218EDED5-D099-4BD0-8478-2AC822A3FC9A}"/>
    <hyperlink ref="E9" location="'comentario'!A1" display="Comentario" xr:uid="{6FB737A6-D7C0-4420-A031-68A56FB5118F}"/>
    <hyperlink ref="E10" location="'participantegrupo'!A1" display="ParticipanteGrupo" xr:uid="{362A4ECA-A2FD-437F-8FF4-BD9CB626EE57}"/>
  </hyperlinks>
  <pageMargins left="0.7" right="0.7" top="0.75" bottom="0.75" header="0.3" footer="0.3"/>
  <extLst>
    <ext xmlns:x14="http://schemas.microsoft.com/office/spreadsheetml/2009/9/main" uri="{CCE6A557-97BC-4b89-ADB6-D9C93CAAB3DF}">
      <x14:dataValidations xmlns:xm="http://schemas.microsoft.com/office/excel/2006/main" count="13">
        <x14:dataValidation type="list" allowBlank="1" showInputMessage="1" showErrorMessage="1" xr:uid="{C74543BF-16B0-475F-8E80-B3649D410F9A}">
          <x14:formula1>
            <xm:f>Clases!$B$2:$B$13</xm:f>
          </x14:formula1>
          <xm:sqref>E11</xm:sqref>
        </x14:dataValidation>
        <x14:dataValidation type="list" allowBlank="1" showInputMessage="1" showErrorMessage="1" xr:uid="{70E28175-8282-42ED-A41B-8BED3A72C305}">
          <x14:formula1>
            <xm:f>Valores!$D$2:$D$3</xm:f>
          </x14:formula1>
          <xm:sqref>B5</xm:sqref>
        </x14:dataValidation>
        <x14:dataValidation type="list" allowBlank="1" showInputMessage="1" showErrorMessage="1" xr:uid="{F95AE93C-B558-4F73-A487-6249E0DCD0B3}">
          <x14:formula1>
            <xm:f>Valores!$E$2:$E$3</xm:f>
          </x14:formula1>
          <xm:sqref>B6 E17:E24 J63:J68 D46:D59 D63:D68 J46:J59 I28:I42</xm:sqref>
        </x14:dataValidation>
        <x14:dataValidation type="list" allowBlank="1" showInputMessage="1" showErrorMessage="1" xr:uid="{324E8BF8-D109-4EB6-B3C1-52932CDB40EE}">
          <x14:formula1>
            <xm:f>Valores!$F$2:$F$5</xm:f>
          </x14:formula1>
          <xm:sqref>A17:A24 A63:A68 A46:A59 A28:A29</xm:sqref>
        </x14:dataValidation>
        <x14:dataValidation type="list" allowBlank="1" showInputMessage="1" showErrorMessage="1" xr:uid="{65D8CAC0-FE17-483D-9D72-E9B48556A066}">
          <x14:formula1>
            <xm:f>Valores!$G$2:$G$12</xm:f>
          </x14:formula1>
          <xm:sqref>C17:C24 G46:G59 G63:G68 L46:L59 F28:F42</xm:sqref>
        </x14:dataValidation>
        <x14:dataValidation type="list" allowBlank="1" showInputMessage="1" showErrorMessage="1" xr:uid="{5318FFC8-A164-48AD-97A9-B371DB7AA7E1}">
          <x14:formula1>
            <xm:f>Valores!$H$2:$H$3</xm:f>
          </x14:formula1>
          <xm:sqref>C63:C68 F17:F24</xm:sqref>
        </x14:dataValidation>
        <x14:dataValidation type="list" allowBlank="1" showInputMessage="1" showErrorMessage="1" xr:uid="{49332116-7C46-4FA5-9631-BF0C6AE2F8D6}">
          <x14:formula1>
            <xm:f>Valores!$I$2:$I$3</xm:f>
          </x14:formula1>
          <xm:sqref>C28:C29</xm:sqref>
        </x14:dataValidation>
        <x14:dataValidation type="list" allowBlank="1" showInputMessage="1" showErrorMessage="1" xr:uid="{4AB1CADB-FDB6-45E6-BEC1-91EA2DE8FDD3}">
          <x14:formula1>
            <xm:f>Valores!$J$2:$J$3</xm:f>
          </x14:formula1>
          <xm:sqref>I46:I59 I63:I68 H28:H42</xm:sqref>
        </x14:dataValidation>
        <x14:dataValidation type="list" allowBlank="1" showInputMessage="1" showErrorMessage="1" xr:uid="{3CE6D6A1-39DC-42D9-8A89-2F20BC838AC8}">
          <x14:formula1>
            <xm:f>Valores!$L$2:$L$13</xm:f>
          </x14:formula1>
          <xm:sqref>L63:L68</xm:sqref>
        </x14:dataValidation>
        <x14:dataValidation type="list" allowBlank="1" showInputMessage="1" showErrorMessage="1" xr:uid="{4CCB7FA4-F5C3-4027-8CC6-FDF6997F24A8}">
          <x14:formula1>
            <xm:f>Valores!$B$2:$B$3</xm:f>
          </x14:formula1>
          <xm:sqref>A9:A13</xm:sqref>
        </x14:dataValidation>
        <x14:dataValidation type="list" allowBlank="1" showInputMessage="1" showErrorMessage="1" xr:uid="{297A162D-84AF-4F6B-9EE6-9B3AA9ED879D}">
          <x14:formula1>
            <xm:f>Valores!$C$2:$C$7</xm:f>
          </x14:formula1>
          <xm:sqref>B9:B13</xm:sqref>
        </x14:dataValidation>
        <x14:dataValidation type="list" allowBlank="1" showInputMessage="1" showErrorMessage="1" xr:uid="{FE7FB7D1-8D04-4C2D-ADA8-448E2995A9B6}">
          <x14:formula1>
            <xm:f>Valores!$K$2:$K$3</xm:f>
          </x14:formula1>
          <xm:sqref>C46:C59</xm:sqref>
        </x14:dataValidation>
        <x14:dataValidation type="list" allowBlank="1" showInputMessage="1" showErrorMessage="1" xr:uid="{522EB11A-6C3C-4487-B6A9-77C8BAB776F1}">
          <x14:formula1>
            <xm:f>Clases!$B$2:$B$32</xm:f>
          </x14:formula1>
          <xm:sqref>E9 E12:E13</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90E28-CD1D-47C6-8DA7-6BB6994F9C88}">
  <dimension ref="A1:N69"/>
  <sheetViews>
    <sheetView zoomScale="55" zoomScaleNormal="55" workbookViewId="0">
      <pane ySplit="1" topLeftCell="E74" activePane="bottomLeft" state="frozen"/>
      <selection pane="bottomLeft" activeCell="E74" sqref="E74"/>
    </sheetView>
  </sheetViews>
  <sheetFormatPr defaultColWidth="19.7109375" defaultRowHeight="15"/>
  <cols>
    <col min="1" max="1" width="28.7109375" style="1" customWidth="1"/>
    <col min="2" max="2" width="25.42578125" style="1" customWidth="1"/>
    <col min="3" max="3" width="27.140625" style="1" bestFit="1" customWidth="1"/>
    <col min="4" max="4" width="33.42578125" style="1" bestFit="1" customWidth="1"/>
    <col min="5" max="5" width="69" style="1" bestFit="1" customWidth="1"/>
    <col min="6" max="6" width="27.140625" style="1" bestFit="1" customWidth="1"/>
    <col min="7" max="7" width="23.140625" style="1" bestFit="1" customWidth="1"/>
    <col min="8" max="8" width="23.5703125" style="1" customWidth="1"/>
    <col min="9" max="9" width="40.28515625" style="1" customWidth="1"/>
    <col min="10" max="10" width="34.140625" style="1" bestFit="1" customWidth="1"/>
    <col min="11" max="11" width="30.5703125" style="1" bestFit="1" customWidth="1"/>
    <col min="12" max="12" width="17.5703125" style="1" bestFit="1" customWidth="1"/>
    <col min="13" max="13" width="22.5703125" style="1" customWidth="1"/>
    <col min="14" max="14" width="58.5703125" style="1" bestFit="1" customWidth="1"/>
    <col min="15" max="16384" width="19.7109375" style="1"/>
  </cols>
  <sheetData>
    <row r="1" spans="1:14">
      <c r="A1" s="246" t="s">
        <v>69</v>
      </c>
      <c r="B1" s="246"/>
      <c r="C1" s="246"/>
      <c r="D1" s="246"/>
      <c r="E1" s="246"/>
    </row>
    <row r="2" spans="1:14" ht="13.5" customHeight="1">
      <c r="A2" s="16" t="str">
        <f>Clases!$B$1</f>
        <v>Clase</v>
      </c>
      <c r="B2" s="247" t="str">
        <f>Clases!B24</f>
        <v>ReporteMensaje</v>
      </c>
      <c r="C2" s="247"/>
      <c r="D2" s="247"/>
      <c r="E2" s="248"/>
    </row>
    <row r="3" spans="1:14">
      <c r="A3" s="17" t="str">
        <f>Clases!$C$1</f>
        <v>Estereotipo</v>
      </c>
      <c r="B3" s="239" t="str">
        <f>Clases!C7</f>
        <v>class</v>
      </c>
      <c r="C3" s="239"/>
      <c r="D3" s="239"/>
      <c r="E3" s="240"/>
    </row>
    <row r="4" spans="1:14" ht="33" customHeight="1">
      <c r="A4" s="17" t="str">
        <f>Clases!$D$1</f>
        <v>Desripción</v>
      </c>
      <c r="B4" s="249" t="str">
        <f>Clases!D24</f>
        <v>Clase que representa el Reporte Mensaje que tiene un Mensaje. Por ejemplo, en un momento determinado un mensaje reportado pudiera ser reportado y evaluado por el administrador de estructura el resultado del sistema.</v>
      </c>
      <c r="C4" s="249"/>
      <c r="D4" s="249"/>
      <c r="E4" s="250"/>
    </row>
    <row r="5" spans="1:14">
      <c r="A5" s="17" t="s">
        <v>70</v>
      </c>
      <c r="B5" s="239" t="s">
        <v>282</v>
      </c>
      <c r="C5" s="239"/>
      <c r="D5" s="239"/>
      <c r="E5" s="240"/>
    </row>
    <row r="6" spans="1:14">
      <c r="A6" s="60" t="s">
        <v>72</v>
      </c>
      <c r="B6" s="265" t="s">
        <v>73</v>
      </c>
      <c r="C6" s="265"/>
      <c r="D6" s="265"/>
      <c r="E6" s="492"/>
    </row>
    <row r="7" spans="1:14">
      <c r="A7" s="519" t="s">
        <v>74</v>
      </c>
      <c r="B7" s="520"/>
      <c r="C7" s="520"/>
      <c r="D7" s="520"/>
      <c r="E7" s="521"/>
      <c r="F7" s="2"/>
      <c r="G7" s="2"/>
      <c r="H7" s="2"/>
      <c r="I7" s="2"/>
      <c r="J7" s="2"/>
      <c r="K7" s="2"/>
      <c r="L7" s="2"/>
      <c r="M7" s="2"/>
      <c r="N7" s="2"/>
    </row>
    <row r="8" spans="1:14">
      <c r="A8" s="30" t="s">
        <v>75</v>
      </c>
      <c r="B8" s="522" t="s">
        <v>76</v>
      </c>
      <c r="C8" s="522"/>
      <c r="D8" s="522"/>
      <c r="E8" s="31" t="s">
        <v>21</v>
      </c>
      <c r="F8" s="2"/>
      <c r="G8" s="2"/>
      <c r="H8" s="2"/>
      <c r="I8" s="2"/>
      <c r="J8" s="2"/>
      <c r="K8" s="2"/>
      <c r="L8" s="2"/>
      <c r="M8" s="2"/>
      <c r="N8" s="2"/>
    </row>
    <row r="9" spans="1:14">
      <c r="A9" s="61" t="s">
        <v>79</v>
      </c>
      <c r="B9" s="538" t="s">
        <v>78</v>
      </c>
      <c r="C9" s="538"/>
      <c r="D9" s="538"/>
      <c r="E9" s="62" t="s">
        <v>37</v>
      </c>
    </row>
    <row r="10" spans="1:14">
      <c r="A10" s="61" t="s">
        <v>77</v>
      </c>
      <c r="B10" s="538" t="s">
        <v>80</v>
      </c>
      <c r="C10" s="538"/>
      <c r="D10" s="538"/>
      <c r="E10" s="165" t="s">
        <v>316</v>
      </c>
    </row>
    <row r="11" spans="1:14">
      <c r="A11" s="61" t="s">
        <v>79</v>
      </c>
      <c r="B11" s="538" t="s">
        <v>80</v>
      </c>
      <c r="C11" s="538"/>
      <c r="D11" s="538"/>
      <c r="E11" s="62" t="s">
        <v>19</v>
      </c>
    </row>
    <row r="12" spans="1:14">
      <c r="A12" s="61" t="s">
        <v>79</v>
      </c>
      <c r="B12" s="538" t="s">
        <v>162</v>
      </c>
      <c r="C12" s="538"/>
      <c r="D12" s="538"/>
      <c r="E12" s="62" t="s">
        <v>13</v>
      </c>
    </row>
    <row r="13" spans="1:14">
      <c r="A13" s="64" t="s">
        <v>79</v>
      </c>
      <c r="B13" s="539" t="s">
        <v>80</v>
      </c>
      <c r="C13" s="539"/>
      <c r="D13" s="539"/>
      <c r="E13" s="65" t="s">
        <v>23</v>
      </c>
    </row>
    <row r="14" spans="1:14">
      <c r="A14" s="523" t="s">
        <v>82</v>
      </c>
      <c r="B14" s="524"/>
      <c r="C14" s="524"/>
      <c r="D14" s="524"/>
      <c r="E14" s="524"/>
      <c r="F14" s="255"/>
      <c r="G14" s="255"/>
      <c r="H14" s="255"/>
      <c r="I14" s="255"/>
      <c r="J14" s="255"/>
      <c r="K14" s="255"/>
      <c r="L14" s="255"/>
      <c r="M14" s="255"/>
      <c r="N14" s="256"/>
    </row>
    <row r="15" spans="1:14">
      <c r="A15" s="360" t="s">
        <v>83</v>
      </c>
      <c r="B15" s="355" t="s">
        <v>84</v>
      </c>
      <c r="C15" s="355" t="s">
        <v>85</v>
      </c>
      <c r="D15" s="355"/>
      <c r="E15" s="355" t="s">
        <v>86</v>
      </c>
      <c r="F15" s="355" t="s">
        <v>87</v>
      </c>
      <c r="G15" s="355" t="s">
        <v>88</v>
      </c>
      <c r="H15" s="355"/>
      <c r="I15" s="355"/>
      <c r="J15" s="355" t="s">
        <v>89</v>
      </c>
      <c r="K15" s="355"/>
      <c r="L15" s="355"/>
      <c r="M15" s="355"/>
      <c r="N15" s="356"/>
    </row>
    <row r="16" spans="1:14">
      <c r="A16" s="360"/>
      <c r="B16" s="355"/>
      <c r="C16" s="10" t="s">
        <v>85</v>
      </c>
      <c r="D16" s="10" t="s">
        <v>90</v>
      </c>
      <c r="E16" s="355"/>
      <c r="F16" s="355"/>
      <c r="G16" s="355"/>
      <c r="H16" s="355"/>
      <c r="I16" s="355"/>
      <c r="J16" s="355"/>
      <c r="K16" s="355"/>
      <c r="L16" s="355"/>
      <c r="M16" s="355"/>
      <c r="N16" s="356"/>
    </row>
    <row r="17" spans="1:14">
      <c r="A17" s="6" t="s">
        <v>91</v>
      </c>
      <c r="B17" s="3" t="s">
        <v>92</v>
      </c>
      <c r="C17" s="3" t="s">
        <v>93</v>
      </c>
      <c r="D17" s="3" t="s">
        <v>94</v>
      </c>
      <c r="E17" s="3" t="s">
        <v>73</v>
      </c>
      <c r="F17" s="3" t="s">
        <v>96</v>
      </c>
      <c r="G17" s="239"/>
      <c r="H17" s="239"/>
      <c r="I17" s="239"/>
      <c r="J17" s="537" t="s">
        <v>859</v>
      </c>
      <c r="K17" s="202"/>
      <c r="L17" s="202"/>
      <c r="M17" s="202"/>
      <c r="N17" s="203"/>
    </row>
    <row r="18" spans="1:14">
      <c r="A18" s="6" t="s">
        <v>91</v>
      </c>
      <c r="B18" s="3" t="s">
        <v>37</v>
      </c>
      <c r="C18" s="3" t="s">
        <v>93</v>
      </c>
      <c r="D18" s="3" t="s">
        <v>37</v>
      </c>
      <c r="E18" s="3" t="s">
        <v>73</v>
      </c>
      <c r="F18" s="3" t="s">
        <v>96</v>
      </c>
      <c r="G18" s="239"/>
      <c r="H18" s="239"/>
      <c r="I18" s="239"/>
      <c r="J18" s="537" t="s">
        <v>860</v>
      </c>
      <c r="K18" s="202"/>
      <c r="L18" s="202"/>
      <c r="M18" s="202"/>
      <c r="N18" s="203"/>
    </row>
    <row r="19" spans="1:14">
      <c r="A19" s="6" t="s">
        <v>91</v>
      </c>
      <c r="B19" s="3" t="s">
        <v>284</v>
      </c>
      <c r="C19" s="3" t="s">
        <v>195</v>
      </c>
      <c r="D19" s="3"/>
      <c r="E19" s="3" t="s">
        <v>73</v>
      </c>
      <c r="F19" s="3" t="s">
        <v>96</v>
      </c>
      <c r="G19" s="505" t="s">
        <v>669</v>
      </c>
      <c r="H19" s="261"/>
      <c r="I19" s="262"/>
      <c r="J19" s="532" t="s">
        <v>777</v>
      </c>
      <c r="K19" s="533"/>
      <c r="L19" s="533"/>
      <c r="M19" s="533"/>
      <c r="N19" s="534"/>
    </row>
    <row r="20" spans="1:14">
      <c r="A20" s="6" t="s">
        <v>91</v>
      </c>
      <c r="B20" s="3" t="s">
        <v>452</v>
      </c>
      <c r="C20" s="3" t="s">
        <v>93</v>
      </c>
      <c r="D20" s="3" t="s">
        <v>291</v>
      </c>
      <c r="E20" s="3" t="s">
        <v>73</v>
      </c>
      <c r="F20" s="3" t="s">
        <v>96</v>
      </c>
      <c r="G20" s="260"/>
      <c r="H20" s="261"/>
      <c r="I20" s="262"/>
      <c r="J20" s="532" t="s">
        <v>861</v>
      </c>
      <c r="K20" s="533"/>
      <c r="L20" s="533"/>
      <c r="M20" s="533"/>
      <c r="N20" s="534"/>
    </row>
    <row r="21" spans="1:14">
      <c r="A21" s="6" t="s">
        <v>91</v>
      </c>
      <c r="B21" s="3" t="s">
        <v>779</v>
      </c>
      <c r="C21" s="3" t="s">
        <v>93</v>
      </c>
      <c r="D21" s="3" t="s">
        <v>13</v>
      </c>
      <c r="E21" s="3" t="s">
        <v>73</v>
      </c>
      <c r="F21" s="3" t="s">
        <v>96</v>
      </c>
      <c r="G21" s="239"/>
      <c r="H21" s="239"/>
      <c r="I21" s="239"/>
      <c r="J21" s="537" t="s">
        <v>780</v>
      </c>
      <c r="K21" s="202"/>
      <c r="L21" s="202"/>
      <c r="M21" s="202"/>
      <c r="N21" s="203"/>
    </row>
    <row r="22" spans="1:14">
      <c r="A22" s="6" t="s">
        <v>91</v>
      </c>
      <c r="B22" s="3" t="s">
        <v>781</v>
      </c>
      <c r="C22" s="3" t="s">
        <v>93</v>
      </c>
      <c r="D22" s="3" t="s">
        <v>6</v>
      </c>
      <c r="E22" s="3" t="s">
        <v>73</v>
      </c>
      <c r="F22" s="3" t="s">
        <v>96</v>
      </c>
      <c r="G22" s="260"/>
      <c r="H22" s="261"/>
      <c r="I22" s="262"/>
      <c r="J22" s="532" t="s">
        <v>862</v>
      </c>
      <c r="K22" s="533"/>
      <c r="L22" s="533"/>
      <c r="M22" s="533"/>
      <c r="N22" s="534"/>
    </row>
    <row r="23" spans="1:14">
      <c r="A23" s="6" t="s">
        <v>91</v>
      </c>
      <c r="B23" s="3" t="s">
        <v>783</v>
      </c>
      <c r="C23" s="3" t="s">
        <v>239</v>
      </c>
      <c r="D23" s="3"/>
      <c r="E23" s="3" t="s">
        <v>73</v>
      </c>
      <c r="F23" s="3" t="s">
        <v>96</v>
      </c>
      <c r="G23" s="260"/>
      <c r="H23" s="261"/>
      <c r="I23" s="262"/>
      <c r="J23" s="532" t="s">
        <v>863</v>
      </c>
      <c r="K23" s="533"/>
      <c r="L23" s="533"/>
      <c r="M23" s="533"/>
      <c r="N23" s="534"/>
    </row>
    <row r="24" spans="1:14">
      <c r="A24" s="6" t="s">
        <v>91</v>
      </c>
      <c r="B24" s="3" t="s">
        <v>100</v>
      </c>
      <c r="C24" s="3" t="s">
        <v>93</v>
      </c>
      <c r="D24" s="3" t="s">
        <v>19</v>
      </c>
      <c r="E24" s="3" t="s">
        <v>73</v>
      </c>
      <c r="F24" s="3" t="s">
        <v>96</v>
      </c>
      <c r="G24" s="260" t="s">
        <v>675</v>
      </c>
      <c r="H24" s="261"/>
      <c r="I24" s="262"/>
      <c r="J24" s="505" t="s">
        <v>785</v>
      </c>
      <c r="K24" s="535"/>
      <c r="L24" s="535"/>
      <c r="M24" s="535"/>
      <c r="N24" s="536"/>
    </row>
    <row r="25" spans="1:14">
      <c r="A25" s="245" t="s">
        <v>102</v>
      </c>
      <c r="B25" s="235"/>
      <c r="C25" s="235"/>
      <c r="D25" s="235"/>
      <c r="E25" s="235"/>
      <c r="F25" s="235"/>
      <c r="G25" s="235"/>
      <c r="H25" s="235"/>
      <c r="I25" s="235"/>
      <c r="J25" s="235"/>
      <c r="K25" s="235"/>
      <c r="L25" s="235"/>
      <c r="M25" s="235"/>
      <c r="N25" s="236"/>
    </row>
    <row r="26" spans="1:14">
      <c r="A26" s="176" t="s">
        <v>83</v>
      </c>
      <c r="B26" s="177" t="s">
        <v>84</v>
      </c>
      <c r="C26" s="177" t="s">
        <v>103</v>
      </c>
      <c r="D26" s="177" t="s">
        <v>104</v>
      </c>
      <c r="E26" s="177" t="s">
        <v>105</v>
      </c>
      <c r="F26" s="177"/>
      <c r="G26" s="177"/>
      <c r="H26" s="177"/>
      <c r="I26" s="177"/>
      <c r="J26" s="177"/>
      <c r="K26" s="177"/>
      <c r="L26" s="177"/>
      <c r="M26" s="177" t="s">
        <v>106</v>
      </c>
      <c r="N26" s="234"/>
    </row>
    <row r="27" spans="1:14">
      <c r="A27" s="176"/>
      <c r="B27" s="177"/>
      <c r="C27" s="177"/>
      <c r="D27" s="177"/>
      <c r="E27" s="11" t="s">
        <v>84</v>
      </c>
      <c r="F27" s="11" t="s">
        <v>85</v>
      </c>
      <c r="G27" s="11" t="s">
        <v>90</v>
      </c>
      <c r="H27" s="11" t="s">
        <v>107</v>
      </c>
      <c r="I27" s="11" t="s">
        <v>86</v>
      </c>
      <c r="J27" s="397" t="s">
        <v>104</v>
      </c>
      <c r="K27" s="397"/>
      <c r="L27" s="397"/>
      <c r="M27" s="177"/>
      <c r="N27" s="234"/>
    </row>
    <row r="28" spans="1:14" ht="30.75" customHeight="1">
      <c r="A28" s="119" t="s">
        <v>71</v>
      </c>
      <c r="B28" s="120" t="str">
        <f>B2</f>
        <v>ReporteMensaje</v>
      </c>
      <c r="C28" s="120" t="s">
        <v>108</v>
      </c>
      <c r="D28" s="123" t="s">
        <v>864</v>
      </c>
      <c r="E28" s="3"/>
      <c r="F28" s="3"/>
      <c r="G28" s="3"/>
      <c r="H28" s="3"/>
      <c r="I28" s="3"/>
      <c r="J28" s="190"/>
      <c r="K28" s="191"/>
      <c r="L28" s="227"/>
      <c r="M28" s="223"/>
      <c r="N28" s="224"/>
    </row>
    <row r="29" spans="1:14" ht="15" customHeight="1">
      <c r="A29" s="412" t="s">
        <v>71</v>
      </c>
      <c r="B29" s="413" t="str">
        <f>B2</f>
        <v>ReporteMensaje</v>
      </c>
      <c r="C29" s="413" t="s">
        <v>110</v>
      </c>
      <c r="D29" s="414" t="s">
        <v>865</v>
      </c>
      <c r="E29" s="23" t="s">
        <v>92</v>
      </c>
      <c r="F29" s="23" t="s">
        <v>93</v>
      </c>
      <c r="G29" s="23" t="s">
        <v>94</v>
      </c>
      <c r="H29" s="23" t="s">
        <v>112</v>
      </c>
      <c r="I29" s="23" t="s">
        <v>95</v>
      </c>
      <c r="J29" s="525" t="s">
        <v>866</v>
      </c>
      <c r="K29" s="525"/>
      <c r="L29" s="525"/>
      <c r="M29" s="414"/>
      <c r="N29" s="495"/>
    </row>
    <row r="30" spans="1:14" ht="18" customHeight="1">
      <c r="A30" s="412"/>
      <c r="B30" s="413"/>
      <c r="C30" s="413"/>
      <c r="D30" s="414"/>
      <c r="E30" s="23" t="s">
        <v>476</v>
      </c>
      <c r="F30" s="23" t="s">
        <v>93</v>
      </c>
      <c r="G30" s="23" t="s">
        <v>37</v>
      </c>
      <c r="H30" s="23" t="s">
        <v>115</v>
      </c>
      <c r="I30" s="23" t="s">
        <v>73</v>
      </c>
      <c r="J30" s="525" t="s">
        <v>867</v>
      </c>
      <c r="K30" s="525"/>
      <c r="L30" s="525"/>
      <c r="M30" s="414"/>
      <c r="N30" s="495"/>
    </row>
    <row r="31" spans="1:14" ht="40.5" customHeight="1">
      <c r="A31" s="412"/>
      <c r="B31" s="413"/>
      <c r="C31" s="413"/>
      <c r="D31" s="414"/>
      <c r="E31" s="23" t="s">
        <v>284</v>
      </c>
      <c r="F31" s="23" t="s">
        <v>195</v>
      </c>
      <c r="G31" s="23"/>
      <c r="H31" s="23" t="s">
        <v>115</v>
      </c>
      <c r="I31" s="23" t="s">
        <v>73</v>
      </c>
      <c r="J31" s="525" t="s">
        <v>790</v>
      </c>
      <c r="K31" s="525"/>
      <c r="L31" s="525"/>
      <c r="M31" s="414"/>
      <c r="N31" s="495"/>
    </row>
    <row r="32" spans="1:14" ht="40.5" customHeight="1">
      <c r="A32" s="412"/>
      <c r="B32" s="413"/>
      <c r="C32" s="413"/>
      <c r="D32" s="414"/>
      <c r="E32" s="23" t="s">
        <v>452</v>
      </c>
      <c r="F32" s="23" t="s">
        <v>93</v>
      </c>
      <c r="G32" s="23" t="s">
        <v>316</v>
      </c>
      <c r="H32" s="23" t="s">
        <v>115</v>
      </c>
      <c r="I32" s="23" t="s">
        <v>73</v>
      </c>
      <c r="J32" s="525" t="s">
        <v>791</v>
      </c>
      <c r="K32" s="525"/>
      <c r="L32" s="525"/>
      <c r="M32" s="414"/>
      <c r="N32" s="495"/>
    </row>
    <row r="33" spans="1:14" ht="27" customHeight="1">
      <c r="A33" s="412"/>
      <c r="B33" s="413"/>
      <c r="C33" s="413"/>
      <c r="D33" s="414"/>
      <c r="E33" s="23" t="s">
        <v>779</v>
      </c>
      <c r="F33" s="23" t="s">
        <v>93</v>
      </c>
      <c r="G33" s="23" t="s">
        <v>13</v>
      </c>
      <c r="H33" s="23" t="s">
        <v>115</v>
      </c>
      <c r="I33" s="23" t="s">
        <v>73</v>
      </c>
      <c r="J33" s="525" t="s">
        <v>792</v>
      </c>
      <c r="K33" s="525"/>
      <c r="L33" s="525"/>
      <c r="M33" s="414"/>
      <c r="N33" s="495"/>
    </row>
    <row r="34" spans="1:14" ht="40.5" customHeight="1">
      <c r="A34" s="412"/>
      <c r="B34" s="413"/>
      <c r="C34" s="413"/>
      <c r="D34" s="414"/>
      <c r="E34" s="23" t="s">
        <v>781</v>
      </c>
      <c r="F34" s="23" t="s">
        <v>93</v>
      </c>
      <c r="G34" s="45" t="s">
        <v>793</v>
      </c>
      <c r="H34" s="23" t="s">
        <v>115</v>
      </c>
      <c r="I34" s="23" t="s">
        <v>73</v>
      </c>
      <c r="J34" s="525" t="s">
        <v>868</v>
      </c>
      <c r="K34" s="525"/>
      <c r="L34" s="525"/>
      <c r="M34" s="414"/>
      <c r="N34" s="495"/>
    </row>
    <row r="35" spans="1:14" ht="26.25" customHeight="1">
      <c r="A35" s="412"/>
      <c r="B35" s="413"/>
      <c r="C35" s="413"/>
      <c r="D35" s="414"/>
      <c r="E35" s="23" t="s">
        <v>783</v>
      </c>
      <c r="F35" s="23" t="s">
        <v>239</v>
      </c>
      <c r="G35" s="23"/>
      <c r="H35" s="23" t="s">
        <v>112</v>
      </c>
      <c r="I35" s="23" t="s">
        <v>73</v>
      </c>
      <c r="J35" s="525" t="s">
        <v>869</v>
      </c>
      <c r="K35" s="525"/>
      <c r="L35" s="525"/>
      <c r="M35" s="414"/>
      <c r="N35" s="495"/>
    </row>
    <row r="36" spans="1:14" ht="27" customHeight="1">
      <c r="A36" s="412"/>
      <c r="B36" s="413"/>
      <c r="C36" s="413"/>
      <c r="D36" s="414"/>
      <c r="E36" s="23" t="s">
        <v>100</v>
      </c>
      <c r="F36" s="23" t="s">
        <v>93</v>
      </c>
      <c r="G36" s="23" t="s">
        <v>19</v>
      </c>
      <c r="H36" s="23" t="s">
        <v>115</v>
      </c>
      <c r="I36" s="23" t="s">
        <v>73</v>
      </c>
      <c r="J36" s="525" t="s">
        <v>796</v>
      </c>
      <c r="K36" s="525"/>
      <c r="L36" s="525"/>
      <c r="M36" s="526"/>
      <c r="N36" s="527"/>
    </row>
    <row r="37" spans="1:14" ht="18" customHeight="1">
      <c r="A37" s="412" t="s">
        <v>71</v>
      </c>
      <c r="B37" s="413" t="str">
        <f>B2</f>
        <v>ReporteMensaje</v>
      </c>
      <c r="C37" s="413" t="s">
        <v>110</v>
      </c>
      <c r="D37" s="414" t="s">
        <v>865</v>
      </c>
      <c r="E37" s="23" t="s">
        <v>476</v>
      </c>
      <c r="F37" s="23" t="s">
        <v>93</v>
      </c>
      <c r="G37" s="23" t="s">
        <v>37</v>
      </c>
      <c r="H37" s="23" t="s">
        <v>115</v>
      </c>
      <c r="I37" s="23" t="s">
        <v>73</v>
      </c>
      <c r="J37" s="525" t="s">
        <v>867</v>
      </c>
      <c r="K37" s="525"/>
      <c r="L37" s="525"/>
      <c r="M37" s="414"/>
      <c r="N37" s="495"/>
    </row>
    <row r="38" spans="1:14" ht="40.5" customHeight="1">
      <c r="A38" s="412"/>
      <c r="B38" s="413"/>
      <c r="C38" s="413"/>
      <c r="D38" s="414"/>
      <c r="E38" s="23" t="s">
        <v>284</v>
      </c>
      <c r="F38" s="23" t="s">
        <v>195</v>
      </c>
      <c r="G38" s="23"/>
      <c r="H38" s="23" t="s">
        <v>115</v>
      </c>
      <c r="I38" s="23" t="s">
        <v>73</v>
      </c>
      <c r="J38" s="525" t="s">
        <v>790</v>
      </c>
      <c r="K38" s="525"/>
      <c r="L38" s="525"/>
      <c r="M38" s="414"/>
      <c r="N38" s="495"/>
    </row>
    <row r="39" spans="1:14" ht="40.5" customHeight="1">
      <c r="A39" s="412"/>
      <c r="B39" s="413"/>
      <c r="C39" s="413"/>
      <c r="D39" s="414"/>
      <c r="E39" s="23" t="s">
        <v>452</v>
      </c>
      <c r="F39" s="23" t="s">
        <v>93</v>
      </c>
      <c r="G39" s="23" t="s">
        <v>291</v>
      </c>
      <c r="H39" s="23" t="s">
        <v>115</v>
      </c>
      <c r="I39" s="23" t="s">
        <v>73</v>
      </c>
      <c r="J39" s="525" t="s">
        <v>870</v>
      </c>
      <c r="K39" s="525"/>
      <c r="L39" s="525"/>
      <c r="M39" s="414"/>
      <c r="N39" s="495"/>
    </row>
    <row r="40" spans="1:14" ht="27" customHeight="1">
      <c r="A40" s="412"/>
      <c r="B40" s="413"/>
      <c r="C40" s="413"/>
      <c r="D40" s="414"/>
      <c r="E40" s="23" t="s">
        <v>779</v>
      </c>
      <c r="F40" s="23" t="s">
        <v>93</v>
      </c>
      <c r="G40" s="23" t="s">
        <v>13</v>
      </c>
      <c r="H40" s="23" t="s">
        <v>115</v>
      </c>
      <c r="I40" s="23" t="s">
        <v>73</v>
      </c>
      <c r="J40" s="525" t="s">
        <v>792</v>
      </c>
      <c r="K40" s="525"/>
      <c r="L40" s="525"/>
      <c r="M40" s="414"/>
      <c r="N40" s="495"/>
    </row>
    <row r="41" spans="1:14" ht="40.5" customHeight="1">
      <c r="A41" s="412"/>
      <c r="B41" s="413"/>
      <c r="C41" s="413"/>
      <c r="D41" s="414"/>
      <c r="E41" s="23" t="s">
        <v>781</v>
      </c>
      <c r="F41" s="23" t="s">
        <v>93</v>
      </c>
      <c r="G41" s="45" t="s">
        <v>793</v>
      </c>
      <c r="H41" s="23" t="s">
        <v>115</v>
      </c>
      <c r="I41" s="23" t="s">
        <v>73</v>
      </c>
      <c r="J41" s="525" t="s">
        <v>868</v>
      </c>
      <c r="K41" s="525"/>
      <c r="L41" s="525"/>
      <c r="M41" s="414"/>
      <c r="N41" s="495"/>
    </row>
    <row r="42" spans="1:14" ht="26.25" customHeight="1">
      <c r="A42" s="483"/>
      <c r="B42" s="474"/>
      <c r="C42" s="474"/>
      <c r="D42" s="475"/>
      <c r="E42" s="27" t="s">
        <v>783</v>
      </c>
      <c r="F42" s="27" t="s">
        <v>239</v>
      </c>
      <c r="G42" s="27"/>
      <c r="H42" s="27" t="s">
        <v>112</v>
      </c>
      <c r="I42" s="27" t="s">
        <v>73</v>
      </c>
      <c r="J42" s="531" t="s">
        <v>795</v>
      </c>
      <c r="K42" s="531"/>
      <c r="L42" s="531"/>
      <c r="M42" s="475"/>
      <c r="N42" s="496"/>
    </row>
    <row r="43" spans="1:14">
      <c r="A43" s="263" t="s">
        <v>119</v>
      </c>
      <c r="B43" s="259"/>
      <c r="C43" s="259"/>
      <c r="D43" s="259"/>
      <c r="E43" s="259"/>
      <c r="F43" s="259"/>
      <c r="G43" s="259"/>
      <c r="H43" s="259"/>
      <c r="I43" s="259"/>
      <c r="J43" s="396"/>
      <c r="K43" s="396"/>
      <c r="L43" s="396"/>
      <c r="M43" s="259"/>
      <c r="N43" s="264"/>
    </row>
    <row r="44" spans="1:14">
      <c r="A44" s="354" t="s">
        <v>83</v>
      </c>
      <c r="B44" s="346" t="s">
        <v>84</v>
      </c>
      <c r="C44" s="346" t="s">
        <v>120</v>
      </c>
      <c r="D44" s="346" t="s">
        <v>121</v>
      </c>
      <c r="E44" s="346" t="s">
        <v>104</v>
      </c>
      <c r="F44" s="346" t="s">
        <v>105</v>
      </c>
      <c r="G44" s="346"/>
      <c r="H44" s="346"/>
      <c r="I44" s="346"/>
      <c r="J44" s="346"/>
      <c r="K44" s="346"/>
      <c r="L44" s="346" t="s">
        <v>122</v>
      </c>
      <c r="M44" s="346"/>
      <c r="N44" s="349" t="s">
        <v>106</v>
      </c>
    </row>
    <row r="45" spans="1:14">
      <c r="A45" s="354"/>
      <c r="B45" s="346"/>
      <c r="C45" s="346"/>
      <c r="D45" s="346"/>
      <c r="E45" s="346"/>
      <c r="F45" s="12" t="s">
        <v>84</v>
      </c>
      <c r="G45" s="12" t="s">
        <v>85</v>
      </c>
      <c r="H45" s="12" t="s">
        <v>90</v>
      </c>
      <c r="I45" s="12" t="s">
        <v>107</v>
      </c>
      <c r="J45" s="12" t="s">
        <v>86</v>
      </c>
      <c r="K45" s="12" t="s">
        <v>104</v>
      </c>
      <c r="L45" s="12" t="s">
        <v>85</v>
      </c>
      <c r="M45" s="12" t="s">
        <v>90</v>
      </c>
      <c r="N45" s="349"/>
    </row>
    <row r="46" spans="1:14">
      <c r="A46" s="6" t="s">
        <v>71</v>
      </c>
      <c r="B46" s="3" t="s">
        <v>123</v>
      </c>
      <c r="C46" s="3" t="s">
        <v>124</v>
      </c>
      <c r="D46" s="3" t="s">
        <v>73</v>
      </c>
      <c r="E46" s="3" t="s">
        <v>685</v>
      </c>
      <c r="F46" s="3"/>
      <c r="G46" s="3"/>
      <c r="H46" s="3"/>
      <c r="I46" s="3"/>
      <c r="J46" s="3"/>
      <c r="K46" s="3"/>
      <c r="L46" s="3" t="s">
        <v>93</v>
      </c>
      <c r="M46" s="3" t="s">
        <v>94</v>
      </c>
      <c r="N46" s="7"/>
    </row>
    <row r="47" spans="1:14">
      <c r="A47" s="6" t="s">
        <v>71</v>
      </c>
      <c r="B47" s="3" t="s">
        <v>871</v>
      </c>
      <c r="C47" s="3" t="s">
        <v>124</v>
      </c>
      <c r="D47" s="3" t="s">
        <v>73</v>
      </c>
      <c r="E47" s="3" t="s">
        <v>872</v>
      </c>
      <c r="F47" s="3"/>
      <c r="G47" s="3"/>
      <c r="H47" s="3"/>
      <c r="I47" s="3"/>
      <c r="J47" s="3"/>
      <c r="K47" s="3"/>
      <c r="L47" s="3" t="s">
        <v>93</v>
      </c>
      <c r="M47" s="3" t="s">
        <v>37</v>
      </c>
      <c r="N47" s="7"/>
    </row>
    <row r="48" spans="1:14">
      <c r="A48" s="6" t="s">
        <v>71</v>
      </c>
      <c r="B48" s="3" t="s">
        <v>801</v>
      </c>
      <c r="C48" s="3" t="s">
        <v>124</v>
      </c>
      <c r="D48" s="3" t="s">
        <v>73</v>
      </c>
      <c r="E48" s="3" t="s">
        <v>686</v>
      </c>
      <c r="F48" s="3"/>
      <c r="G48" s="3"/>
      <c r="H48" s="3"/>
      <c r="I48" s="3"/>
      <c r="J48" s="3"/>
      <c r="K48" s="3"/>
      <c r="L48" s="3" t="s">
        <v>195</v>
      </c>
      <c r="M48" s="3"/>
      <c r="N48" s="7"/>
    </row>
    <row r="49" spans="1:14">
      <c r="A49" s="6" t="s">
        <v>71</v>
      </c>
      <c r="B49" s="3" t="s">
        <v>802</v>
      </c>
      <c r="C49" s="3" t="s">
        <v>124</v>
      </c>
      <c r="D49" s="3" t="s">
        <v>73</v>
      </c>
      <c r="E49" s="3" t="s">
        <v>803</v>
      </c>
      <c r="F49" s="3"/>
      <c r="G49" s="3"/>
      <c r="H49" s="3"/>
      <c r="I49" s="3"/>
      <c r="J49" s="3"/>
      <c r="K49" s="3"/>
      <c r="L49" s="3" t="s">
        <v>93</v>
      </c>
      <c r="M49" s="3" t="s">
        <v>291</v>
      </c>
      <c r="N49" s="7"/>
    </row>
    <row r="50" spans="1:14">
      <c r="A50" s="6" t="s">
        <v>71</v>
      </c>
      <c r="B50" s="3" t="s">
        <v>804</v>
      </c>
      <c r="C50" s="3" t="s">
        <v>124</v>
      </c>
      <c r="D50" s="3" t="s">
        <v>73</v>
      </c>
      <c r="E50" s="3" t="s">
        <v>805</v>
      </c>
      <c r="F50" s="3"/>
      <c r="G50" s="3"/>
      <c r="H50" s="3"/>
      <c r="I50" s="3"/>
      <c r="J50" s="3"/>
      <c r="K50" s="3"/>
      <c r="L50" s="3" t="s">
        <v>93</v>
      </c>
      <c r="M50" s="3" t="s">
        <v>13</v>
      </c>
      <c r="N50" s="7"/>
    </row>
    <row r="51" spans="1:14">
      <c r="A51" s="6" t="s">
        <v>71</v>
      </c>
      <c r="B51" s="3" t="s">
        <v>806</v>
      </c>
      <c r="C51" s="3" t="s">
        <v>124</v>
      </c>
      <c r="D51" s="3" t="s">
        <v>73</v>
      </c>
      <c r="E51" s="3" t="s">
        <v>807</v>
      </c>
      <c r="F51" s="3"/>
      <c r="G51" s="3"/>
      <c r="H51" s="3"/>
      <c r="I51" s="3"/>
      <c r="J51" s="3"/>
      <c r="K51" s="3"/>
      <c r="L51" s="3" t="s">
        <v>93</v>
      </c>
      <c r="M51" s="3" t="s">
        <v>6</v>
      </c>
      <c r="N51" s="7"/>
    </row>
    <row r="52" spans="1:14">
      <c r="A52" s="6" t="s">
        <v>71</v>
      </c>
      <c r="B52" s="3" t="s">
        <v>127</v>
      </c>
      <c r="C52" s="3" t="s">
        <v>124</v>
      </c>
      <c r="D52" s="3" t="s">
        <v>73</v>
      </c>
      <c r="E52" s="3" t="s">
        <v>808</v>
      </c>
      <c r="F52" s="3"/>
      <c r="G52" s="3"/>
      <c r="H52" s="3"/>
      <c r="I52" s="3"/>
      <c r="J52" s="3"/>
      <c r="K52" s="3"/>
      <c r="L52" s="3" t="s">
        <v>93</v>
      </c>
      <c r="M52" s="3" t="s">
        <v>19</v>
      </c>
      <c r="N52" s="7"/>
    </row>
    <row r="53" spans="1:14" ht="60.75">
      <c r="A53" s="6" t="s">
        <v>91</v>
      </c>
      <c r="B53" s="3" t="s">
        <v>128</v>
      </c>
      <c r="C53" s="3" t="s">
        <v>129</v>
      </c>
      <c r="D53" s="3" t="s">
        <v>73</v>
      </c>
      <c r="E53" s="3" t="s">
        <v>130</v>
      </c>
      <c r="F53" s="3" t="s">
        <v>92</v>
      </c>
      <c r="G53" s="3" t="s">
        <v>93</v>
      </c>
      <c r="H53" s="3" t="s">
        <v>94</v>
      </c>
      <c r="I53" s="3" t="s">
        <v>112</v>
      </c>
      <c r="J53" s="3" t="s">
        <v>73</v>
      </c>
      <c r="K53" s="45" t="s">
        <v>811</v>
      </c>
      <c r="L53" s="3"/>
      <c r="M53" s="3"/>
      <c r="N53" s="24" t="s">
        <v>694</v>
      </c>
    </row>
    <row r="54" spans="1:14" ht="60.75">
      <c r="A54" s="6" t="s">
        <v>91</v>
      </c>
      <c r="B54" s="3" t="s">
        <v>873</v>
      </c>
      <c r="C54" s="3" t="s">
        <v>129</v>
      </c>
      <c r="D54" s="3" t="s">
        <v>73</v>
      </c>
      <c r="E54" s="3" t="s">
        <v>874</v>
      </c>
      <c r="F54" s="3" t="s">
        <v>37</v>
      </c>
      <c r="G54" s="3" t="s">
        <v>93</v>
      </c>
      <c r="H54" s="3" t="s">
        <v>37</v>
      </c>
      <c r="I54" s="3" t="s">
        <v>115</v>
      </c>
      <c r="J54" s="3" t="s">
        <v>73</v>
      </c>
      <c r="K54" s="45" t="s">
        <v>875</v>
      </c>
      <c r="L54" s="3"/>
      <c r="M54" s="3"/>
      <c r="N54" s="88" t="s">
        <v>876</v>
      </c>
    </row>
    <row r="55" spans="1:14" ht="60.75">
      <c r="A55" s="6" t="s">
        <v>91</v>
      </c>
      <c r="B55" s="3" t="s">
        <v>813</v>
      </c>
      <c r="C55" s="3" t="s">
        <v>129</v>
      </c>
      <c r="D55" s="3" t="s">
        <v>73</v>
      </c>
      <c r="E55" s="3" t="s">
        <v>814</v>
      </c>
      <c r="F55" s="3" t="s">
        <v>284</v>
      </c>
      <c r="G55" s="3" t="s">
        <v>195</v>
      </c>
      <c r="H55" s="3"/>
      <c r="I55" s="3" t="s">
        <v>115</v>
      </c>
      <c r="J55" s="3" t="s">
        <v>73</v>
      </c>
      <c r="K55" s="45" t="s">
        <v>815</v>
      </c>
      <c r="L55" s="3"/>
      <c r="M55" s="3"/>
      <c r="N55" s="88" t="s">
        <v>816</v>
      </c>
    </row>
    <row r="56" spans="1:14" ht="76.5">
      <c r="A56" s="6" t="s">
        <v>91</v>
      </c>
      <c r="B56" s="3" t="s">
        <v>817</v>
      </c>
      <c r="C56" s="3" t="s">
        <v>129</v>
      </c>
      <c r="D56" s="3" t="s">
        <v>73</v>
      </c>
      <c r="E56" s="3" t="s">
        <v>818</v>
      </c>
      <c r="F56" s="3" t="s">
        <v>452</v>
      </c>
      <c r="G56" s="3" t="s">
        <v>93</v>
      </c>
      <c r="H56" s="3" t="s">
        <v>291</v>
      </c>
      <c r="I56" s="3" t="s">
        <v>115</v>
      </c>
      <c r="J56" s="3" t="s">
        <v>73</v>
      </c>
      <c r="K56" s="45" t="s">
        <v>819</v>
      </c>
      <c r="L56" s="3"/>
      <c r="M56" s="3"/>
      <c r="N56" s="88" t="s">
        <v>820</v>
      </c>
    </row>
    <row r="57" spans="1:14" ht="60.75">
      <c r="A57" s="6" t="s">
        <v>91</v>
      </c>
      <c r="B57" s="3" t="s">
        <v>821</v>
      </c>
      <c r="C57" s="3" t="s">
        <v>129</v>
      </c>
      <c r="D57" s="3" t="s">
        <v>73</v>
      </c>
      <c r="E57" s="3" t="s">
        <v>822</v>
      </c>
      <c r="F57" s="3" t="s">
        <v>779</v>
      </c>
      <c r="G57" s="3" t="s">
        <v>93</v>
      </c>
      <c r="H57" s="3" t="s">
        <v>13</v>
      </c>
      <c r="I57" s="3" t="s">
        <v>115</v>
      </c>
      <c r="J57" s="3" t="s">
        <v>73</v>
      </c>
      <c r="K57" s="45" t="s">
        <v>823</v>
      </c>
      <c r="L57" s="3"/>
      <c r="M57" s="3"/>
      <c r="N57" s="88" t="s">
        <v>824</v>
      </c>
    </row>
    <row r="58" spans="1:14" ht="60.75">
      <c r="A58" s="6" t="s">
        <v>91</v>
      </c>
      <c r="B58" s="3" t="s">
        <v>825</v>
      </c>
      <c r="C58" s="3" t="s">
        <v>129</v>
      </c>
      <c r="D58" s="3" t="s">
        <v>73</v>
      </c>
      <c r="E58" s="3" t="s">
        <v>826</v>
      </c>
      <c r="F58" s="3" t="s">
        <v>781</v>
      </c>
      <c r="G58" s="3" t="s">
        <v>93</v>
      </c>
      <c r="H58" s="3" t="s">
        <v>6</v>
      </c>
      <c r="I58" s="3" t="s">
        <v>115</v>
      </c>
      <c r="J58" s="3" t="s">
        <v>73</v>
      </c>
      <c r="K58" s="45" t="s">
        <v>827</v>
      </c>
      <c r="L58" s="3"/>
      <c r="M58" s="3"/>
      <c r="N58" s="88" t="s">
        <v>828</v>
      </c>
    </row>
    <row r="59" spans="1:14" ht="60.75">
      <c r="A59" s="6" t="s">
        <v>91</v>
      </c>
      <c r="B59" s="3" t="s">
        <v>829</v>
      </c>
      <c r="C59" s="3" t="s">
        <v>129</v>
      </c>
      <c r="D59" s="3" t="s">
        <v>73</v>
      </c>
      <c r="E59" s="3" t="s">
        <v>830</v>
      </c>
      <c r="F59" s="3" t="s">
        <v>783</v>
      </c>
      <c r="G59" s="3" t="s">
        <v>239</v>
      </c>
      <c r="H59" s="3"/>
      <c r="I59" s="3" t="s">
        <v>112</v>
      </c>
      <c r="J59" s="3" t="s">
        <v>73</v>
      </c>
      <c r="K59" s="45" t="s">
        <v>831</v>
      </c>
      <c r="L59" s="3"/>
      <c r="M59" s="3"/>
      <c r="N59" s="88" t="s">
        <v>832</v>
      </c>
    </row>
    <row r="60" spans="1:14" ht="60.75">
      <c r="A60" s="6" t="s">
        <v>91</v>
      </c>
      <c r="B60" s="3" t="s">
        <v>133</v>
      </c>
      <c r="C60" s="3" t="s">
        <v>129</v>
      </c>
      <c r="D60" s="3" t="s">
        <v>73</v>
      </c>
      <c r="E60" s="3" t="s">
        <v>600</v>
      </c>
      <c r="F60" s="3" t="s">
        <v>100</v>
      </c>
      <c r="G60" s="3" t="s">
        <v>93</v>
      </c>
      <c r="H60" s="3" t="s">
        <v>19</v>
      </c>
      <c r="I60" s="3" t="s">
        <v>115</v>
      </c>
      <c r="J60" s="3" t="s">
        <v>73</v>
      </c>
      <c r="K60" s="45" t="s">
        <v>833</v>
      </c>
      <c r="L60" s="3"/>
      <c r="M60" s="3"/>
      <c r="N60" s="89" t="s">
        <v>834</v>
      </c>
    </row>
    <row r="61" spans="1:14">
      <c r="A61" s="271" t="s">
        <v>134</v>
      </c>
      <c r="B61" s="257"/>
      <c r="C61" s="257"/>
      <c r="D61" s="257"/>
      <c r="E61" s="257"/>
      <c r="F61" s="257"/>
      <c r="G61" s="257"/>
      <c r="H61" s="257"/>
      <c r="I61" s="257"/>
      <c r="J61" s="257"/>
      <c r="K61" s="257"/>
      <c r="L61" s="257"/>
      <c r="M61" s="257"/>
      <c r="N61" s="258"/>
    </row>
    <row r="62" spans="1:14">
      <c r="A62" s="374" t="s">
        <v>83</v>
      </c>
      <c r="B62" s="372" t="s">
        <v>84</v>
      </c>
      <c r="C62" s="372" t="s">
        <v>135</v>
      </c>
      <c r="D62" s="372" t="s">
        <v>121</v>
      </c>
      <c r="E62" s="372" t="s">
        <v>104</v>
      </c>
      <c r="F62" s="372" t="s">
        <v>105</v>
      </c>
      <c r="G62" s="372"/>
      <c r="H62" s="372"/>
      <c r="I62" s="372"/>
      <c r="J62" s="372"/>
      <c r="K62" s="372"/>
      <c r="L62" s="372" t="s">
        <v>122</v>
      </c>
      <c r="M62" s="372"/>
      <c r="N62" s="373" t="s">
        <v>106</v>
      </c>
    </row>
    <row r="63" spans="1:14">
      <c r="A63" s="528"/>
      <c r="B63" s="529"/>
      <c r="C63" s="529"/>
      <c r="D63" s="529"/>
      <c r="E63" s="529"/>
      <c r="F63" s="69" t="s">
        <v>84</v>
      </c>
      <c r="G63" s="69" t="s">
        <v>85</v>
      </c>
      <c r="H63" s="69" t="s">
        <v>90</v>
      </c>
      <c r="I63" s="69" t="s">
        <v>107</v>
      </c>
      <c r="J63" s="69" t="s">
        <v>86</v>
      </c>
      <c r="K63" s="69" t="s">
        <v>104</v>
      </c>
      <c r="L63" s="69" t="s">
        <v>85</v>
      </c>
      <c r="M63" s="69" t="s">
        <v>90</v>
      </c>
      <c r="N63" s="530"/>
    </row>
    <row r="64" spans="1:14" ht="152.25">
      <c r="A64" s="23" t="s">
        <v>71</v>
      </c>
      <c r="B64" s="23" t="s">
        <v>877</v>
      </c>
      <c r="C64" s="23" t="s">
        <v>96</v>
      </c>
      <c r="D64" s="23" t="s">
        <v>73</v>
      </c>
      <c r="E64" s="23" t="s">
        <v>878</v>
      </c>
      <c r="F64" s="23" t="s">
        <v>879</v>
      </c>
      <c r="G64" s="23" t="s">
        <v>93</v>
      </c>
      <c r="H64" s="23" t="s">
        <v>51</v>
      </c>
      <c r="I64" s="23" t="s">
        <v>115</v>
      </c>
      <c r="J64" s="23" t="s">
        <v>73</v>
      </c>
      <c r="K64" s="45" t="s">
        <v>880</v>
      </c>
      <c r="L64" s="23" t="s">
        <v>139</v>
      </c>
      <c r="M64" s="23"/>
      <c r="N64" s="45" t="s">
        <v>881</v>
      </c>
    </row>
    <row r="65" spans="1:14" ht="76.5">
      <c r="A65" s="23" t="s">
        <v>71</v>
      </c>
      <c r="B65" s="23" t="s">
        <v>882</v>
      </c>
      <c r="C65" s="23" t="s">
        <v>96</v>
      </c>
      <c r="D65" s="23" t="s">
        <v>73</v>
      </c>
      <c r="E65" s="45" t="s">
        <v>883</v>
      </c>
      <c r="F65" s="23" t="s">
        <v>884</v>
      </c>
      <c r="G65" s="23" t="s">
        <v>93</v>
      </c>
      <c r="H65" s="23" t="s">
        <v>51</v>
      </c>
      <c r="I65" s="23" t="s">
        <v>115</v>
      </c>
      <c r="J65" s="23" t="s">
        <v>73</v>
      </c>
      <c r="K65" s="45" t="s">
        <v>885</v>
      </c>
      <c r="L65" s="23" t="s">
        <v>93</v>
      </c>
      <c r="M65" s="23" t="s">
        <v>886</v>
      </c>
      <c r="N65" s="45"/>
    </row>
    <row r="66" spans="1:14" ht="106.5">
      <c r="A66" s="23" t="s">
        <v>71</v>
      </c>
      <c r="B66" s="45" t="s">
        <v>887</v>
      </c>
      <c r="C66" s="23" t="s">
        <v>96</v>
      </c>
      <c r="D66" s="23" t="s">
        <v>73</v>
      </c>
      <c r="E66" s="45" t="s">
        <v>888</v>
      </c>
      <c r="F66" s="45" t="s">
        <v>889</v>
      </c>
      <c r="G66" s="23" t="s">
        <v>93</v>
      </c>
      <c r="H66" s="23" t="s">
        <v>51</v>
      </c>
      <c r="I66" s="23" t="s">
        <v>115</v>
      </c>
      <c r="J66" s="23" t="s">
        <v>73</v>
      </c>
      <c r="K66" s="45" t="s">
        <v>890</v>
      </c>
      <c r="L66" s="23" t="s">
        <v>139</v>
      </c>
      <c r="M66" s="23"/>
      <c r="N66" s="45" t="s">
        <v>891</v>
      </c>
    </row>
    <row r="67" spans="1:14" ht="45.75">
      <c r="A67" s="23" t="s">
        <v>71</v>
      </c>
      <c r="B67" s="45" t="s">
        <v>850</v>
      </c>
      <c r="C67" s="23" t="s">
        <v>96</v>
      </c>
      <c r="D67" s="23" t="s">
        <v>73</v>
      </c>
      <c r="E67" s="45" t="s">
        <v>892</v>
      </c>
      <c r="F67" s="45" t="s">
        <v>893</v>
      </c>
      <c r="G67" s="23" t="s">
        <v>93</v>
      </c>
      <c r="H67" s="23" t="s">
        <v>51</v>
      </c>
      <c r="I67" s="23" t="s">
        <v>115</v>
      </c>
      <c r="J67" s="23" t="s">
        <v>73</v>
      </c>
      <c r="K67" s="45" t="s">
        <v>894</v>
      </c>
      <c r="L67" s="23" t="s">
        <v>139</v>
      </c>
      <c r="M67" s="23"/>
      <c r="N67" s="45" t="s">
        <v>854</v>
      </c>
    </row>
    <row r="68" spans="1:14" ht="91.5">
      <c r="A68" s="23" t="s">
        <v>71</v>
      </c>
      <c r="B68" s="45" t="s">
        <v>895</v>
      </c>
      <c r="C68" s="23" t="s">
        <v>96</v>
      </c>
      <c r="D68" s="23" t="s">
        <v>73</v>
      </c>
      <c r="E68" s="45" t="s">
        <v>896</v>
      </c>
      <c r="F68" s="45" t="s">
        <v>897</v>
      </c>
      <c r="G68" s="23" t="s">
        <v>93</v>
      </c>
      <c r="H68" s="23" t="s">
        <v>51</v>
      </c>
      <c r="I68" s="23" t="s">
        <v>115</v>
      </c>
      <c r="J68" s="23" t="s">
        <v>73</v>
      </c>
      <c r="K68" s="45" t="s">
        <v>898</v>
      </c>
      <c r="L68" s="23" t="s">
        <v>139</v>
      </c>
      <c r="M68" s="23"/>
      <c r="N68" s="45"/>
    </row>
    <row r="69" spans="1:14">
      <c r="A69" s="6" t="s">
        <v>71</v>
      </c>
      <c r="B69" s="3" t="s">
        <v>733</v>
      </c>
      <c r="C69" s="3" t="s">
        <v>96</v>
      </c>
      <c r="D69" s="3" t="s">
        <v>73</v>
      </c>
      <c r="E69" s="3" t="s">
        <v>734</v>
      </c>
      <c r="F69" s="3"/>
      <c r="G69" s="3"/>
      <c r="H69" s="3"/>
      <c r="I69" s="3"/>
      <c r="J69" s="3"/>
      <c r="K69" s="42"/>
      <c r="L69" s="3" t="s">
        <v>93</v>
      </c>
      <c r="M69" s="42" t="s">
        <v>94</v>
      </c>
      <c r="N69" s="7"/>
    </row>
  </sheetData>
  <mergeCells count="101">
    <mergeCell ref="A1:E1"/>
    <mergeCell ref="B2:E2"/>
    <mergeCell ref="B3:E3"/>
    <mergeCell ref="B4:E4"/>
    <mergeCell ref="B5:E5"/>
    <mergeCell ref="G15:I16"/>
    <mergeCell ref="J15:N16"/>
    <mergeCell ref="G17:I17"/>
    <mergeCell ref="J17:N17"/>
    <mergeCell ref="B10:D10"/>
    <mergeCell ref="B11:D11"/>
    <mergeCell ref="B12:D12"/>
    <mergeCell ref="B13:D13"/>
    <mergeCell ref="A14:N14"/>
    <mergeCell ref="A7:E7"/>
    <mergeCell ref="B8:D8"/>
    <mergeCell ref="B9:D9"/>
    <mergeCell ref="B6:E6"/>
    <mergeCell ref="G18:I18"/>
    <mergeCell ref="J18:N18"/>
    <mergeCell ref="A15:A16"/>
    <mergeCell ref="B15:B16"/>
    <mergeCell ref="C15:D15"/>
    <mergeCell ref="E15:E16"/>
    <mergeCell ref="F15:F16"/>
    <mergeCell ref="G22:I22"/>
    <mergeCell ref="J22:N22"/>
    <mergeCell ref="G23:I23"/>
    <mergeCell ref="J23:N23"/>
    <mergeCell ref="G24:I24"/>
    <mergeCell ref="J24:N24"/>
    <mergeCell ref="G19:I19"/>
    <mergeCell ref="J19:N19"/>
    <mergeCell ref="G20:I20"/>
    <mergeCell ref="J20:N20"/>
    <mergeCell ref="G21:I21"/>
    <mergeCell ref="J21:N21"/>
    <mergeCell ref="A25:N25"/>
    <mergeCell ref="A26:A27"/>
    <mergeCell ref="B26:B27"/>
    <mergeCell ref="C26:C27"/>
    <mergeCell ref="D26:D27"/>
    <mergeCell ref="E26:L26"/>
    <mergeCell ref="M26:N27"/>
    <mergeCell ref="J27:L27"/>
    <mergeCell ref="M37:N37"/>
    <mergeCell ref="J37:L37"/>
    <mergeCell ref="J28:L28"/>
    <mergeCell ref="M28:N28"/>
    <mergeCell ref="A29:A36"/>
    <mergeCell ref="B29:B36"/>
    <mergeCell ref="C29:C36"/>
    <mergeCell ref="D29:D36"/>
    <mergeCell ref="J29:L29"/>
    <mergeCell ref="M29:N29"/>
    <mergeCell ref="J30:L30"/>
    <mergeCell ref="M30:N30"/>
    <mergeCell ref="J31:L31"/>
    <mergeCell ref="M31:N31"/>
    <mergeCell ref="J32:L32"/>
    <mergeCell ref="M32:N32"/>
    <mergeCell ref="A43:N43"/>
    <mergeCell ref="A44:A45"/>
    <mergeCell ref="B44:B45"/>
    <mergeCell ref="C44:C45"/>
    <mergeCell ref="D44:D45"/>
    <mergeCell ref="E44:E45"/>
    <mergeCell ref="F44:K44"/>
    <mergeCell ref="L44:M44"/>
    <mergeCell ref="N44:N45"/>
    <mergeCell ref="A61:N61"/>
    <mergeCell ref="A62:A63"/>
    <mergeCell ref="B62:B63"/>
    <mergeCell ref="C62:C63"/>
    <mergeCell ref="D62:D63"/>
    <mergeCell ref="E62:E63"/>
    <mergeCell ref="F62:K62"/>
    <mergeCell ref="L62:M62"/>
    <mergeCell ref="N62:N63"/>
    <mergeCell ref="J33:L33"/>
    <mergeCell ref="M33:N33"/>
    <mergeCell ref="A37:A42"/>
    <mergeCell ref="B37:B42"/>
    <mergeCell ref="C37:C42"/>
    <mergeCell ref="D37:D42"/>
    <mergeCell ref="J34:L34"/>
    <mergeCell ref="M34:N34"/>
    <mergeCell ref="J35:L35"/>
    <mergeCell ref="M35:N35"/>
    <mergeCell ref="J36:L36"/>
    <mergeCell ref="M36:N36"/>
    <mergeCell ref="J41:L41"/>
    <mergeCell ref="M41:N41"/>
    <mergeCell ref="J42:L42"/>
    <mergeCell ref="M42:N42"/>
    <mergeCell ref="J40:L40"/>
    <mergeCell ref="J38:L38"/>
    <mergeCell ref="M38:N38"/>
    <mergeCell ref="J39:L39"/>
    <mergeCell ref="M39:N39"/>
    <mergeCell ref="M40:N40"/>
  </mergeCells>
  <hyperlinks>
    <hyperlink ref="A1:E1" location="Clases!A1" display="&lt;-Volver al inicio" xr:uid="{49C23585-A566-438D-9E5E-F933E32EF03A}"/>
    <hyperlink ref="E9" location="'Mensaje'!A1" display="Mensaje" xr:uid="{790A8B52-83CE-4207-8673-EF7F95B732FF}"/>
    <hyperlink ref="E11" location="'estado'!A1" display="GrupoPartipante" xr:uid="{2E5E0171-63A1-4988-8060-0D3703B4BC01}"/>
    <hyperlink ref="E12" location="'causaReporte'!A1" display="CausaReporte" xr:uid="{5C25E4BE-EF51-4524-BC59-491FE9F5E33C}"/>
    <hyperlink ref="E13" location="'EstructuraAdminEstruc'!A1" display="EstructuraAdminEstruc" xr:uid="{7254183B-74B4-4DDD-986F-936F36EB9615}"/>
    <hyperlink ref="E10" location="'participantegrupo'!A1" display="ParticipanteGrupo" xr:uid="{4B97991D-EAE6-4FC6-8CDE-04C9F88EF2A4}"/>
  </hyperlinks>
  <pageMargins left="0.7" right="0.7" top="0.75" bottom="0.75" header="0.3" footer="0.3"/>
  <extLst>
    <ext xmlns:x14="http://schemas.microsoft.com/office/spreadsheetml/2009/9/main" uri="{CCE6A557-97BC-4b89-ADB6-D9C93CAAB3DF}">
      <x14:dataValidations xmlns:xm="http://schemas.microsoft.com/office/excel/2006/main" count="13">
        <x14:dataValidation type="list" allowBlank="1" showInputMessage="1" showErrorMessage="1" xr:uid="{A5BACEA7-1ABE-4B5D-8732-75356B46DE1C}">
          <x14:formula1>
            <xm:f>Valores!$I$2:$I$3</xm:f>
          </x14:formula1>
          <xm:sqref>C28:C29</xm:sqref>
        </x14:dataValidation>
        <x14:dataValidation type="list" allowBlank="1" showInputMessage="1" showErrorMessage="1" xr:uid="{676D2948-0737-4801-94E1-209669E0F753}">
          <x14:formula1>
            <xm:f>Valores!$D$2:$D$3</xm:f>
          </x14:formula1>
          <xm:sqref>B5</xm:sqref>
        </x14:dataValidation>
        <x14:dataValidation type="list" allowBlank="1" showInputMessage="1" showErrorMessage="1" xr:uid="{290E508E-3BBA-4F10-8564-5D4A9B964BED}">
          <x14:formula1>
            <xm:f>Valores!$E$2:$E$3</xm:f>
          </x14:formula1>
          <xm:sqref>B6 E17:E24 D46:D60 J64:J69 J46:J60 D64:D69 I28:I42</xm:sqref>
        </x14:dataValidation>
        <x14:dataValidation type="list" allowBlank="1" showInputMessage="1" showErrorMessage="1" xr:uid="{7031D2BC-6338-4C49-84ED-32110041DB62}">
          <x14:formula1>
            <xm:f>Valores!$F$2:$F$5</xm:f>
          </x14:formula1>
          <xm:sqref>A17:A24 A46:A60 A64:A69 A28:A29</xm:sqref>
        </x14:dataValidation>
        <x14:dataValidation type="list" allowBlank="1" showInputMessage="1" showErrorMessage="1" xr:uid="{AFB1E524-35A2-4059-81D2-91B94215316A}">
          <x14:formula1>
            <xm:f>Valores!$G$2:$G$12</xm:f>
          </x14:formula1>
          <xm:sqref>C17:C24 L46:L60 G46:G60 G64:G69 F28:F42</xm:sqref>
        </x14:dataValidation>
        <x14:dataValidation type="list" allowBlank="1" showInputMessage="1" showErrorMessage="1" xr:uid="{C24AB290-9D44-48F0-8EBD-43883E05DD4B}">
          <x14:formula1>
            <xm:f>Valores!$H$2:$H$3</xm:f>
          </x14:formula1>
          <xm:sqref>C64:C69 F17:F24</xm:sqref>
        </x14:dataValidation>
        <x14:dataValidation type="list" allowBlank="1" showInputMessage="1" showErrorMessage="1" xr:uid="{05E02456-991A-4745-B5BC-3F4C1B050036}">
          <x14:formula1>
            <xm:f>Valores!$J$2:$J$3</xm:f>
          </x14:formula1>
          <xm:sqref>I46:I60 I64:I69 H28:H42</xm:sqref>
        </x14:dataValidation>
        <x14:dataValidation type="list" allowBlank="1" showInputMessage="1" showErrorMessage="1" xr:uid="{AA03AA8C-AFB7-42B6-A798-D73A48F53B71}">
          <x14:formula1>
            <xm:f>Valores!$K$2:$K$3</xm:f>
          </x14:formula1>
          <xm:sqref>C46:C60</xm:sqref>
        </x14:dataValidation>
        <x14:dataValidation type="list" allowBlank="1" showInputMessage="1" showErrorMessage="1" xr:uid="{025DE6D6-9A2F-4B83-A032-25351F15099C}">
          <x14:formula1>
            <xm:f>Valores!$L$2:$L$13</xm:f>
          </x14:formula1>
          <xm:sqref>L64:L69</xm:sqref>
        </x14:dataValidation>
        <x14:dataValidation type="list" allowBlank="1" showInputMessage="1" showErrorMessage="1" xr:uid="{3F270EC9-A23F-469F-BE68-9B733EA8DCD5}">
          <x14:formula1>
            <xm:f>Valores!$B$2:$B$3</xm:f>
          </x14:formula1>
          <xm:sqref>A9:A13</xm:sqref>
        </x14:dataValidation>
        <x14:dataValidation type="list" allowBlank="1" showInputMessage="1" showErrorMessage="1" xr:uid="{84D6B103-2D0D-402C-BA78-26D995C16562}">
          <x14:formula1>
            <xm:f>Valores!$C$2:$C$7</xm:f>
          </x14:formula1>
          <xm:sqref>B9:B13</xm:sqref>
        </x14:dataValidation>
        <x14:dataValidation type="list" allowBlank="1" showInputMessage="1" showErrorMessage="1" xr:uid="{7E6E2766-C078-4C15-87DB-EBE207B13E1C}">
          <x14:formula1>
            <xm:f>Clases!$B$2:$B$13</xm:f>
          </x14:formula1>
          <xm:sqref>E11</xm:sqref>
        </x14:dataValidation>
        <x14:dataValidation type="list" allowBlank="1" showInputMessage="1" showErrorMessage="1" xr:uid="{9A07D549-F7B6-4039-A7E2-02CAA13FE0EE}">
          <x14:formula1>
            <xm:f>Clases!$B$2:$B$32</xm:f>
          </x14:formula1>
          <xm:sqref>E9 E12:E13</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EA8C0-9E9D-4994-85DB-83AC9AD132D0}">
  <dimension ref="A1:N69"/>
  <sheetViews>
    <sheetView zoomScale="55" zoomScaleNormal="55" workbookViewId="0">
      <pane ySplit="1" topLeftCell="A2" activePane="bottomLeft" state="frozen"/>
      <selection pane="bottomLeft" sqref="A1:E1"/>
    </sheetView>
  </sheetViews>
  <sheetFormatPr defaultColWidth="19.7109375" defaultRowHeight="15"/>
  <cols>
    <col min="1" max="1" width="28.7109375" style="1" customWidth="1"/>
    <col min="2" max="2" width="25.85546875" style="1" customWidth="1"/>
    <col min="3" max="3" width="27.140625" style="1" bestFit="1" customWidth="1"/>
    <col min="4" max="4" width="33.42578125" style="1" bestFit="1" customWidth="1"/>
    <col min="5" max="5" width="69.5703125" style="1" customWidth="1"/>
    <col min="6" max="6" width="27.140625" style="1" bestFit="1" customWidth="1"/>
    <col min="7" max="7" width="23.140625" style="1" bestFit="1" customWidth="1"/>
    <col min="8" max="8" width="23.85546875" style="1" customWidth="1"/>
    <col min="9" max="9" width="43.42578125" style="1" customWidth="1"/>
    <col min="10" max="10" width="34.140625" style="1" bestFit="1" customWidth="1"/>
    <col min="11" max="11" width="57.85546875" style="1" bestFit="1" customWidth="1"/>
    <col min="12" max="12" width="15" style="1" customWidth="1"/>
    <col min="13" max="13" width="23.140625" style="1" customWidth="1"/>
    <col min="14" max="14" width="100.42578125" style="1" customWidth="1"/>
    <col min="15" max="16384" width="19.7109375" style="1"/>
  </cols>
  <sheetData>
    <row r="1" spans="1:14">
      <c r="A1" s="246" t="s">
        <v>69</v>
      </c>
      <c r="B1" s="246"/>
      <c r="C1" s="246"/>
      <c r="D1" s="246"/>
      <c r="E1" s="246"/>
    </row>
    <row r="2" spans="1:14" ht="13.5" customHeight="1">
      <c r="A2" s="16" t="str">
        <f>Clases!$B$1</f>
        <v>Clase</v>
      </c>
      <c r="B2" s="247" t="str">
        <f>Clases!B25</f>
        <v>ReportePublicacion</v>
      </c>
      <c r="C2" s="247"/>
      <c r="D2" s="247"/>
      <c r="E2" s="248"/>
    </row>
    <row r="3" spans="1:14">
      <c r="A3" s="17" t="str">
        <f>Clases!$C$1</f>
        <v>Estereotipo</v>
      </c>
      <c r="B3" s="239" t="str">
        <f>Clases!C7</f>
        <v>class</v>
      </c>
      <c r="C3" s="239"/>
      <c r="D3" s="239"/>
      <c r="E3" s="240"/>
    </row>
    <row r="4" spans="1:14" ht="24.75" customHeight="1">
      <c r="A4" s="17" t="str">
        <f>Clases!$D$1</f>
        <v>Desripción</v>
      </c>
      <c r="B4" s="249" t="str">
        <f>Clases!D25</f>
        <v>Clase que representa el Reporte Publicación que tiene una publicación. Por ejemplo, en un momento determinado una publicación reportada sea apta para el sistema y permanezca publicada en el sistema.</v>
      </c>
      <c r="C4" s="249"/>
      <c r="D4" s="249"/>
      <c r="E4" s="250"/>
    </row>
    <row r="5" spans="1:14">
      <c r="A5" s="17" t="s">
        <v>70</v>
      </c>
      <c r="B5" s="239" t="s">
        <v>282</v>
      </c>
      <c r="C5" s="239"/>
      <c r="D5" s="239"/>
      <c r="E5" s="240"/>
    </row>
    <row r="6" spans="1:14">
      <c r="A6" s="60" t="s">
        <v>72</v>
      </c>
      <c r="B6" s="265" t="s">
        <v>73</v>
      </c>
      <c r="C6" s="265"/>
      <c r="D6" s="265"/>
      <c r="E6" s="492"/>
    </row>
    <row r="7" spans="1:14">
      <c r="A7" s="519" t="s">
        <v>74</v>
      </c>
      <c r="B7" s="520"/>
      <c r="C7" s="520"/>
      <c r="D7" s="520"/>
      <c r="E7" s="521"/>
      <c r="F7" s="2"/>
      <c r="G7" s="2"/>
      <c r="H7" s="2"/>
      <c r="I7" s="2"/>
      <c r="J7" s="2"/>
      <c r="K7" s="2"/>
      <c r="L7" s="2"/>
      <c r="M7" s="2"/>
      <c r="N7" s="2"/>
    </row>
    <row r="8" spans="1:14">
      <c r="A8" s="30" t="s">
        <v>75</v>
      </c>
      <c r="B8" s="522" t="s">
        <v>76</v>
      </c>
      <c r="C8" s="522"/>
      <c r="D8" s="522"/>
      <c r="E8" s="31" t="s">
        <v>21</v>
      </c>
      <c r="F8" s="2"/>
      <c r="G8" s="2"/>
      <c r="H8" s="2"/>
      <c r="I8" s="2"/>
      <c r="J8" s="2"/>
      <c r="K8" s="2"/>
      <c r="L8" s="2"/>
      <c r="M8" s="2"/>
      <c r="N8" s="2"/>
    </row>
    <row r="9" spans="1:14">
      <c r="A9" s="61" t="s">
        <v>79</v>
      </c>
      <c r="B9" s="538" t="s">
        <v>78</v>
      </c>
      <c r="C9" s="538"/>
      <c r="D9" s="538"/>
      <c r="E9" s="62" t="s">
        <v>45</v>
      </c>
    </row>
    <row r="10" spans="1:14">
      <c r="A10" s="61" t="s">
        <v>77</v>
      </c>
      <c r="B10" s="538" t="s">
        <v>80</v>
      </c>
      <c r="C10" s="538"/>
      <c r="D10" s="538"/>
      <c r="E10" s="165" t="s">
        <v>316</v>
      </c>
    </row>
    <row r="11" spans="1:14">
      <c r="A11" s="61" t="s">
        <v>79</v>
      </c>
      <c r="B11" s="538" t="s">
        <v>80</v>
      </c>
      <c r="C11" s="538"/>
      <c r="D11" s="538"/>
      <c r="E11" s="63" t="s">
        <v>19</v>
      </c>
    </row>
    <row r="12" spans="1:14">
      <c r="A12" s="61" t="s">
        <v>79</v>
      </c>
      <c r="B12" s="538" t="s">
        <v>162</v>
      </c>
      <c r="C12" s="538"/>
      <c r="D12" s="538"/>
      <c r="E12" s="62" t="s">
        <v>13</v>
      </c>
    </row>
    <row r="13" spans="1:14">
      <c r="A13" s="64" t="s">
        <v>79</v>
      </c>
      <c r="B13" s="539" t="s">
        <v>80</v>
      </c>
      <c r="C13" s="539"/>
      <c r="D13" s="539"/>
      <c r="E13" s="65" t="s">
        <v>23</v>
      </c>
    </row>
    <row r="14" spans="1:14">
      <c r="A14" s="523" t="s">
        <v>82</v>
      </c>
      <c r="B14" s="524"/>
      <c r="C14" s="524"/>
      <c r="D14" s="524"/>
      <c r="E14" s="524"/>
      <c r="F14" s="255"/>
      <c r="G14" s="255"/>
      <c r="H14" s="255"/>
      <c r="I14" s="255"/>
      <c r="J14" s="255"/>
      <c r="K14" s="255"/>
      <c r="L14" s="255"/>
      <c r="M14" s="255"/>
      <c r="N14" s="256"/>
    </row>
    <row r="15" spans="1:14">
      <c r="A15" s="360" t="s">
        <v>83</v>
      </c>
      <c r="B15" s="355" t="s">
        <v>84</v>
      </c>
      <c r="C15" s="355" t="s">
        <v>85</v>
      </c>
      <c r="D15" s="355"/>
      <c r="E15" s="355" t="s">
        <v>86</v>
      </c>
      <c r="F15" s="355" t="s">
        <v>87</v>
      </c>
      <c r="G15" s="355" t="s">
        <v>88</v>
      </c>
      <c r="H15" s="355"/>
      <c r="I15" s="355"/>
      <c r="J15" s="355" t="s">
        <v>89</v>
      </c>
      <c r="K15" s="355"/>
      <c r="L15" s="355"/>
      <c r="M15" s="355"/>
      <c r="N15" s="356"/>
    </row>
    <row r="16" spans="1:14">
      <c r="A16" s="360"/>
      <c r="B16" s="355"/>
      <c r="C16" s="10" t="s">
        <v>85</v>
      </c>
      <c r="D16" s="10" t="s">
        <v>90</v>
      </c>
      <c r="E16" s="355"/>
      <c r="F16" s="355"/>
      <c r="G16" s="355"/>
      <c r="H16" s="355"/>
      <c r="I16" s="355"/>
      <c r="J16" s="355"/>
      <c r="K16" s="355"/>
      <c r="L16" s="355"/>
      <c r="M16" s="355"/>
      <c r="N16" s="356"/>
    </row>
    <row r="17" spans="1:14">
      <c r="A17" s="6" t="s">
        <v>91</v>
      </c>
      <c r="B17" s="3" t="s">
        <v>92</v>
      </c>
      <c r="C17" s="3" t="s">
        <v>93</v>
      </c>
      <c r="D17" s="3" t="s">
        <v>94</v>
      </c>
      <c r="E17" s="3" t="s">
        <v>73</v>
      </c>
      <c r="F17" s="3" t="s">
        <v>96</v>
      </c>
      <c r="G17" s="239"/>
      <c r="H17" s="239"/>
      <c r="I17" s="239"/>
      <c r="J17" s="537" t="s">
        <v>899</v>
      </c>
      <c r="K17" s="202"/>
      <c r="L17" s="202"/>
      <c r="M17" s="202"/>
      <c r="N17" s="203"/>
    </row>
    <row r="18" spans="1:14">
      <c r="A18" s="6" t="s">
        <v>91</v>
      </c>
      <c r="B18" s="3" t="s">
        <v>286</v>
      </c>
      <c r="C18" s="3" t="s">
        <v>93</v>
      </c>
      <c r="D18" s="3" t="s">
        <v>45</v>
      </c>
      <c r="E18" s="3" t="s">
        <v>73</v>
      </c>
      <c r="F18" s="3" t="s">
        <v>96</v>
      </c>
      <c r="G18" s="239"/>
      <c r="H18" s="239"/>
      <c r="I18" s="239"/>
      <c r="J18" s="537" t="s">
        <v>900</v>
      </c>
      <c r="K18" s="202"/>
      <c r="L18" s="202"/>
      <c r="M18" s="202"/>
      <c r="N18" s="203"/>
    </row>
    <row r="19" spans="1:14">
      <c r="A19" s="6" t="s">
        <v>91</v>
      </c>
      <c r="B19" s="3" t="s">
        <v>284</v>
      </c>
      <c r="C19" s="3" t="s">
        <v>195</v>
      </c>
      <c r="D19" s="3"/>
      <c r="E19" s="3" t="s">
        <v>73</v>
      </c>
      <c r="F19" s="3" t="s">
        <v>96</v>
      </c>
      <c r="G19" s="505" t="s">
        <v>669</v>
      </c>
      <c r="H19" s="261"/>
      <c r="I19" s="262"/>
      <c r="J19" s="532" t="s">
        <v>777</v>
      </c>
      <c r="K19" s="533"/>
      <c r="L19" s="533"/>
      <c r="M19" s="533"/>
      <c r="N19" s="534"/>
    </row>
    <row r="20" spans="1:14">
      <c r="A20" s="6" t="s">
        <v>91</v>
      </c>
      <c r="B20" s="3" t="s">
        <v>452</v>
      </c>
      <c r="C20" s="3" t="s">
        <v>93</v>
      </c>
      <c r="D20" s="3" t="s">
        <v>316</v>
      </c>
      <c r="E20" s="3" t="s">
        <v>73</v>
      </c>
      <c r="F20" s="3" t="s">
        <v>96</v>
      </c>
      <c r="G20" s="260"/>
      <c r="H20" s="261"/>
      <c r="I20" s="262"/>
      <c r="J20" s="532" t="s">
        <v>901</v>
      </c>
      <c r="K20" s="533"/>
      <c r="L20" s="533"/>
      <c r="M20" s="533"/>
      <c r="N20" s="534"/>
    </row>
    <row r="21" spans="1:14">
      <c r="A21" s="6" t="s">
        <v>91</v>
      </c>
      <c r="B21" s="3" t="s">
        <v>779</v>
      </c>
      <c r="C21" s="3" t="s">
        <v>93</v>
      </c>
      <c r="D21" s="3" t="s">
        <v>13</v>
      </c>
      <c r="E21" s="3" t="s">
        <v>73</v>
      </c>
      <c r="F21" s="3" t="s">
        <v>96</v>
      </c>
      <c r="G21" s="239"/>
      <c r="H21" s="239"/>
      <c r="I21" s="239"/>
      <c r="J21" s="537" t="s">
        <v>780</v>
      </c>
      <c r="K21" s="202"/>
      <c r="L21" s="202"/>
      <c r="M21" s="202"/>
      <c r="N21" s="203"/>
    </row>
    <row r="22" spans="1:14">
      <c r="A22" s="6" t="s">
        <v>91</v>
      </c>
      <c r="B22" s="3" t="s">
        <v>781</v>
      </c>
      <c r="C22" s="3" t="s">
        <v>93</v>
      </c>
      <c r="D22" s="3" t="s">
        <v>6</v>
      </c>
      <c r="E22" s="3" t="s">
        <v>73</v>
      </c>
      <c r="F22" s="3" t="s">
        <v>96</v>
      </c>
      <c r="G22" s="260"/>
      <c r="H22" s="261"/>
      <c r="I22" s="262"/>
      <c r="J22" s="532" t="s">
        <v>902</v>
      </c>
      <c r="K22" s="533"/>
      <c r="L22" s="533"/>
      <c r="M22" s="533"/>
      <c r="N22" s="534"/>
    </row>
    <row r="23" spans="1:14">
      <c r="A23" s="6" t="s">
        <v>91</v>
      </c>
      <c r="B23" s="3" t="s">
        <v>783</v>
      </c>
      <c r="C23" s="3" t="s">
        <v>239</v>
      </c>
      <c r="D23" s="3"/>
      <c r="E23" s="3" t="s">
        <v>73</v>
      </c>
      <c r="F23" s="3" t="s">
        <v>96</v>
      </c>
      <c r="G23" s="260"/>
      <c r="H23" s="261"/>
      <c r="I23" s="262"/>
      <c r="J23" s="532" t="s">
        <v>903</v>
      </c>
      <c r="K23" s="533"/>
      <c r="L23" s="533"/>
      <c r="M23" s="533"/>
      <c r="N23" s="534"/>
    </row>
    <row r="24" spans="1:14">
      <c r="A24" s="9" t="s">
        <v>91</v>
      </c>
      <c r="B24" s="57" t="s">
        <v>100</v>
      </c>
      <c r="C24" s="57" t="s">
        <v>93</v>
      </c>
      <c r="D24" s="57" t="s">
        <v>19</v>
      </c>
      <c r="E24" s="57" t="s">
        <v>73</v>
      </c>
      <c r="F24" s="57" t="s">
        <v>96</v>
      </c>
      <c r="G24" s="296" t="s">
        <v>675</v>
      </c>
      <c r="H24" s="370"/>
      <c r="I24" s="371"/>
      <c r="J24" s="540" t="s">
        <v>785</v>
      </c>
      <c r="K24" s="541"/>
      <c r="L24" s="541"/>
      <c r="M24" s="541"/>
      <c r="N24" s="542"/>
    </row>
    <row r="25" spans="1:14">
      <c r="A25" s="500" t="s">
        <v>102</v>
      </c>
      <c r="B25" s="501"/>
      <c r="C25" s="501"/>
      <c r="D25" s="501"/>
      <c r="E25" s="501"/>
      <c r="F25" s="501"/>
      <c r="G25" s="501"/>
      <c r="H25" s="501"/>
      <c r="I25" s="501"/>
      <c r="J25" s="501"/>
      <c r="K25" s="501"/>
      <c r="L25" s="501"/>
      <c r="M25" s="501"/>
      <c r="N25" s="502"/>
    </row>
    <row r="26" spans="1:14">
      <c r="A26" s="421" t="s">
        <v>83</v>
      </c>
      <c r="B26" s="422" t="s">
        <v>84</v>
      </c>
      <c r="C26" s="422" t="s">
        <v>103</v>
      </c>
      <c r="D26" s="422" t="s">
        <v>104</v>
      </c>
      <c r="E26" s="422" t="s">
        <v>105</v>
      </c>
      <c r="F26" s="422"/>
      <c r="G26" s="422"/>
      <c r="H26" s="422"/>
      <c r="I26" s="422"/>
      <c r="J26" s="422"/>
      <c r="K26" s="422"/>
      <c r="L26" s="422"/>
      <c r="M26" s="422" t="s">
        <v>106</v>
      </c>
      <c r="N26" s="423"/>
    </row>
    <row r="27" spans="1:14">
      <c r="A27" s="421"/>
      <c r="B27" s="422"/>
      <c r="C27" s="422"/>
      <c r="D27" s="422"/>
      <c r="E27" s="80" t="s">
        <v>84</v>
      </c>
      <c r="F27" s="80" t="s">
        <v>85</v>
      </c>
      <c r="G27" s="80" t="s">
        <v>90</v>
      </c>
      <c r="H27" s="80" t="s">
        <v>107</v>
      </c>
      <c r="I27" s="80" t="s">
        <v>86</v>
      </c>
      <c r="J27" s="422" t="s">
        <v>104</v>
      </c>
      <c r="K27" s="422"/>
      <c r="L27" s="422"/>
      <c r="M27" s="422"/>
      <c r="N27" s="423"/>
    </row>
    <row r="28" spans="1:14" ht="30.75" customHeight="1">
      <c r="A28" s="9" t="s">
        <v>71</v>
      </c>
      <c r="B28" s="120" t="str">
        <f>B2</f>
        <v>ReportePublicacion</v>
      </c>
      <c r="C28" s="120" t="s">
        <v>108</v>
      </c>
      <c r="D28" s="125" t="s">
        <v>904</v>
      </c>
      <c r="E28" s="3"/>
      <c r="F28" s="3"/>
      <c r="G28" s="3"/>
      <c r="H28" s="3"/>
      <c r="I28" s="3"/>
      <c r="J28" s="190"/>
      <c r="K28" s="191"/>
      <c r="L28" s="227"/>
      <c r="M28" s="223"/>
      <c r="N28" s="224"/>
    </row>
    <row r="29" spans="1:14" ht="15" customHeight="1">
      <c r="A29" s="412" t="s">
        <v>71</v>
      </c>
      <c r="B29" s="413" t="str">
        <f>B2</f>
        <v>ReportePublicacion</v>
      </c>
      <c r="C29" s="413" t="s">
        <v>110</v>
      </c>
      <c r="D29" s="414" t="s">
        <v>905</v>
      </c>
      <c r="E29" s="23" t="s">
        <v>92</v>
      </c>
      <c r="F29" s="23" t="s">
        <v>93</v>
      </c>
      <c r="G29" s="23" t="s">
        <v>94</v>
      </c>
      <c r="H29" s="23" t="s">
        <v>112</v>
      </c>
      <c r="I29" s="23" t="s">
        <v>95</v>
      </c>
      <c r="J29" s="525" t="s">
        <v>906</v>
      </c>
      <c r="K29" s="525"/>
      <c r="L29" s="525"/>
      <c r="M29" s="414"/>
      <c r="N29" s="495"/>
    </row>
    <row r="30" spans="1:14" ht="18" customHeight="1">
      <c r="A30" s="412"/>
      <c r="B30" s="413"/>
      <c r="C30" s="413"/>
      <c r="D30" s="414"/>
      <c r="E30" s="23" t="s">
        <v>286</v>
      </c>
      <c r="F30" s="23" t="s">
        <v>93</v>
      </c>
      <c r="G30" s="23" t="s">
        <v>45</v>
      </c>
      <c r="H30" s="23" t="s">
        <v>115</v>
      </c>
      <c r="I30" s="23" t="s">
        <v>73</v>
      </c>
      <c r="J30" s="525" t="s">
        <v>907</v>
      </c>
      <c r="K30" s="525"/>
      <c r="L30" s="525"/>
      <c r="M30" s="414"/>
      <c r="N30" s="495"/>
    </row>
    <row r="31" spans="1:14" ht="40.5" customHeight="1">
      <c r="A31" s="412"/>
      <c r="B31" s="413"/>
      <c r="C31" s="413"/>
      <c r="D31" s="414"/>
      <c r="E31" s="23" t="s">
        <v>284</v>
      </c>
      <c r="F31" s="23" t="s">
        <v>195</v>
      </c>
      <c r="G31" s="23"/>
      <c r="H31" s="23" t="s">
        <v>115</v>
      </c>
      <c r="I31" s="23" t="s">
        <v>73</v>
      </c>
      <c r="J31" s="525" t="s">
        <v>790</v>
      </c>
      <c r="K31" s="525"/>
      <c r="L31" s="525"/>
      <c r="M31" s="414"/>
      <c r="N31" s="495"/>
    </row>
    <row r="32" spans="1:14" ht="40.5" customHeight="1">
      <c r="A32" s="412"/>
      <c r="B32" s="413"/>
      <c r="C32" s="413"/>
      <c r="D32" s="414"/>
      <c r="E32" s="23" t="s">
        <v>452</v>
      </c>
      <c r="F32" s="23" t="s">
        <v>93</v>
      </c>
      <c r="G32" s="23" t="s">
        <v>316</v>
      </c>
      <c r="H32" s="23" t="s">
        <v>115</v>
      </c>
      <c r="I32" s="23" t="s">
        <v>73</v>
      </c>
      <c r="J32" s="525" t="s">
        <v>908</v>
      </c>
      <c r="K32" s="525"/>
      <c r="L32" s="525"/>
      <c r="M32" s="414"/>
      <c r="N32" s="495"/>
    </row>
    <row r="33" spans="1:14" ht="27" customHeight="1">
      <c r="A33" s="412"/>
      <c r="B33" s="413"/>
      <c r="C33" s="413"/>
      <c r="D33" s="414"/>
      <c r="E33" s="23" t="s">
        <v>779</v>
      </c>
      <c r="F33" s="23" t="s">
        <v>93</v>
      </c>
      <c r="G33" s="23" t="s">
        <v>13</v>
      </c>
      <c r="H33" s="23" t="s">
        <v>115</v>
      </c>
      <c r="I33" s="23" t="s">
        <v>73</v>
      </c>
      <c r="J33" s="525" t="s">
        <v>792</v>
      </c>
      <c r="K33" s="525"/>
      <c r="L33" s="525"/>
      <c r="M33" s="414"/>
      <c r="N33" s="495"/>
    </row>
    <row r="34" spans="1:14" ht="40.5" customHeight="1">
      <c r="A34" s="412"/>
      <c r="B34" s="413"/>
      <c r="C34" s="413"/>
      <c r="D34" s="414"/>
      <c r="E34" s="23" t="s">
        <v>781</v>
      </c>
      <c r="F34" s="23" t="s">
        <v>93</v>
      </c>
      <c r="G34" s="45" t="s">
        <v>793</v>
      </c>
      <c r="H34" s="23" t="s">
        <v>115</v>
      </c>
      <c r="I34" s="23" t="s">
        <v>73</v>
      </c>
      <c r="J34" s="525" t="s">
        <v>909</v>
      </c>
      <c r="K34" s="525"/>
      <c r="L34" s="525"/>
      <c r="M34" s="414"/>
      <c r="N34" s="495"/>
    </row>
    <row r="35" spans="1:14" ht="26.25" customHeight="1">
      <c r="A35" s="412"/>
      <c r="B35" s="413"/>
      <c r="C35" s="413"/>
      <c r="D35" s="414"/>
      <c r="E35" s="23" t="s">
        <v>783</v>
      </c>
      <c r="F35" s="23" t="s">
        <v>239</v>
      </c>
      <c r="G35" s="23"/>
      <c r="H35" s="23" t="s">
        <v>112</v>
      </c>
      <c r="I35" s="23" t="s">
        <v>73</v>
      </c>
      <c r="J35" s="525" t="s">
        <v>869</v>
      </c>
      <c r="K35" s="525"/>
      <c r="L35" s="525"/>
      <c r="M35" s="414"/>
      <c r="N35" s="495"/>
    </row>
    <row r="36" spans="1:14" ht="27" customHeight="1">
      <c r="A36" s="412"/>
      <c r="B36" s="413"/>
      <c r="C36" s="413"/>
      <c r="D36" s="414"/>
      <c r="E36" s="23" t="s">
        <v>100</v>
      </c>
      <c r="F36" s="23" t="s">
        <v>93</v>
      </c>
      <c r="G36" s="23" t="s">
        <v>19</v>
      </c>
      <c r="H36" s="23" t="s">
        <v>115</v>
      </c>
      <c r="I36" s="23" t="s">
        <v>73</v>
      </c>
      <c r="J36" s="525" t="s">
        <v>796</v>
      </c>
      <c r="K36" s="525"/>
      <c r="L36" s="525"/>
      <c r="M36" s="526"/>
      <c r="N36" s="527"/>
    </row>
    <row r="37" spans="1:14" ht="18" customHeight="1">
      <c r="A37" s="412" t="s">
        <v>71</v>
      </c>
      <c r="B37" s="413" t="str">
        <f>B2</f>
        <v>ReportePublicacion</v>
      </c>
      <c r="C37" s="413" t="s">
        <v>110</v>
      </c>
      <c r="D37" s="414" t="s">
        <v>905</v>
      </c>
      <c r="E37" s="23" t="s">
        <v>286</v>
      </c>
      <c r="F37" s="23" t="s">
        <v>93</v>
      </c>
      <c r="G37" s="23" t="s">
        <v>45</v>
      </c>
      <c r="H37" s="23" t="s">
        <v>115</v>
      </c>
      <c r="I37" s="23" t="s">
        <v>73</v>
      </c>
      <c r="J37" s="525" t="s">
        <v>907</v>
      </c>
      <c r="K37" s="525"/>
      <c r="L37" s="525"/>
      <c r="M37" s="414"/>
      <c r="N37" s="495"/>
    </row>
    <row r="38" spans="1:14" ht="40.5" customHeight="1">
      <c r="A38" s="412"/>
      <c r="B38" s="413"/>
      <c r="C38" s="413"/>
      <c r="D38" s="414"/>
      <c r="E38" s="23" t="s">
        <v>284</v>
      </c>
      <c r="F38" s="23" t="s">
        <v>195</v>
      </c>
      <c r="G38" s="23"/>
      <c r="H38" s="23" t="s">
        <v>115</v>
      </c>
      <c r="I38" s="23" t="s">
        <v>73</v>
      </c>
      <c r="J38" s="525" t="s">
        <v>790</v>
      </c>
      <c r="K38" s="525"/>
      <c r="L38" s="525"/>
      <c r="M38" s="414"/>
      <c r="N38" s="495"/>
    </row>
    <row r="39" spans="1:14" ht="40.5" customHeight="1">
      <c r="A39" s="412"/>
      <c r="B39" s="413"/>
      <c r="C39" s="413"/>
      <c r="D39" s="414"/>
      <c r="E39" s="23" t="s">
        <v>452</v>
      </c>
      <c r="F39" s="23" t="s">
        <v>93</v>
      </c>
      <c r="G39" s="23" t="s">
        <v>291</v>
      </c>
      <c r="H39" s="23" t="s">
        <v>115</v>
      </c>
      <c r="I39" s="23" t="s">
        <v>73</v>
      </c>
      <c r="J39" s="525" t="s">
        <v>908</v>
      </c>
      <c r="K39" s="525"/>
      <c r="L39" s="525"/>
      <c r="M39" s="414"/>
      <c r="N39" s="495"/>
    </row>
    <row r="40" spans="1:14" ht="27" customHeight="1">
      <c r="A40" s="412"/>
      <c r="B40" s="413"/>
      <c r="C40" s="413"/>
      <c r="D40" s="414"/>
      <c r="E40" s="23" t="s">
        <v>779</v>
      </c>
      <c r="F40" s="23" t="s">
        <v>93</v>
      </c>
      <c r="G40" s="23" t="s">
        <v>13</v>
      </c>
      <c r="H40" s="23" t="s">
        <v>115</v>
      </c>
      <c r="I40" s="23" t="s">
        <v>73</v>
      </c>
      <c r="J40" s="525" t="s">
        <v>792</v>
      </c>
      <c r="K40" s="525"/>
      <c r="L40" s="525"/>
      <c r="M40" s="414"/>
      <c r="N40" s="495"/>
    </row>
    <row r="41" spans="1:14" ht="40.5" customHeight="1">
      <c r="A41" s="412"/>
      <c r="B41" s="413"/>
      <c r="C41" s="413"/>
      <c r="D41" s="414"/>
      <c r="E41" s="23" t="s">
        <v>781</v>
      </c>
      <c r="F41" s="23" t="s">
        <v>93</v>
      </c>
      <c r="G41" s="45" t="s">
        <v>793</v>
      </c>
      <c r="H41" s="23" t="s">
        <v>115</v>
      </c>
      <c r="I41" s="23" t="s">
        <v>73</v>
      </c>
      <c r="J41" s="525" t="s">
        <v>868</v>
      </c>
      <c r="K41" s="525"/>
      <c r="L41" s="525"/>
      <c r="M41" s="414"/>
      <c r="N41" s="495"/>
    </row>
    <row r="42" spans="1:14" ht="26.25" customHeight="1">
      <c r="A42" s="483"/>
      <c r="B42" s="474"/>
      <c r="C42" s="474"/>
      <c r="D42" s="475"/>
      <c r="E42" s="27" t="s">
        <v>783</v>
      </c>
      <c r="F42" s="27" t="s">
        <v>239</v>
      </c>
      <c r="G42" s="27"/>
      <c r="H42" s="27" t="s">
        <v>112</v>
      </c>
      <c r="I42" s="27" t="s">
        <v>73</v>
      </c>
      <c r="J42" s="531" t="s">
        <v>869</v>
      </c>
      <c r="K42" s="531"/>
      <c r="L42" s="531"/>
      <c r="M42" s="475"/>
      <c r="N42" s="496"/>
    </row>
    <row r="43" spans="1:14">
      <c r="A43" s="546" t="s">
        <v>119</v>
      </c>
      <c r="B43" s="547"/>
      <c r="C43" s="547"/>
      <c r="D43" s="547"/>
      <c r="E43" s="547"/>
      <c r="F43" s="547"/>
      <c r="G43" s="547"/>
      <c r="H43" s="547"/>
      <c r="I43" s="547"/>
      <c r="J43" s="547"/>
      <c r="K43" s="547"/>
      <c r="L43" s="547"/>
      <c r="M43" s="547"/>
      <c r="N43" s="548"/>
    </row>
    <row r="44" spans="1:14">
      <c r="A44" s="369" t="s">
        <v>83</v>
      </c>
      <c r="B44" s="361" t="s">
        <v>84</v>
      </c>
      <c r="C44" s="361" t="s">
        <v>120</v>
      </c>
      <c r="D44" s="361" t="s">
        <v>121</v>
      </c>
      <c r="E44" s="361" t="s">
        <v>104</v>
      </c>
      <c r="F44" s="361" t="s">
        <v>105</v>
      </c>
      <c r="G44" s="361"/>
      <c r="H44" s="361"/>
      <c r="I44" s="361"/>
      <c r="J44" s="361"/>
      <c r="K44" s="361"/>
      <c r="L44" s="361" t="s">
        <v>122</v>
      </c>
      <c r="M44" s="361"/>
      <c r="N44" s="365" t="s">
        <v>106</v>
      </c>
    </row>
    <row r="45" spans="1:14">
      <c r="A45" s="369"/>
      <c r="B45" s="361"/>
      <c r="C45" s="361"/>
      <c r="D45" s="361"/>
      <c r="E45" s="361"/>
      <c r="F45" s="81" t="s">
        <v>84</v>
      </c>
      <c r="G45" s="81" t="s">
        <v>85</v>
      </c>
      <c r="H45" s="81" t="s">
        <v>90</v>
      </c>
      <c r="I45" s="81" t="s">
        <v>107</v>
      </c>
      <c r="J45" s="81" t="s">
        <v>86</v>
      </c>
      <c r="K45" s="81" t="s">
        <v>104</v>
      </c>
      <c r="L45" s="81" t="s">
        <v>85</v>
      </c>
      <c r="M45" s="81" t="s">
        <v>90</v>
      </c>
      <c r="N45" s="365"/>
    </row>
    <row r="46" spans="1:14">
      <c r="A46" s="32" t="s">
        <v>71</v>
      </c>
      <c r="B46" s="23" t="s">
        <v>123</v>
      </c>
      <c r="C46" s="23" t="s">
        <v>124</v>
      </c>
      <c r="D46" s="23" t="s">
        <v>73</v>
      </c>
      <c r="E46" s="23" t="s">
        <v>685</v>
      </c>
      <c r="F46" s="23"/>
      <c r="G46" s="23"/>
      <c r="H46" s="23"/>
      <c r="I46" s="23"/>
      <c r="J46" s="23"/>
      <c r="K46" s="23"/>
      <c r="L46" s="23" t="s">
        <v>93</v>
      </c>
      <c r="M46" s="23" t="s">
        <v>94</v>
      </c>
      <c r="N46" s="25"/>
    </row>
    <row r="47" spans="1:14">
      <c r="A47" s="32" t="s">
        <v>71</v>
      </c>
      <c r="B47" s="23" t="s">
        <v>305</v>
      </c>
      <c r="C47" s="23" t="s">
        <v>124</v>
      </c>
      <c r="D47" s="23" t="s">
        <v>73</v>
      </c>
      <c r="E47" s="23" t="s">
        <v>910</v>
      </c>
      <c r="F47" s="23"/>
      <c r="G47" s="23"/>
      <c r="H47" s="23"/>
      <c r="I47" s="23"/>
      <c r="J47" s="23"/>
      <c r="K47" s="23"/>
      <c r="L47" s="23" t="s">
        <v>93</v>
      </c>
      <c r="M47" s="23" t="s">
        <v>45</v>
      </c>
      <c r="N47" s="25"/>
    </row>
    <row r="48" spans="1:14">
      <c r="A48" s="32" t="s">
        <v>71</v>
      </c>
      <c r="B48" s="23" t="s">
        <v>801</v>
      </c>
      <c r="C48" s="23" t="s">
        <v>124</v>
      </c>
      <c r="D48" s="23" t="s">
        <v>73</v>
      </c>
      <c r="E48" s="23" t="s">
        <v>686</v>
      </c>
      <c r="F48" s="23"/>
      <c r="G48" s="23"/>
      <c r="H48" s="23"/>
      <c r="I48" s="23"/>
      <c r="J48" s="23"/>
      <c r="K48" s="23"/>
      <c r="L48" s="23" t="s">
        <v>195</v>
      </c>
      <c r="M48" s="23"/>
      <c r="N48" s="25"/>
    </row>
    <row r="49" spans="1:14">
      <c r="A49" s="32" t="s">
        <v>71</v>
      </c>
      <c r="B49" s="23" t="s">
        <v>802</v>
      </c>
      <c r="C49" s="23" t="s">
        <v>124</v>
      </c>
      <c r="D49" s="23" t="s">
        <v>73</v>
      </c>
      <c r="E49" s="23" t="s">
        <v>803</v>
      </c>
      <c r="F49" s="23"/>
      <c r="G49" s="23"/>
      <c r="H49" s="23"/>
      <c r="I49" s="23"/>
      <c r="J49" s="23"/>
      <c r="K49" s="23"/>
      <c r="L49" s="23" t="s">
        <v>93</v>
      </c>
      <c r="M49" s="23" t="s">
        <v>291</v>
      </c>
      <c r="N49" s="25"/>
    </row>
    <row r="50" spans="1:14">
      <c r="A50" s="32" t="s">
        <v>71</v>
      </c>
      <c r="B50" s="23" t="s">
        <v>804</v>
      </c>
      <c r="C50" s="23" t="s">
        <v>124</v>
      </c>
      <c r="D50" s="23" t="s">
        <v>73</v>
      </c>
      <c r="E50" s="23" t="s">
        <v>805</v>
      </c>
      <c r="F50" s="23"/>
      <c r="G50" s="23"/>
      <c r="H50" s="23"/>
      <c r="I50" s="23"/>
      <c r="J50" s="23"/>
      <c r="K50" s="23"/>
      <c r="L50" s="23" t="s">
        <v>93</v>
      </c>
      <c r="M50" s="23" t="s">
        <v>13</v>
      </c>
      <c r="N50" s="25"/>
    </row>
    <row r="51" spans="1:14">
      <c r="A51" s="32" t="s">
        <v>71</v>
      </c>
      <c r="B51" s="23" t="s">
        <v>806</v>
      </c>
      <c r="C51" s="23" t="s">
        <v>124</v>
      </c>
      <c r="D51" s="23" t="s">
        <v>73</v>
      </c>
      <c r="E51" s="23" t="s">
        <v>807</v>
      </c>
      <c r="F51" s="23"/>
      <c r="G51" s="23"/>
      <c r="H51" s="23"/>
      <c r="I51" s="23"/>
      <c r="J51" s="23"/>
      <c r="K51" s="23"/>
      <c r="L51" s="23" t="s">
        <v>93</v>
      </c>
      <c r="M51" s="23" t="s">
        <v>6</v>
      </c>
      <c r="N51" s="25"/>
    </row>
    <row r="52" spans="1:14">
      <c r="A52" s="32" t="s">
        <v>71</v>
      </c>
      <c r="B52" s="23" t="s">
        <v>127</v>
      </c>
      <c r="C52" s="23" t="s">
        <v>124</v>
      </c>
      <c r="D52" s="23" t="s">
        <v>73</v>
      </c>
      <c r="E52" s="23" t="s">
        <v>808</v>
      </c>
      <c r="F52" s="23"/>
      <c r="G52" s="23"/>
      <c r="H52" s="23"/>
      <c r="I52" s="23"/>
      <c r="J52" s="23"/>
      <c r="K52" s="23"/>
      <c r="L52" s="23" t="s">
        <v>93</v>
      </c>
      <c r="M52" s="23" t="s">
        <v>19</v>
      </c>
      <c r="N52" s="25"/>
    </row>
    <row r="53" spans="1:14" ht="30.75">
      <c r="A53" s="32" t="s">
        <v>91</v>
      </c>
      <c r="B53" s="23" t="s">
        <v>128</v>
      </c>
      <c r="C53" s="23" t="s">
        <v>129</v>
      </c>
      <c r="D53" s="23" t="s">
        <v>73</v>
      </c>
      <c r="E53" s="23" t="s">
        <v>130</v>
      </c>
      <c r="F53" s="23" t="s">
        <v>92</v>
      </c>
      <c r="G53" s="23" t="s">
        <v>93</v>
      </c>
      <c r="H53" s="23" t="s">
        <v>94</v>
      </c>
      <c r="I53" s="23" t="s">
        <v>112</v>
      </c>
      <c r="J53" s="23" t="s">
        <v>73</v>
      </c>
      <c r="K53" s="45" t="s">
        <v>911</v>
      </c>
      <c r="L53" s="23"/>
      <c r="M53" s="23"/>
      <c r="N53" s="24" t="s">
        <v>694</v>
      </c>
    </row>
    <row r="54" spans="1:14" ht="30.75">
      <c r="A54" s="32" t="s">
        <v>91</v>
      </c>
      <c r="B54" s="23" t="s">
        <v>311</v>
      </c>
      <c r="C54" s="23" t="s">
        <v>129</v>
      </c>
      <c r="D54" s="23" t="s">
        <v>73</v>
      </c>
      <c r="E54" s="23" t="s">
        <v>912</v>
      </c>
      <c r="F54" s="23" t="s">
        <v>286</v>
      </c>
      <c r="G54" s="23" t="s">
        <v>93</v>
      </c>
      <c r="H54" s="23" t="s">
        <v>45</v>
      </c>
      <c r="I54" s="23" t="s">
        <v>115</v>
      </c>
      <c r="J54" s="23" t="s">
        <v>73</v>
      </c>
      <c r="K54" s="45" t="s">
        <v>913</v>
      </c>
      <c r="L54" s="23"/>
      <c r="M54" s="23"/>
      <c r="N54" s="88" t="s">
        <v>914</v>
      </c>
    </row>
    <row r="55" spans="1:14" ht="30.75">
      <c r="A55" s="32" t="s">
        <v>91</v>
      </c>
      <c r="B55" s="23" t="s">
        <v>813</v>
      </c>
      <c r="C55" s="23" t="s">
        <v>129</v>
      </c>
      <c r="D55" s="23" t="s">
        <v>73</v>
      </c>
      <c r="E55" s="23" t="s">
        <v>814</v>
      </c>
      <c r="F55" s="23" t="s">
        <v>284</v>
      </c>
      <c r="G55" s="23" t="s">
        <v>195</v>
      </c>
      <c r="H55" s="23"/>
      <c r="I55" s="23" t="s">
        <v>115</v>
      </c>
      <c r="J55" s="23" t="s">
        <v>73</v>
      </c>
      <c r="K55" s="45" t="s">
        <v>915</v>
      </c>
      <c r="L55" s="23"/>
      <c r="M55" s="23"/>
      <c r="N55" s="88" t="s">
        <v>816</v>
      </c>
    </row>
    <row r="56" spans="1:14" ht="45.75">
      <c r="A56" s="32" t="s">
        <v>91</v>
      </c>
      <c r="B56" s="23" t="s">
        <v>817</v>
      </c>
      <c r="C56" s="23" t="s">
        <v>129</v>
      </c>
      <c r="D56" s="23" t="s">
        <v>73</v>
      </c>
      <c r="E56" s="23" t="s">
        <v>818</v>
      </c>
      <c r="F56" s="23" t="s">
        <v>452</v>
      </c>
      <c r="G56" s="23" t="s">
        <v>93</v>
      </c>
      <c r="H56" s="23" t="s">
        <v>291</v>
      </c>
      <c r="I56" s="23" t="s">
        <v>115</v>
      </c>
      <c r="J56" s="23" t="s">
        <v>73</v>
      </c>
      <c r="K56" s="45" t="s">
        <v>916</v>
      </c>
      <c r="L56" s="23"/>
      <c r="M56" s="23"/>
      <c r="N56" s="88" t="s">
        <v>820</v>
      </c>
    </row>
    <row r="57" spans="1:14" ht="30.75">
      <c r="A57" s="32" t="s">
        <v>91</v>
      </c>
      <c r="B57" s="23" t="s">
        <v>821</v>
      </c>
      <c r="C57" s="23" t="s">
        <v>129</v>
      </c>
      <c r="D57" s="23" t="s">
        <v>73</v>
      </c>
      <c r="E57" s="23" t="s">
        <v>822</v>
      </c>
      <c r="F57" s="23" t="s">
        <v>779</v>
      </c>
      <c r="G57" s="23" t="s">
        <v>93</v>
      </c>
      <c r="H57" s="23" t="s">
        <v>13</v>
      </c>
      <c r="I57" s="23" t="s">
        <v>115</v>
      </c>
      <c r="J57" s="23" t="s">
        <v>73</v>
      </c>
      <c r="K57" s="45" t="s">
        <v>917</v>
      </c>
      <c r="L57" s="23"/>
      <c r="M57" s="23"/>
      <c r="N57" s="88" t="s">
        <v>824</v>
      </c>
    </row>
    <row r="58" spans="1:14" ht="45.75">
      <c r="A58" s="32" t="s">
        <v>91</v>
      </c>
      <c r="B58" s="23" t="s">
        <v>825</v>
      </c>
      <c r="C58" s="23" t="s">
        <v>129</v>
      </c>
      <c r="D58" s="23" t="s">
        <v>73</v>
      </c>
      <c r="E58" s="23" t="s">
        <v>826</v>
      </c>
      <c r="F58" s="23" t="s">
        <v>781</v>
      </c>
      <c r="G58" s="23" t="s">
        <v>93</v>
      </c>
      <c r="H58" s="23" t="s">
        <v>6</v>
      </c>
      <c r="I58" s="23" t="s">
        <v>115</v>
      </c>
      <c r="J58" s="23" t="s">
        <v>73</v>
      </c>
      <c r="K58" s="45" t="s">
        <v>918</v>
      </c>
      <c r="L58" s="23"/>
      <c r="M58" s="23"/>
      <c r="N58" s="88" t="s">
        <v>828</v>
      </c>
    </row>
    <row r="59" spans="1:14" ht="30.75">
      <c r="A59" s="32" t="s">
        <v>91</v>
      </c>
      <c r="B59" s="23" t="s">
        <v>829</v>
      </c>
      <c r="C59" s="23" t="s">
        <v>129</v>
      </c>
      <c r="D59" s="23" t="s">
        <v>73</v>
      </c>
      <c r="E59" s="23" t="s">
        <v>830</v>
      </c>
      <c r="F59" s="23" t="s">
        <v>783</v>
      </c>
      <c r="G59" s="23" t="s">
        <v>239</v>
      </c>
      <c r="H59" s="23"/>
      <c r="I59" s="23" t="s">
        <v>112</v>
      </c>
      <c r="J59" s="23" t="s">
        <v>73</v>
      </c>
      <c r="K59" s="45" t="s">
        <v>919</v>
      </c>
      <c r="L59" s="23"/>
      <c r="M59" s="23"/>
      <c r="N59" s="88" t="s">
        <v>832</v>
      </c>
    </row>
    <row r="60" spans="1:14" ht="30.75">
      <c r="A60" s="83" t="s">
        <v>91</v>
      </c>
      <c r="B60" s="27" t="s">
        <v>133</v>
      </c>
      <c r="C60" s="27" t="s">
        <v>129</v>
      </c>
      <c r="D60" s="27" t="s">
        <v>73</v>
      </c>
      <c r="E60" s="27" t="s">
        <v>600</v>
      </c>
      <c r="F60" s="27" t="s">
        <v>100</v>
      </c>
      <c r="G60" s="27" t="s">
        <v>93</v>
      </c>
      <c r="H60" s="27" t="s">
        <v>19</v>
      </c>
      <c r="I60" s="27" t="s">
        <v>115</v>
      </c>
      <c r="J60" s="27" t="s">
        <v>73</v>
      </c>
      <c r="K60" s="45" t="s">
        <v>920</v>
      </c>
      <c r="L60" s="27"/>
      <c r="M60" s="27"/>
      <c r="N60" s="89" t="s">
        <v>834</v>
      </c>
    </row>
    <row r="61" spans="1:14">
      <c r="A61" s="543" t="s">
        <v>134</v>
      </c>
      <c r="B61" s="544"/>
      <c r="C61" s="544"/>
      <c r="D61" s="544"/>
      <c r="E61" s="544"/>
      <c r="F61" s="544"/>
      <c r="G61" s="544"/>
      <c r="H61" s="544"/>
      <c r="I61" s="544"/>
      <c r="J61" s="544"/>
      <c r="K61" s="544"/>
      <c r="L61" s="544"/>
      <c r="M61" s="544"/>
      <c r="N61" s="545"/>
    </row>
    <row r="62" spans="1:14">
      <c r="A62" s="374" t="s">
        <v>83</v>
      </c>
      <c r="B62" s="372" t="s">
        <v>84</v>
      </c>
      <c r="C62" s="372" t="s">
        <v>135</v>
      </c>
      <c r="D62" s="372" t="s">
        <v>121</v>
      </c>
      <c r="E62" s="372" t="s">
        <v>104</v>
      </c>
      <c r="F62" s="372" t="s">
        <v>105</v>
      </c>
      <c r="G62" s="372"/>
      <c r="H62" s="372"/>
      <c r="I62" s="372"/>
      <c r="J62" s="372"/>
      <c r="K62" s="372"/>
      <c r="L62" s="372" t="s">
        <v>122</v>
      </c>
      <c r="M62" s="372"/>
      <c r="N62" s="373" t="s">
        <v>106</v>
      </c>
    </row>
    <row r="63" spans="1:14">
      <c r="A63" s="528"/>
      <c r="B63" s="529"/>
      <c r="C63" s="529"/>
      <c r="D63" s="529"/>
      <c r="E63" s="529"/>
      <c r="F63" s="69" t="s">
        <v>84</v>
      </c>
      <c r="G63" s="69" t="s">
        <v>85</v>
      </c>
      <c r="H63" s="69" t="s">
        <v>90</v>
      </c>
      <c r="I63" s="69" t="s">
        <v>107</v>
      </c>
      <c r="J63" s="69" t="s">
        <v>86</v>
      </c>
      <c r="K63" s="69" t="s">
        <v>104</v>
      </c>
      <c r="L63" s="69" t="s">
        <v>85</v>
      </c>
      <c r="M63" s="69" t="s">
        <v>90</v>
      </c>
      <c r="N63" s="530"/>
    </row>
    <row r="64" spans="1:14" ht="170.25" customHeight="1">
      <c r="A64" s="23" t="s">
        <v>71</v>
      </c>
      <c r="B64" s="23" t="s">
        <v>543</v>
      </c>
      <c r="C64" s="23" t="s">
        <v>96</v>
      </c>
      <c r="D64" s="23" t="s">
        <v>73</v>
      </c>
      <c r="E64" s="23" t="s">
        <v>921</v>
      </c>
      <c r="F64" s="23" t="s">
        <v>922</v>
      </c>
      <c r="G64" s="23" t="s">
        <v>93</v>
      </c>
      <c r="H64" s="23" t="s">
        <v>53</v>
      </c>
      <c r="I64" s="23" t="s">
        <v>115</v>
      </c>
      <c r="J64" s="23" t="s">
        <v>73</v>
      </c>
      <c r="K64" s="45" t="s">
        <v>923</v>
      </c>
      <c r="L64" s="23" t="s">
        <v>139</v>
      </c>
      <c r="M64" s="23"/>
      <c r="N64" s="45" t="s">
        <v>924</v>
      </c>
    </row>
    <row r="65" spans="1:14" ht="45.75">
      <c r="A65" s="23" t="s">
        <v>71</v>
      </c>
      <c r="B65" s="23" t="s">
        <v>149</v>
      </c>
      <c r="C65" s="23" t="s">
        <v>96</v>
      </c>
      <c r="D65" s="23" t="s">
        <v>73</v>
      </c>
      <c r="E65" s="45" t="s">
        <v>925</v>
      </c>
      <c r="F65" s="23" t="s">
        <v>926</v>
      </c>
      <c r="G65" s="23" t="s">
        <v>93</v>
      </c>
      <c r="H65" s="23" t="s">
        <v>53</v>
      </c>
      <c r="I65" s="23" t="s">
        <v>115</v>
      </c>
      <c r="J65" s="23" t="s">
        <v>73</v>
      </c>
      <c r="K65" s="45" t="s">
        <v>927</v>
      </c>
      <c r="L65" s="23" t="s">
        <v>93</v>
      </c>
      <c r="M65" s="23" t="s">
        <v>928</v>
      </c>
      <c r="N65" s="45"/>
    </row>
    <row r="66" spans="1:14" ht="138.75" customHeight="1">
      <c r="A66" s="23" t="s">
        <v>71</v>
      </c>
      <c r="B66" s="45" t="s">
        <v>145</v>
      </c>
      <c r="C66" s="23" t="s">
        <v>96</v>
      </c>
      <c r="D66" s="23" t="s">
        <v>73</v>
      </c>
      <c r="E66" s="45" t="s">
        <v>929</v>
      </c>
      <c r="F66" s="45" t="s">
        <v>930</v>
      </c>
      <c r="G66" s="23" t="s">
        <v>93</v>
      </c>
      <c r="H66" s="23" t="s">
        <v>53</v>
      </c>
      <c r="I66" s="23" t="s">
        <v>115</v>
      </c>
      <c r="J66" s="23" t="s">
        <v>73</v>
      </c>
      <c r="K66" s="45" t="s">
        <v>931</v>
      </c>
      <c r="L66" s="23" t="s">
        <v>139</v>
      </c>
      <c r="M66" s="23"/>
      <c r="N66" s="45" t="s">
        <v>932</v>
      </c>
    </row>
    <row r="67" spans="1:14" ht="30.75">
      <c r="A67" s="23" t="s">
        <v>71</v>
      </c>
      <c r="B67" s="45" t="s">
        <v>850</v>
      </c>
      <c r="C67" s="23" t="s">
        <v>96</v>
      </c>
      <c r="D67" s="23" t="s">
        <v>73</v>
      </c>
      <c r="E67" s="45" t="s">
        <v>933</v>
      </c>
      <c r="F67" s="45" t="s">
        <v>934</v>
      </c>
      <c r="G67" s="23" t="s">
        <v>93</v>
      </c>
      <c r="H67" s="23" t="s">
        <v>53</v>
      </c>
      <c r="I67" s="23" t="s">
        <v>115</v>
      </c>
      <c r="J67" s="23" t="s">
        <v>73</v>
      </c>
      <c r="K67" s="45" t="s">
        <v>935</v>
      </c>
      <c r="L67" s="23" t="s">
        <v>139</v>
      </c>
      <c r="M67" s="23"/>
      <c r="N67" s="45"/>
    </row>
    <row r="68" spans="1:14" ht="48" customHeight="1">
      <c r="A68" s="23" t="s">
        <v>71</v>
      </c>
      <c r="B68" s="45" t="s">
        <v>157</v>
      </c>
      <c r="C68" s="23" t="s">
        <v>96</v>
      </c>
      <c r="D68" s="23" t="s">
        <v>73</v>
      </c>
      <c r="E68" s="45" t="s">
        <v>936</v>
      </c>
      <c r="F68" s="45" t="s">
        <v>937</v>
      </c>
      <c r="G68" s="23" t="s">
        <v>93</v>
      </c>
      <c r="H68" s="23" t="s">
        <v>53</v>
      </c>
      <c r="I68" s="23" t="s">
        <v>115</v>
      </c>
      <c r="J68" s="23" t="s">
        <v>73</v>
      </c>
      <c r="K68" s="45" t="s">
        <v>938</v>
      </c>
      <c r="L68" s="23" t="s">
        <v>139</v>
      </c>
      <c r="M68" s="23"/>
      <c r="N68" s="45"/>
    </row>
    <row r="69" spans="1:14">
      <c r="A69" s="6" t="s">
        <v>71</v>
      </c>
      <c r="B69" s="3" t="s">
        <v>733</v>
      </c>
      <c r="C69" s="3" t="s">
        <v>96</v>
      </c>
      <c r="D69" s="3" t="s">
        <v>73</v>
      </c>
      <c r="E69" s="3" t="s">
        <v>734</v>
      </c>
      <c r="F69" s="3"/>
      <c r="G69" s="3"/>
      <c r="H69" s="3"/>
      <c r="I69" s="3"/>
      <c r="J69" s="3"/>
      <c r="K69" s="42"/>
      <c r="L69" s="3" t="s">
        <v>93</v>
      </c>
      <c r="M69" s="42" t="s">
        <v>94</v>
      </c>
      <c r="N69" s="7"/>
    </row>
  </sheetData>
  <mergeCells count="101">
    <mergeCell ref="B13:D13"/>
    <mergeCell ref="A7:E7"/>
    <mergeCell ref="B8:D8"/>
    <mergeCell ref="B9:D9"/>
    <mergeCell ref="B6:E6"/>
    <mergeCell ref="A1:E1"/>
    <mergeCell ref="B2:E2"/>
    <mergeCell ref="B3:E3"/>
    <mergeCell ref="B4:E4"/>
    <mergeCell ref="B5:E5"/>
    <mergeCell ref="B10:D10"/>
    <mergeCell ref="B11:D11"/>
    <mergeCell ref="B12:D12"/>
    <mergeCell ref="A14:N14"/>
    <mergeCell ref="A15:A16"/>
    <mergeCell ref="B15:B16"/>
    <mergeCell ref="C15:D15"/>
    <mergeCell ref="E15:E16"/>
    <mergeCell ref="F15:F16"/>
    <mergeCell ref="G15:I16"/>
    <mergeCell ref="J15:N16"/>
    <mergeCell ref="G17:I17"/>
    <mergeCell ref="J17:N17"/>
    <mergeCell ref="J18:N18"/>
    <mergeCell ref="E44:E45"/>
    <mergeCell ref="A25:N25"/>
    <mergeCell ref="A26:A27"/>
    <mergeCell ref="B26:B27"/>
    <mergeCell ref="C26:C27"/>
    <mergeCell ref="D26:D27"/>
    <mergeCell ref="E26:L26"/>
    <mergeCell ref="M26:N27"/>
    <mergeCell ref="J27:L27"/>
    <mergeCell ref="G21:I21"/>
    <mergeCell ref="G18:I18"/>
    <mergeCell ref="G19:I19"/>
    <mergeCell ref="G20:I20"/>
    <mergeCell ref="J19:N19"/>
    <mergeCell ref="J20:N20"/>
    <mergeCell ref="J22:N22"/>
    <mergeCell ref="J21:N21"/>
    <mergeCell ref="D44:D45"/>
    <mergeCell ref="A43:N43"/>
    <mergeCell ref="M42:N42"/>
    <mergeCell ref="J23:N23"/>
    <mergeCell ref="G22:I22"/>
    <mergeCell ref="G23:I23"/>
    <mergeCell ref="L62:M62"/>
    <mergeCell ref="N62:N63"/>
    <mergeCell ref="F44:K44"/>
    <mergeCell ref="L44:M44"/>
    <mergeCell ref="N44:N45"/>
    <mergeCell ref="A61:N61"/>
    <mergeCell ref="A62:A63"/>
    <mergeCell ref="B62:B63"/>
    <mergeCell ref="C62:C63"/>
    <mergeCell ref="D62:D63"/>
    <mergeCell ref="E62:E63"/>
    <mergeCell ref="F62:K62"/>
    <mergeCell ref="A44:A45"/>
    <mergeCell ref="B44:B45"/>
    <mergeCell ref="C44:C45"/>
    <mergeCell ref="G24:I24"/>
    <mergeCell ref="J24:N24"/>
    <mergeCell ref="M37:N37"/>
    <mergeCell ref="M38:N38"/>
    <mergeCell ref="M39:N39"/>
    <mergeCell ref="M40:N40"/>
    <mergeCell ref="M41:N41"/>
    <mergeCell ref="M29:N29"/>
    <mergeCell ref="M30:N30"/>
    <mergeCell ref="M31:N31"/>
    <mergeCell ref="M32:N32"/>
    <mergeCell ref="M33:N33"/>
    <mergeCell ref="M36:N36"/>
    <mergeCell ref="J36:L36"/>
    <mergeCell ref="J28:L28"/>
    <mergeCell ref="M28:N28"/>
    <mergeCell ref="M34:N34"/>
    <mergeCell ref="J35:L35"/>
    <mergeCell ref="M35:N35"/>
    <mergeCell ref="A37:A42"/>
    <mergeCell ref="B37:B42"/>
    <mergeCell ref="C37:C42"/>
    <mergeCell ref="D37:D42"/>
    <mergeCell ref="J37:L37"/>
    <mergeCell ref="J38:L38"/>
    <mergeCell ref="J39:L39"/>
    <mergeCell ref="J40:L40"/>
    <mergeCell ref="J41:L41"/>
    <mergeCell ref="J42:L42"/>
    <mergeCell ref="A29:A36"/>
    <mergeCell ref="B29:B36"/>
    <mergeCell ref="C29:C36"/>
    <mergeCell ref="D29:D36"/>
    <mergeCell ref="J29:L29"/>
    <mergeCell ref="J30:L30"/>
    <mergeCell ref="J31:L31"/>
    <mergeCell ref="J32:L32"/>
    <mergeCell ref="J33:L33"/>
    <mergeCell ref="J34:L34"/>
  </mergeCells>
  <hyperlinks>
    <hyperlink ref="A1:E1" location="Clases!A1" display="&lt;-Volver al inicio" xr:uid="{66A9EE38-FE37-4A57-852F-FF8061529716}"/>
    <hyperlink ref="E9" location="'publicacion'!A1" display="Publicacion" xr:uid="{C7964E0D-FE17-421E-82C0-42B93BE5475A}"/>
    <hyperlink ref="E11" location="'estado'!A1" display="GrupoPartipante" xr:uid="{1D7998A8-1126-4FB4-954D-CFA0EAEF6E3A}"/>
    <hyperlink ref="E12" location="'causaReporte'!A1" display="CausaReporte" xr:uid="{9AC8BE25-FEB2-46B0-AB34-3A5212A73273}"/>
    <hyperlink ref="E13" location="'EstructuraAdminEstruc'!A1" display="EstructuraAdminEstruc" xr:uid="{A3E33426-C7E4-47EF-B4C0-21AFB370101C}"/>
    <hyperlink ref="E10" location="'participantegrupo'!A1" display="ParticipanteGrupo" xr:uid="{48470DEB-B148-4595-90A6-1CFA82FE1C5A}"/>
  </hyperlinks>
  <pageMargins left="0.7" right="0.7" top="0.75" bottom="0.75" header="0.3" footer="0.3"/>
  <extLst>
    <ext xmlns:x14="http://schemas.microsoft.com/office/spreadsheetml/2009/9/main" uri="{CCE6A557-97BC-4b89-ADB6-D9C93CAAB3DF}">
      <x14:dataValidations xmlns:xm="http://schemas.microsoft.com/office/excel/2006/main" count="13">
        <x14:dataValidation type="list" allowBlank="1" showInputMessage="1" showErrorMessage="1" xr:uid="{20EA5EDB-7D30-4029-B4E4-7454454473A0}">
          <x14:formula1>
            <xm:f>Clases!$B$2:$B$13</xm:f>
          </x14:formula1>
          <xm:sqref>E11</xm:sqref>
        </x14:dataValidation>
        <x14:dataValidation type="list" allowBlank="1" showInputMessage="1" showErrorMessage="1" xr:uid="{BDCFF17F-6103-4AC8-80E7-649A73AD810F}">
          <x14:formula1>
            <xm:f>Valores!$C$2:$C$7</xm:f>
          </x14:formula1>
          <xm:sqref>B9:B13</xm:sqref>
        </x14:dataValidation>
        <x14:dataValidation type="list" allowBlank="1" showInputMessage="1" showErrorMessage="1" xr:uid="{4CF3898D-B99D-46C6-8EBD-8DD52D4718B9}">
          <x14:formula1>
            <xm:f>Valores!$B$2:$B$3</xm:f>
          </x14:formula1>
          <xm:sqref>A9:A13</xm:sqref>
        </x14:dataValidation>
        <x14:dataValidation type="list" allowBlank="1" showInputMessage="1" showErrorMessage="1" xr:uid="{4D3BB5AF-1A3C-4954-BA99-B1AE60B422AA}">
          <x14:formula1>
            <xm:f>Valores!$L$2:$L$13</xm:f>
          </x14:formula1>
          <xm:sqref>L64:L69</xm:sqref>
        </x14:dataValidation>
        <x14:dataValidation type="list" allowBlank="1" showInputMessage="1" showErrorMessage="1" xr:uid="{672500F7-1D0F-4751-8A44-1448303748A4}">
          <x14:formula1>
            <xm:f>Valores!$K$2:$K$3</xm:f>
          </x14:formula1>
          <xm:sqref>C46:C60</xm:sqref>
        </x14:dataValidation>
        <x14:dataValidation type="list" allowBlank="1" showInputMessage="1" showErrorMessage="1" xr:uid="{1D904217-5500-4F4B-9EDA-9C0E75300BF6}">
          <x14:formula1>
            <xm:f>Valores!$J$2:$J$3</xm:f>
          </x14:formula1>
          <xm:sqref>I64:I69 I46:I60 H28:H42</xm:sqref>
        </x14:dataValidation>
        <x14:dataValidation type="list" allowBlank="1" showInputMessage="1" showErrorMessage="1" xr:uid="{56AC4C1B-375A-4B19-90A9-E16D575E73A7}">
          <x14:formula1>
            <xm:f>Valores!$H$2:$H$3</xm:f>
          </x14:formula1>
          <xm:sqref>C64:C69 F17:F24</xm:sqref>
        </x14:dataValidation>
        <x14:dataValidation type="list" allowBlank="1" showInputMessage="1" showErrorMessage="1" xr:uid="{B9A24B3B-49A3-4783-B777-23E41271B000}">
          <x14:formula1>
            <xm:f>Valores!$G$2:$G$12</xm:f>
          </x14:formula1>
          <xm:sqref>C17:C24 G46:G60 G64:G69 L46:L60 F28:F42</xm:sqref>
        </x14:dataValidation>
        <x14:dataValidation type="list" allowBlank="1" showInputMessage="1" showErrorMessage="1" xr:uid="{2B935BE5-4DA4-411B-A561-93828AF1368B}">
          <x14:formula1>
            <xm:f>Valores!$F$2:$F$5</xm:f>
          </x14:formula1>
          <xm:sqref>A17:A24 A46:A60 A64:A69 A28:A29</xm:sqref>
        </x14:dataValidation>
        <x14:dataValidation type="list" allowBlank="1" showInputMessage="1" showErrorMessage="1" xr:uid="{CEDAFADE-62ED-45F3-AC4C-6F9B5BA75B08}">
          <x14:formula1>
            <xm:f>Valores!$E$2:$E$3</xm:f>
          </x14:formula1>
          <xm:sqref>B6 E17:E24 D46:D60 J64:J69 D64:D69 J46:J60 I28:I42</xm:sqref>
        </x14:dataValidation>
        <x14:dataValidation type="list" allowBlank="1" showInputMessage="1" showErrorMessage="1" xr:uid="{B267CB92-0FD6-4D83-9500-EBDF2AACFE51}">
          <x14:formula1>
            <xm:f>Valores!$D$2:$D$3</xm:f>
          </x14:formula1>
          <xm:sqref>B5</xm:sqref>
        </x14:dataValidation>
        <x14:dataValidation type="list" allowBlank="1" showInputMessage="1" showErrorMessage="1" xr:uid="{149D838D-FFC1-442E-B4F8-F4E4E4C9FA54}">
          <x14:formula1>
            <xm:f>Valores!$I$2:$I$3</xm:f>
          </x14:formula1>
          <xm:sqref>C28:C29</xm:sqref>
        </x14:dataValidation>
        <x14:dataValidation type="list" allowBlank="1" showInputMessage="1" showErrorMessage="1" xr:uid="{5936CFE4-1B0C-4E90-8186-493A45D10D9D}">
          <x14:formula1>
            <xm:f>Clases!$B$2:$B$32</xm:f>
          </x14:formula1>
          <xm:sqref>E9 E12:E13</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4A9E2-9789-4D3B-9664-D6BDC22F4A29}">
  <dimension ref="A1:N50"/>
  <sheetViews>
    <sheetView topLeftCell="F48" workbookViewId="0">
      <selection sqref="A1:N50"/>
    </sheetView>
  </sheetViews>
  <sheetFormatPr defaultRowHeight="15"/>
  <cols>
    <col min="1" max="1" width="20" customWidth="1"/>
    <col min="2" max="2" width="28" bestFit="1" customWidth="1"/>
    <col min="3" max="3" width="15" customWidth="1"/>
    <col min="4" max="4" width="27" customWidth="1"/>
    <col min="5" max="5" width="71.42578125" bestFit="1" customWidth="1"/>
    <col min="6" max="6" width="28.42578125" bestFit="1" customWidth="1"/>
    <col min="7" max="7" width="32.42578125" bestFit="1" customWidth="1"/>
    <col min="8" max="8" width="35.5703125" customWidth="1"/>
    <col min="9" max="9" width="25.140625" bestFit="1" customWidth="1"/>
    <col min="10" max="10" width="11" customWidth="1"/>
    <col min="11" max="11" width="25.7109375" customWidth="1"/>
    <col min="12" max="12" width="23.42578125" customWidth="1"/>
    <col min="13" max="13" width="32.42578125" bestFit="1" customWidth="1"/>
    <col min="14" max="14" width="34.5703125" customWidth="1"/>
  </cols>
  <sheetData>
    <row r="1" spans="1:14">
      <c r="A1" s="246" t="s">
        <v>69</v>
      </c>
      <c r="B1" s="246"/>
      <c r="C1" s="246"/>
      <c r="D1" s="246"/>
      <c r="E1" s="246"/>
      <c r="F1" s="1"/>
      <c r="G1" s="1"/>
      <c r="H1" s="1"/>
      <c r="I1" s="1"/>
      <c r="J1" s="1"/>
      <c r="K1" s="1"/>
      <c r="L1" s="1"/>
      <c r="M1" s="1"/>
      <c r="N1" s="1"/>
    </row>
    <row r="2" spans="1:14">
      <c r="A2" s="16" t="str">
        <f>Clases!$B$1</f>
        <v>Clase</v>
      </c>
      <c r="B2" s="247" t="str">
        <f>Clases!B26</f>
        <v>RespuestaReporteComentario</v>
      </c>
      <c r="C2" s="247"/>
      <c r="D2" s="247"/>
      <c r="E2" s="248"/>
      <c r="F2" s="1"/>
      <c r="G2" s="1"/>
      <c r="H2" s="1"/>
      <c r="I2" s="1"/>
      <c r="J2" s="1"/>
      <c r="K2" s="1"/>
      <c r="L2" s="1"/>
      <c r="M2" s="1"/>
      <c r="N2" s="1"/>
    </row>
    <row r="3" spans="1:14">
      <c r="A3" s="17" t="str">
        <f>Clases!$C$1</f>
        <v>Estereotipo</v>
      </c>
      <c r="B3" s="239" t="str">
        <f>Clases!C7</f>
        <v>class</v>
      </c>
      <c r="C3" s="239"/>
      <c r="D3" s="239"/>
      <c r="E3" s="240"/>
      <c r="F3" s="1"/>
      <c r="G3" s="1"/>
      <c r="H3" s="1"/>
      <c r="I3" s="1"/>
      <c r="J3" s="1"/>
      <c r="K3" s="1"/>
      <c r="L3" s="1"/>
      <c r="M3" s="1"/>
      <c r="N3" s="1"/>
    </row>
    <row r="4" spans="1:14" ht="27.75" customHeight="1">
      <c r="A4" s="17" t="str">
        <f>Clases!$D$1</f>
        <v>Desripción</v>
      </c>
      <c r="B4" s="249" t="str">
        <f>Clases!D26</f>
        <v>Clase que representa la Respuesta a la cual se le da a un ReporteComentario. Por ejemplo, un Comentario fue reportado y se le debe dar una respuesta con un veredicto del reporte.</v>
      </c>
      <c r="C4" s="249"/>
      <c r="D4" s="249"/>
      <c r="E4" s="250"/>
      <c r="F4" s="1"/>
      <c r="G4" s="1"/>
      <c r="H4" s="1"/>
      <c r="I4" s="1"/>
      <c r="J4" s="1"/>
      <c r="K4" s="1"/>
      <c r="L4" s="1"/>
      <c r="M4" s="1"/>
      <c r="N4" s="1"/>
    </row>
    <row r="5" spans="1:14">
      <c r="A5" s="17" t="s">
        <v>70</v>
      </c>
      <c r="B5" s="239" t="s">
        <v>282</v>
      </c>
      <c r="C5" s="239"/>
      <c r="D5" s="239"/>
      <c r="E5" s="240"/>
      <c r="F5" s="1"/>
      <c r="G5" s="1"/>
      <c r="H5" s="1"/>
      <c r="I5" s="1"/>
      <c r="J5" s="1"/>
      <c r="K5" s="1"/>
      <c r="L5" s="1"/>
      <c r="M5" s="1"/>
      <c r="N5" s="1"/>
    </row>
    <row r="6" spans="1:14">
      <c r="A6" s="60" t="s">
        <v>72</v>
      </c>
      <c r="B6" s="265" t="s">
        <v>73</v>
      </c>
      <c r="C6" s="265"/>
      <c r="D6" s="265"/>
      <c r="E6" s="492"/>
      <c r="F6" s="1"/>
      <c r="G6" s="1"/>
      <c r="H6" s="1"/>
      <c r="I6" s="1"/>
      <c r="J6" s="1"/>
      <c r="K6" s="1"/>
      <c r="L6" s="1"/>
      <c r="M6" s="1"/>
      <c r="N6" s="1"/>
    </row>
    <row r="7" spans="1:14">
      <c r="A7" s="519" t="s">
        <v>74</v>
      </c>
      <c r="B7" s="520"/>
      <c r="C7" s="520"/>
      <c r="D7" s="520"/>
      <c r="E7" s="521"/>
      <c r="F7" s="2"/>
      <c r="G7" s="2"/>
      <c r="H7" s="2"/>
      <c r="I7" s="2"/>
      <c r="J7" s="2"/>
      <c r="K7" s="2"/>
      <c r="L7" s="2"/>
      <c r="M7" s="2"/>
      <c r="N7" s="2"/>
    </row>
    <row r="8" spans="1:14">
      <c r="A8" s="30" t="s">
        <v>75</v>
      </c>
      <c r="B8" s="522" t="s">
        <v>76</v>
      </c>
      <c r="C8" s="522"/>
      <c r="D8" s="522"/>
      <c r="E8" s="31" t="s">
        <v>21</v>
      </c>
      <c r="F8" s="2"/>
      <c r="G8" s="2"/>
      <c r="H8" s="2"/>
      <c r="I8" s="2"/>
      <c r="J8" s="2"/>
      <c r="K8" s="2"/>
      <c r="L8" s="2"/>
      <c r="M8" s="2"/>
      <c r="N8" s="2"/>
    </row>
    <row r="9" spans="1:14">
      <c r="A9" s="61" t="s">
        <v>77</v>
      </c>
      <c r="B9" s="538" t="s">
        <v>162</v>
      </c>
      <c r="C9" s="538"/>
      <c r="D9" s="538"/>
      <c r="E9" s="62" t="s">
        <v>49</v>
      </c>
      <c r="F9" s="1"/>
      <c r="G9" s="1"/>
      <c r="H9" s="1"/>
      <c r="I9" s="1"/>
      <c r="J9" s="1"/>
      <c r="K9" s="1"/>
      <c r="L9" s="1"/>
      <c r="M9" s="1"/>
      <c r="N9" s="1"/>
    </row>
    <row r="10" spans="1:14">
      <c r="A10" s="523" t="s">
        <v>82</v>
      </c>
      <c r="B10" s="524"/>
      <c r="C10" s="524"/>
      <c r="D10" s="524"/>
      <c r="E10" s="524"/>
      <c r="F10" s="255"/>
      <c r="G10" s="255"/>
      <c r="H10" s="255"/>
      <c r="I10" s="255"/>
      <c r="J10" s="255"/>
      <c r="K10" s="255"/>
      <c r="L10" s="255"/>
      <c r="M10" s="255"/>
      <c r="N10" s="256"/>
    </row>
    <row r="11" spans="1:14">
      <c r="A11" s="360" t="s">
        <v>83</v>
      </c>
      <c r="B11" s="355" t="s">
        <v>84</v>
      </c>
      <c r="C11" s="355" t="s">
        <v>85</v>
      </c>
      <c r="D11" s="355"/>
      <c r="E11" s="355" t="s">
        <v>86</v>
      </c>
      <c r="F11" s="355" t="s">
        <v>87</v>
      </c>
      <c r="G11" s="355" t="s">
        <v>88</v>
      </c>
      <c r="H11" s="355"/>
      <c r="I11" s="355"/>
      <c r="J11" s="355" t="s">
        <v>89</v>
      </c>
      <c r="K11" s="355"/>
      <c r="L11" s="355"/>
      <c r="M11" s="355"/>
      <c r="N11" s="356"/>
    </row>
    <row r="12" spans="1:14">
      <c r="A12" s="360"/>
      <c r="B12" s="355"/>
      <c r="C12" s="10" t="s">
        <v>85</v>
      </c>
      <c r="D12" s="10" t="s">
        <v>90</v>
      </c>
      <c r="E12" s="355"/>
      <c r="F12" s="355"/>
      <c r="G12" s="355"/>
      <c r="H12" s="355"/>
      <c r="I12" s="355"/>
      <c r="J12" s="355"/>
      <c r="K12" s="355"/>
      <c r="L12" s="355"/>
      <c r="M12" s="355"/>
      <c r="N12" s="356"/>
    </row>
    <row r="13" spans="1:14" ht="33.75" customHeight="1">
      <c r="A13" s="6" t="s">
        <v>91</v>
      </c>
      <c r="B13" s="3" t="s">
        <v>92</v>
      </c>
      <c r="C13" s="3" t="s">
        <v>93</v>
      </c>
      <c r="D13" s="3" t="s">
        <v>94</v>
      </c>
      <c r="E13" s="3" t="s">
        <v>73</v>
      </c>
      <c r="F13" s="3" t="s">
        <v>96</v>
      </c>
      <c r="G13" s="239"/>
      <c r="H13" s="239"/>
      <c r="I13" s="239"/>
      <c r="J13" s="549" t="s">
        <v>775</v>
      </c>
      <c r="K13" s="215"/>
      <c r="L13" s="215"/>
      <c r="M13" s="215"/>
      <c r="N13" s="216"/>
    </row>
    <row r="14" spans="1:14" ht="33.75" customHeight="1">
      <c r="A14" s="6" t="s">
        <v>91</v>
      </c>
      <c r="B14" s="3" t="s">
        <v>939</v>
      </c>
      <c r="C14" s="3" t="s">
        <v>195</v>
      </c>
      <c r="D14" s="3"/>
      <c r="E14" s="3" t="s">
        <v>73</v>
      </c>
      <c r="F14" s="3" t="s">
        <v>96</v>
      </c>
      <c r="G14" s="550" t="s">
        <v>940</v>
      </c>
      <c r="H14" s="282"/>
      <c r="I14" s="283"/>
      <c r="J14" s="551" t="s">
        <v>777</v>
      </c>
      <c r="K14" s="552"/>
      <c r="L14" s="552"/>
      <c r="M14" s="552"/>
      <c r="N14" s="553"/>
    </row>
    <row r="15" spans="1:14" ht="33.75" customHeight="1">
      <c r="A15" s="6" t="s">
        <v>91</v>
      </c>
      <c r="B15" s="3" t="s">
        <v>941</v>
      </c>
      <c r="C15" s="3" t="s">
        <v>93</v>
      </c>
      <c r="D15" s="58" t="s">
        <v>49</v>
      </c>
      <c r="E15" s="3" t="s">
        <v>73</v>
      </c>
      <c r="F15" s="3" t="s">
        <v>96</v>
      </c>
      <c r="G15" s="260"/>
      <c r="H15" s="261"/>
      <c r="I15" s="262"/>
      <c r="J15" s="551" t="s">
        <v>778</v>
      </c>
      <c r="K15" s="552"/>
      <c r="L15" s="552"/>
      <c r="M15" s="552"/>
      <c r="N15" s="553"/>
    </row>
    <row r="16" spans="1:14" ht="33.75" customHeight="1">
      <c r="A16" s="6" t="s">
        <v>91</v>
      </c>
      <c r="B16" s="3" t="s">
        <v>942</v>
      </c>
      <c r="C16" s="3" t="s">
        <v>239</v>
      </c>
      <c r="D16" s="3"/>
      <c r="E16" s="3" t="s">
        <v>73</v>
      </c>
      <c r="F16" s="3" t="s">
        <v>96</v>
      </c>
      <c r="G16" s="239"/>
      <c r="H16" s="239"/>
      <c r="I16" s="239"/>
      <c r="J16" s="549" t="s">
        <v>780</v>
      </c>
      <c r="K16" s="215"/>
      <c r="L16" s="215"/>
      <c r="M16" s="215"/>
      <c r="N16" s="216"/>
    </row>
    <row r="17" spans="1:14" ht="33.75" customHeight="1">
      <c r="A17" s="6" t="s">
        <v>91</v>
      </c>
      <c r="B17" s="3" t="s">
        <v>781</v>
      </c>
      <c r="C17" s="3" t="s">
        <v>93</v>
      </c>
      <c r="D17" s="58" t="s">
        <v>793</v>
      </c>
      <c r="E17" s="3" t="s">
        <v>73</v>
      </c>
      <c r="F17" s="3" t="s">
        <v>96</v>
      </c>
      <c r="G17" s="260"/>
      <c r="H17" s="261"/>
      <c r="I17" s="262"/>
      <c r="J17" s="551" t="s">
        <v>782</v>
      </c>
      <c r="K17" s="552"/>
      <c r="L17" s="552"/>
      <c r="M17" s="552"/>
      <c r="N17" s="553"/>
    </row>
    <row r="18" spans="1:14" ht="33.75" customHeight="1">
      <c r="A18" s="6" t="s">
        <v>91</v>
      </c>
      <c r="B18" s="3" t="s">
        <v>100</v>
      </c>
      <c r="C18" s="3" t="s">
        <v>93</v>
      </c>
      <c r="D18" s="58" t="s">
        <v>19</v>
      </c>
      <c r="E18" s="3" t="s">
        <v>73</v>
      </c>
      <c r="F18" s="3" t="s">
        <v>96</v>
      </c>
      <c r="G18" s="260"/>
      <c r="H18" s="261"/>
      <c r="I18" s="262"/>
      <c r="J18" s="550" t="s">
        <v>785</v>
      </c>
      <c r="K18" s="554"/>
      <c r="L18" s="554"/>
      <c r="M18" s="554"/>
      <c r="N18" s="555"/>
    </row>
    <row r="19" spans="1:14">
      <c r="A19" s="245" t="s">
        <v>102</v>
      </c>
      <c r="B19" s="235"/>
      <c r="C19" s="235"/>
      <c r="D19" s="235"/>
      <c r="E19" s="235"/>
      <c r="F19" s="235"/>
      <c r="G19" s="235"/>
      <c r="H19" s="235"/>
      <c r="I19" s="235"/>
      <c r="J19" s="235"/>
      <c r="K19" s="235"/>
      <c r="L19" s="235"/>
      <c r="M19" s="235"/>
      <c r="N19" s="236"/>
    </row>
    <row r="20" spans="1:14">
      <c r="A20" s="176" t="s">
        <v>83</v>
      </c>
      <c r="B20" s="177" t="s">
        <v>84</v>
      </c>
      <c r="C20" s="177" t="s">
        <v>103</v>
      </c>
      <c r="D20" s="177" t="s">
        <v>104</v>
      </c>
      <c r="E20" s="177" t="s">
        <v>105</v>
      </c>
      <c r="F20" s="177"/>
      <c r="G20" s="177"/>
      <c r="H20" s="177"/>
      <c r="I20" s="177"/>
      <c r="J20" s="177"/>
      <c r="K20" s="177"/>
      <c r="L20" s="177"/>
      <c r="M20" s="177" t="s">
        <v>106</v>
      </c>
      <c r="N20" s="234"/>
    </row>
    <row r="21" spans="1:14">
      <c r="A21" s="176"/>
      <c r="B21" s="177"/>
      <c r="C21" s="177"/>
      <c r="D21" s="177"/>
      <c r="E21" s="11" t="s">
        <v>84</v>
      </c>
      <c r="F21" s="11" t="s">
        <v>85</v>
      </c>
      <c r="G21" s="11" t="s">
        <v>90</v>
      </c>
      <c r="H21" s="11" t="s">
        <v>107</v>
      </c>
      <c r="I21" s="11" t="s">
        <v>86</v>
      </c>
      <c r="J21" s="397" t="s">
        <v>104</v>
      </c>
      <c r="K21" s="397"/>
      <c r="L21" s="397"/>
      <c r="M21" s="177"/>
      <c r="N21" s="234"/>
    </row>
    <row r="22" spans="1:14" ht="27.75" customHeight="1">
      <c r="A22" s="561" t="s">
        <v>71</v>
      </c>
      <c r="B22" s="566" t="str">
        <f>B2</f>
        <v>RespuestaReporteComentario</v>
      </c>
      <c r="C22" s="566" t="s">
        <v>110</v>
      </c>
      <c r="D22" s="565" t="s">
        <v>943</v>
      </c>
      <c r="E22" s="3" t="s">
        <v>92</v>
      </c>
      <c r="F22" s="3" t="s">
        <v>93</v>
      </c>
      <c r="G22" s="3" t="s">
        <v>94</v>
      </c>
      <c r="H22" s="3" t="s">
        <v>73</v>
      </c>
      <c r="I22" s="23" t="s">
        <v>95</v>
      </c>
      <c r="J22" s="556" t="s">
        <v>944</v>
      </c>
      <c r="K22" s="557"/>
      <c r="L22" s="558"/>
      <c r="M22" s="563"/>
      <c r="N22" s="564"/>
    </row>
    <row r="23" spans="1:14" ht="27.75" customHeight="1">
      <c r="A23" s="562"/>
      <c r="B23" s="388"/>
      <c r="C23" s="388"/>
      <c r="D23" s="511"/>
      <c r="E23" s="3" t="s">
        <v>939</v>
      </c>
      <c r="F23" s="3" t="s">
        <v>195</v>
      </c>
      <c r="G23" s="3"/>
      <c r="H23" s="3" t="s">
        <v>73</v>
      </c>
      <c r="I23" s="23" t="s">
        <v>73</v>
      </c>
      <c r="J23" s="556" t="s">
        <v>945</v>
      </c>
      <c r="K23" s="557"/>
      <c r="L23" s="558"/>
      <c r="M23" s="559"/>
      <c r="N23" s="560"/>
    </row>
    <row r="24" spans="1:14" ht="43.5" customHeight="1">
      <c r="A24" s="562"/>
      <c r="B24" s="388"/>
      <c r="C24" s="388"/>
      <c r="D24" s="511"/>
      <c r="E24" s="3" t="s">
        <v>941</v>
      </c>
      <c r="F24" s="3" t="s">
        <v>93</v>
      </c>
      <c r="G24" s="58" t="s">
        <v>49</v>
      </c>
      <c r="H24" s="3" t="s">
        <v>73</v>
      </c>
      <c r="I24" s="23" t="s">
        <v>73</v>
      </c>
      <c r="J24" s="556" t="s">
        <v>946</v>
      </c>
      <c r="K24" s="557"/>
      <c r="L24" s="558"/>
      <c r="M24" s="559"/>
      <c r="N24" s="560"/>
    </row>
    <row r="25" spans="1:14" ht="45" customHeight="1">
      <c r="A25" s="562"/>
      <c r="B25" s="388"/>
      <c r="C25" s="388"/>
      <c r="D25" s="511"/>
      <c r="E25" s="3" t="s">
        <v>942</v>
      </c>
      <c r="F25" s="3" t="s">
        <v>239</v>
      </c>
      <c r="G25" s="3"/>
      <c r="H25" s="3" t="s">
        <v>73</v>
      </c>
      <c r="I25" s="23" t="s">
        <v>73</v>
      </c>
      <c r="J25" s="556" t="s">
        <v>947</v>
      </c>
      <c r="K25" s="557"/>
      <c r="L25" s="558"/>
      <c r="M25" s="559"/>
      <c r="N25" s="560"/>
    </row>
    <row r="26" spans="1:14" ht="27.75" customHeight="1">
      <c r="A26" s="562"/>
      <c r="B26" s="388"/>
      <c r="C26" s="388"/>
      <c r="D26" s="511"/>
      <c r="E26" s="3" t="s">
        <v>781</v>
      </c>
      <c r="F26" s="3" t="s">
        <v>93</v>
      </c>
      <c r="G26" s="58" t="s">
        <v>793</v>
      </c>
      <c r="H26" s="3" t="s">
        <v>73</v>
      </c>
      <c r="I26" s="23" t="s">
        <v>73</v>
      </c>
      <c r="J26" s="556" t="s">
        <v>948</v>
      </c>
      <c r="K26" s="557"/>
      <c r="L26" s="558"/>
      <c r="M26" s="559"/>
      <c r="N26" s="560"/>
    </row>
    <row r="27" spans="1:14" ht="27.75" customHeight="1">
      <c r="A27" s="562"/>
      <c r="B27" s="388"/>
      <c r="C27" s="388"/>
      <c r="D27" s="511"/>
      <c r="E27" s="3" t="s">
        <v>100</v>
      </c>
      <c r="F27" s="3" t="s">
        <v>93</v>
      </c>
      <c r="G27" s="58" t="s">
        <v>19</v>
      </c>
      <c r="H27" s="3" t="s">
        <v>73</v>
      </c>
      <c r="I27" s="23" t="s">
        <v>73</v>
      </c>
      <c r="J27" s="556" t="s">
        <v>949</v>
      </c>
      <c r="K27" s="557"/>
      <c r="L27" s="558"/>
      <c r="M27" s="559"/>
      <c r="N27" s="560"/>
    </row>
    <row r="28" spans="1:14">
      <c r="A28" s="263" t="s">
        <v>119</v>
      </c>
      <c r="B28" s="259"/>
      <c r="C28" s="259"/>
      <c r="D28" s="259"/>
      <c r="E28" s="259"/>
      <c r="F28" s="259"/>
      <c r="G28" s="259"/>
      <c r="H28" s="259"/>
      <c r="I28" s="259"/>
      <c r="J28" s="396"/>
      <c r="K28" s="396"/>
      <c r="L28" s="396"/>
      <c r="M28" s="259"/>
      <c r="N28" s="264"/>
    </row>
    <row r="29" spans="1:14">
      <c r="A29" s="354" t="s">
        <v>83</v>
      </c>
      <c r="B29" s="346" t="s">
        <v>84</v>
      </c>
      <c r="C29" s="346" t="s">
        <v>120</v>
      </c>
      <c r="D29" s="346" t="s">
        <v>121</v>
      </c>
      <c r="E29" s="346" t="s">
        <v>104</v>
      </c>
      <c r="F29" s="346" t="s">
        <v>105</v>
      </c>
      <c r="G29" s="346"/>
      <c r="H29" s="346"/>
      <c r="I29" s="346"/>
      <c r="J29" s="346"/>
      <c r="K29" s="346"/>
      <c r="L29" s="346" t="s">
        <v>122</v>
      </c>
      <c r="M29" s="346"/>
      <c r="N29" s="349" t="s">
        <v>106</v>
      </c>
    </row>
    <row r="30" spans="1:14">
      <c r="A30" s="354"/>
      <c r="B30" s="346"/>
      <c r="C30" s="346"/>
      <c r="D30" s="346"/>
      <c r="E30" s="346"/>
      <c r="F30" s="12" t="s">
        <v>84</v>
      </c>
      <c r="G30" s="12" t="s">
        <v>85</v>
      </c>
      <c r="H30" s="12" t="s">
        <v>90</v>
      </c>
      <c r="I30" s="12" t="s">
        <v>107</v>
      </c>
      <c r="J30" s="12" t="s">
        <v>86</v>
      </c>
      <c r="K30" s="12" t="s">
        <v>104</v>
      </c>
      <c r="L30" s="12" t="s">
        <v>85</v>
      </c>
      <c r="M30" s="12" t="s">
        <v>90</v>
      </c>
      <c r="N30" s="349"/>
    </row>
    <row r="31" spans="1:14">
      <c r="A31" s="6" t="s">
        <v>71</v>
      </c>
      <c r="B31" s="3" t="s">
        <v>123</v>
      </c>
      <c r="C31" s="3" t="s">
        <v>124</v>
      </c>
      <c r="D31" s="3" t="s">
        <v>73</v>
      </c>
      <c r="E31" s="3" t="s">
        <v>685</v>
      </c>
      <c r="F31" s="3"/>
      <c r="G31" s="3"/>
      <c r="H31" s="3"/>
      <c r="I31" s="3"/>
      <c r="J31" s="3"/>
      <c r="K31" s="3"/>
      <c r="L31" s="3" t="s">
        <v>93</v>
      </c>
      <c r="M31" s="3" t="s">
        <v>94</v>
      </c>
      <c r="N31" s="7"/>
    </row>
    <row r="32" spans="1:14">
      <c r="A32" s="6" t="s">
        <v>71</v>
      </c>
      <c r="B32" s="3" t="s">
        <v>950</v>
      </c>
      <c r="C32" s="3" t="s">
        <v>124</v>
      </c>
      <c r="D32" s="3" t="s">
        <v>73</v>
      </c>
      <c r="E32" s="3" t="s">
        <v>800</v>
      </c>
      <c r="F32" s="3"/>
      <c r="G32" s="3"/>
      <c r="H32" s="3"/>
      <c r="I32" s="3"/>
      <c r="J32" s="3"/>
      <c r="K32" s="3"/>
      <c r="L32" s="3" t="s">
        <v>195</v>
      </c>
      <c r="M32" s="3"/>
      <c r="N32" s="7"/>
    </row>
    <row r="33" spans="1:14">
      <c r="A33" s="6" t="s">
        <v>71</v>
      </c>
      <c r="B33" s="3" t="s">
        <v>951</v>
      </c>
      <c r="C33" s="3" t="s">
        <v>124</v>
      </c>
      <c r="D33" s="3" t="s">
        <v>73</v>
      </c>
      <c r="E33" s="3" t="s">
        <v>686</v>
      </c>
      <c r="F33" s="3"/>
      <c r="G33" s="3"/>
      <c r="H33" s="3"/>
      <c r="I33" s="3"/>
      <c r="J33" s="3"/>
      <c r="K33" s="3"/>
      <c r="L33" s="3" t="s">
        <v>93</v>
      </c>
      <c r="M33" s="58" t="s">
        <v>49</v>
      </c>
      <c r="N33" s="7"/>
    </row>
    <row r="34" spans="1:14">
      <c r="A34" s="6" t="s">
        <v>71</v>
      </c>
      <c r="B34" s="3" t="s">
        <v>952</v>
      </c>
      <c r="C34" s="3" t="s">
        <v>124</v>
      </c>
      <c r="D34" s="3" t="s">
        <v>73</v>
      </c>
      <c r="E34" s="3" t="s">
        <v>803</v>
      </c>
      <c r="F34" s="3"/>
      <c r="G34" s="3"/>
      <c r="H34" s="3"/>
      <c r="I34" s="3"/>
      <c r="J34" s="3"/>
      <c r="K34" s="3"/>
      <c r="L34" s="3" t="s">
        <v>239</v>
      </c>
      <c r="M34" s="3"/>
      <c r="N34" s="7"/>
    </row>
    <row r="35" spans="1:14">
      <c r="A35" s="6" t="s">
        <v>71</v>
      </c>
      <c r="B35" s="3" t="s">
        <v>806</v>
      </c>
      <c r="C35" s="3" t="s">
        <v>124</v>
      </c>
      <c r="D35" s="3" t="s">
        <v>73</v>
      </c>
      <c r="E35" s="3" t="s">
        <v>807</v>
      </c>
      <c r="F35" s="3"/>
      <c r="G35" s="3"/>
      <c r="H35" s="3"/>
      <c r="I35" s="3"/>
      <c r="J35" s="3"/>
      <c r="K35" s="3"/>
      <c r="L35" s="3" t="s">
        <v>93</v>
      </c>
      <c r="M35" s="58" t="s">
        <v>793</v>
      </c>
      <c r="N35" s="7"/>
    </row>
    <row r="36" spans="1:14" ht="16.5" customHeight="1">
      <c r="A36" s="6" t="s">
        <v>71</v>
      </c>
      <c r="B36" s="3" t="s">
        <v>127</v>
      </c>
      <c r="C36" s="3" t="s">
        <v>124</v>
      </c>
      <c r="D36" s="3" t="s">
        <v>73</v>
      </c>
      <c r="E36" s="3" t="s">
        <v>808</v>
      </c>
      <c r="F36" s="3"/>
      <c r="G36" s="3"/>
      <c r="H36" s="3"/>
      <c r="I36" s="3"/>
      <c r="J36" s="3"/>
      <c r="K36" s="3"/>
      <c r="L36" s="3" t="s">
        <v>93</v>
      </c>
      <c r="M36" s="58" t="s">
        <v>19</v>
      </c>
      <c r="N36" s="7"/>
    </row>
    <row r="37" spans="1:14" ht="88.5" customHeight="1">
      <c r="A37" s="6" t="s">
        <v>91</v>
      </c>
      <c r="B37" s="3" t="s">
        <v>128</v>
      </c>
      <c r="C37" s="3" t="s">
        <v>129</v>
      </c>
      <c r="D37" s="3" t="s">
        <v>73</v>
      </c>
      <c r="E37" s="3" t="s">
        <v>810</v>
      </c>
      <c r="F37" s="3" t="str">
        <f>B13</f>
        <v>identificador</v>
      </c>
      <c r="G37" s="3" t="s">
        <v>93</v>
      </c>
      <c r="H37" s="108" t="s">
        <v>94</v>
      </c>
      <c r="I37" s="3" t="s">
        <v>115</v>
      </c>
      <c r="J37" s="3" t="s">
        <v>73</v>
      </c>
      <c r="K37" s="45" t="s">
        <v>811</v>
      </c>
      <c r="L37" s="3"/>
      <c r="M37" s="3"/>
      <c r="N37" s="88" t="s">
        <v>694</v>
      </c>
    </row>
    <row r="38" spans="1:14" ht="106.5">
      <c r="A38" s="6" t="s">
        <v>91</v>
      </c>
      <c r="B38" s="3" t="s">
        <v>953</v>
      </c>
      <c r="C38" s="3" t="s">
        <v>129</v>
      </c>
      <c r="D38" s="3" t="s">
        <v>73</v>
      </c>
      <c r="E38" s="3" t="s">
        <v>814</v>
      </c>
      <c r="F38" s="3" t="str">
        <f t="shared" ref="F38:F42" si="0">B14</f>
        <v>fechaRespuesta</v>
      </c>
      <c r="G38" s="3" t="s">
        <v>195</v>
      </c>
      <c r="H38" s="3"/>
      <c r="I38" s="3" t="s">
        <v>115</v>
      </c>
      <c r="J38" s="3" t="s">
        <v>73</v>
      </c>
      <c r="K38" s="45" t="s">
        <v>954</v>
      </c>
      <c r="L38" s="3"/>
      <c r="M38" s="3"/>
      <c r="N38" s="88" t="s">
        <v>697</v>
      </c>
    </row>
    <row r="39" spans="1:14" ht="106.5">
      <c r="A39" s="6" t="s">
        <v>91</v>
      </c>
      <c r="B39" s="3" t="s">
        <v>955</v>
      </c>
      <c r="C39" s="3" t="s">
        <v>129</v>
      </c>
      <c r="D39" s="3" t="s">
        <v>73</v>
      </c>
      <c r="E39" s="3" t="s">
        <v>818</v>
      </c>
      <c r="F39" s="3" t="str">
        <f t="shared" si="0"/>
        <v>reporteComentario</v>
      </c>
      <c r="G39" s="3" t="s">
        <v>93</v>
      </c>
      <c r="H39" s="58" t="s">
        <v>49</v>
      </c>
      <c r="I39" s="3" t="s">
        <v>115</v>
      </c>
      <c r="J39" s="3" t="s">
        <v>73</v>
      </c>
      <c r="K39" s="45" t="s">
        <v>956</v>
      </c>
      <c r="L39" s="3"/>
      <c r="M39" s="3"/>
      <c r="N39" s="88" t="s">
        <v>957</v>
      </c>
    </row>
    <row r="40" spans="1:14" ht="122.25" customHeight="1">
      <c r="A40" s="6" t="s">
        <v>91</v>
      </c>
      <c r="B40" s="3" t="s">
        <v>958</v>
      </c>
      <c r="C40" s="3" t="s">
        <v>129</v>
      </c>
      <c r="D40" s="3" t="s">
        <v>73</v>
      </c>
      <c r="E40" s="3" t="s">
        <v>822</v>
      </c>
      <c r="F40" s="3" t="str">
        <f t="shared" si="0"/>
        <v>explicacionVeredicto</v>
      </c>
      <c r="G40" s="3" t="s">
        <v>239</v>
      </c>
      <c r="H40" s="3"/>
      <c r="I40" s="3" t="s">
        <v>115</v>
      </c>
      <c r="J40" s="3" t="s">
        <v>73</v>
      </c>
      <c r="K40" s="45" t="s">
        <v>959</v>
      </c>
      <c r="L40" s="3"/>
      <c r="M40" s="3"/>
      <c r="N40" s="88" t="s">
        <v>960</v>
      </c>
    </row>
    <row r="41" spans="1:14" ht="91.5" customHeight="1">
      <c r="A41" s="6" t="s">
        <v>91</v>
      </c>
      <c r="B41" s="3" t="s">
        <v>825</v>
      </c>
      <c r="C41" s="3" t="s">
        <v>129</v>
      </c>
      <c r="D41" s="3" t="s">
        <v>73</v>
      </c>
      <c r="E41" s="3" t="s">
        <v>826</v>
      </c>
      <c r="F41" s="3" t="str">
        <f t="shared" si="0"/>
        <v>administrador</v>
      </c>
      <c r="G41" s="3" t="s">
        <v>93</v>
      </c>
      <c r="H41" s="58" t="s">
        <v>793</v>
      </c>
      <c r="I41" s="3" t="s">
        <v>115</v>
      </c>
      <c r="J41" s="3" t="s">
        <v>73</v>
      </c>
      <c r="K41" s="45" t="s">
        <v>961</v>
      </c>
      <c r="L41" s="3"/>
      <c r="M41" s="3"/>
      <c r="N41" s="88" t="s">
        <v>962</v>
      </c>
    </row>
    <row r="42" spans="1:14" ht="106.5">
      <c r="A42" s="6" t="s">
        <v>91</v>
      </c>
      <c r="B42" s="3" t="s">
        <v>133</v>
      </c>
      <c r="C42" s="3" t="s">
        <v>129</v>
      </c>
      <c r="D42" s="3" t="s">
        <v>73</v>
      </c>
      <c r="E42" s="3" t="s">
        <v>830</v>
      </c>
      <c r="F42" s="3" t="str">
        <f t="shared" si="0"/>
        <v>estado</v>
      </c>
      <c r="G42" s="3" t="s">
        <v>93</v>
      </c>
      <c r="H42" s="58" t="s">
        <v>19</v>
      </c>
      <c r="I42" s="3" t="s">
        <v>112</v>
      </c>
      <c r="J42" s="3" t="s">
        <v>73</v>
      </c>
      <c r="K42" s="45" t="s">
        <v>963</v>
      </c>
      <c r="L42" s="3"/>
      <c r="M42" s="3"/>
      <c r="N42" s="88" t="s">
        <v>711</v>
      </c>
    </row>
    <row r="43" spans="1:14">
      <c r="A43" s="271" t="s">
        <v>134</v>
      </c>
      <c r="B43" s="257"/>
      <c r="C43" s="257"/>
      <c r="D43" s="257"/>
      <c r="E43" s="257"/>
      <c r="F43" s="257"/>
      <c r="G43" s="257"/>
      <c r="H43" s="257"/>
      <c r="I43" s="257"/>
      <c r="J43" s="257"/>
      <c r="K43" s="257"/>
      <c r="L43" s="257"/>
      <c r="M43" s="257"/>
      <c r="N43" s="258"/>
    </row>
    <row r="44" spans="1:14">
      <c r="A44" s="374" t="s">
        <v>83</v>
      </c>
      <c r="B44" s="372" t="s">
        <v>84</v>
      </c>
      <c r="C44" s="372" t="s">
        <v>135</v>
      </c>
      <c r="D44" s="372" t="s">
        <v>121</v>
      </c>
      <c r="E44" s="372" t="s">
        <v>104</v>
      </c>
      <c r="F44" s="372" t="s">
        <v>105</v>
      </c>
      <c r="G44" s="372"/>
      <c r="H44" s="372"/>
      <c r="I44" s="372"/>
      <c r="J44" s="372"/>
      <c r="K44" s="372"/>
      <c r="L44" s="372" t="s">
        <v>122</v>
      </c>
      <c r="M44" s="372"/>
      <c r="N44" s="373" t="s">
        <v>106</v>
      </c>
    </row>
    <row r="45" spans="1:14">
      <c r="A45" s="528"/>
      <c r="B45" s="529"/>
      <c r="C45" s="529"/>
      <c r="D45" s="529"/>
      <c r="E45" s="529"/>
      <c r="F45" s="69" t="s">
        <v>84</v>
      </c>
      <c r="G45" s="69" t="s">
        <v>85</v>
      </c>
      <c r="H45" s="69" t="s">
        <v>90</v>
      </c>
      <c r="I45" s="69" t="s">
        <v>107</v>
      </c>
      <c r="J45" s="69" t="s">
        <v>86</v>
      </c>
      <c r="K45" s="69" t="s">
        <v>104</v>
      </c>
      <c r="L45" s="69" t="s">
        <v>85</v>
      </c>
      <c r="M45" s="69" t="s">
        <v>90</v>
      </c>
      <c r="N45" s="530"/>
    </row>
    <row r="46" spans="1:14" ht="124.5" customHeight="1">
      <c r="A46" s="23" t="s">
        <v>71</v>
      </c>
      <c r="B46" s="45" t="s">
        <v>835</v>
      </c>
      <c r="C46" s="23" t="s">
        <v>96</v>
      </c>
      <c r="D46" s="23" t="s">
        <v>73</v>
      </c>
      <c r="E46" s="23" t="s">
        <v>836</v>
      </c>
      <c r="F46" s="23" t="s">
        <v>837</v>
      </c>
      <c r="G46" s="23" t="s">
        <v>93</v>
      </c>
      <c r="H46" s="23" t="s">
        <v>49</v>
      </c>
      <c r="I46" s="23" t="s">
        <v>115</v>
      </c>
      <c r="J46" s="23" t="s">
        <v>73</v>
      </c>
      <c r="K46" s="45" t="s">
        <v>838</v>
      </c>
      <c r="L46" s="23" t="s">
        <v>139</v>
      </c>
      <c r="M46" s="23"/>
      <c r="N46" s="45" t="s">
        <v>839</v>
      </c>
    </row>
    <row r="47" spans="1:14" ht="111.75" customHeight="1">
      <c r="A47" s="23" t="s">
        <v>71</v>
      </c>
      <c r="B47" s="45" t="s">
        <v>840</v>
      </c>
      <c r="C47" s="23" t="s">
        <v>96</v>
      </c>
      <c r="D47" s="23" t="s">
        <v>73</v>
      </c>
      <c r="E47" s="45" t="s">
        <v>841</v>
      </c>
      <c r="F47" s="23" t="s">
        <v>842</v>
      </c>
      <c r="G47" s="23" t="s">
        <v>93</v>
      </c>
      <c r="H47" s="23" t="s">
        <v>49</v>
      </c>
      <c r="I47" s="23" t="s">
        <v>115</v>
      </c>
      <c r="J47" s="23" t="s">
        <v>73</v>
      </c>
      <c r="K47" s="45" t="s">
        <v>843</v>
      </c>
      <c r="L47" s="23" t="s">
        <v>93</v>
      </c>
      <c r="M47" s="23" t="s">
        <v>844</v>
      </c>
      <c r="N47" s="45"/>
    </row>
    <row r="48" spans="1:14" ht="147.75" customHeight="1">
      <c r="A48" s="23" t="s">
        <v>71</v>
      </c>
      <c r="B48" s="45" t="s">
        <v>845</v>
      </c>
      <c r="C48" s="23" t="s">
        <v>96</v>
      </c>
      <c r="D48" s="23" t="s">
        <v>73</v>
      </c>
      <c r="E48" s="45" t="s">
        <v>846</v>
      </c>
      <c r="F48" s="45" t="s">
        <v>847</v>
      </c>
      <c r="G48" s="23" t="s">
        <v>93</v>
      </c>
      <c r="H48" s="23" t="s">
        <v>49</v>
      </c>
      <c r="I48" s="23" t="s">
        <v>115</v>
      </c>
      <c r="J48" s="23" t="s">
        <v>73</v>
      </c>
      <c r="K48" s="45" t="s">
        <v>848</v>
      </c>
      <c r="L48" s="23" t="s">
        <v>139</v>
      </c>
      <c r="M48" s="23"/>
      <c r="N48" s="45" t="s">
        <v>849</v>
      </c>
    </row>
    <row r="49" spans="1:14" ht="91.5" customHeight="1">
      <c r="A49" s="23" t="s">
        <v>71</v>
      </c>
      <c r="B49" s="45" t="s">
        <v>850</v>
      </c>
      <c r="C49" s="23" t="s">
        <v>96</v>
      </c>
      <c r="D49" s="23" t="s">
        <v>73</v>
      </c>
      <c r="E49" s="45" t="s">
        <v>851</v>
      </c>
      <c r="F49" s="45" t="s">
        <v>852</v>
      </c>
      <c r="G49" s="23" t="s">
        <v>93</v>
      </c>
      <c r="H49" s="23" t="s">
        <v>49</v>
      </c>
      <c r="I49" s="23" t="s">
        <v>115</v>
      </c>
      <c r="J49" s="23" t="s">
        <v>73</v>
      </c>
      <c r="K49" s="45" t="s">
        <v>853</v>
      </c>
      <c r="L49" s="23" t="s">
        <v>139</v>
      </c>
      <c r="M49" s="23"/>
      <c r="N49" s="45" t="s">
        <v>854</v>
      </c>
    </row>
    <row r="50" spans="1:14" ht="83.25" customHeight="1">
      <c r="A50" s="23" t="s">
        <v>71</v>
      </c>
      <c r="B50" s="45" t="s">
        <v>855</v>
      </c>
      <c r="C50" s="23" t="s">
        <v>96</v>
      </c>
      <c r="D50" s="23" t="s">
        <v>73</v>
      </c>
      <c r="E50" s="45" t="s">
        <v>856</v>
      </c>
      <c r="F50" s="45" t="s">
        <v>857</v>
      </c>
      <c r="G50" s="23" t="s">
        <v>93</v>
      </c>
      <c r="H50" s="23" t="s">
        <v>49</v>
      </c>
      <c r="I50" s="23" t="s">
        <v>115</v>
      </c>
      <c r="J50" s="23" t="s">
        <v>73</v>
      </c>
      <c r="K50" s="45" t="s">
        <v>858</v>
      </c>
      <c r="L50" s="23" t="s">
        <v>139</v>
      </c>
      <c r="M50" s="23"/>
      <c r="N50" s="45"/>
    </row>
  </sheetData>
  <mergeCells count="71">
    <mergeCell ref="M22:N22"/>
    <mergeCell ref="J22:L22"/>
    <mergeCell ref="D22:D27"/>
    <mergeCell ref="C22:C27"/>
    <mergeCell ref="B22:B27"/>
    <mergeCell ref="J23:L23"/>
    <mergeCell ref="M23:N23"/>
    <mergeCell ref="J24:L24"/>
    <mergeCell ref="M24:N24"/>
    <mergeCell ref="J25:L25"/>
    <mergeCell ref="M25:N25"/>
    <mergeCell ref="A22:A27"/>
    <mergeCell ref="N29:N30"/>
    <mergeCell ref="A43:N43"/>
    <mergeCell ref="A44:A45"/>
    <mergeCell ref="B44:B45"/>
    <mergeCell ref="C44:C45"/>
    <mergeCell ref="D44:D45"/>
    <mergeCell ref="E44:E45"/>
    <mergeCell ref="F44:K44"/>
    <mergeCell ref="L44:M44"/>
    <mergeCell ref="N44:N45"/>
    <mergeCell ref="A28:N28"/>
    <mergeCell ref="A29:A30"/>
    <mergeCell ref="B29:B30"/>
    <mergeCell ref="C29:C30"/>
    <mergeCell ref="D29:D30"/>
    <mergeCell ref="E29:E30"/>
    <mergeCell ref="F29:K29"/>
    <mergeCell ref="L29:M29"/>
    <mergeCell ref="J26:L26"/>
    <mergeCell ref="M26:N26"/>
    <mergeCell ref="J27:L27"/>
    <mergeCell ref="M27:N27"/>
    <mergeCell ref="M20:N21"/>
    <mergeCell ref="J21:L21"/>
    <mergeCell ref="G18:I18"/>
    <mergeCell ref="J18:N18"/>
    <mergeCell ref="A19:N19"/>
    <mergeCell ref="A20:A21"/>
    <mergeCell ref="B20:B21"/>
    <mergeCell ref="C20:C21"/>
    <mergeCell ref="D20:D21"/>
    <mergeCell ref="E20:L20"/>
    <mergeCell ref="G15:I15"/>
    <mergeCell ref="J15:N15"/>
    <mergeCell ref="G16:I16"/>
    <mergeCell ref="J16:N16"/>
    <mergeCell ref="G17:I17"/>
    <mergeCell ref="J17:N17"/>
    <mergeCell ref="G13:I13"/>
    <mergeCell ref="J13:N13"/>
    <mergeCell ref="G14:I14"/>
    <mergeCell ref="J14:N14"/>
    <mergeCell ref="A10:N10"/>
    <mergeCell ref="A11:A12"/>
    <mergeCell ref="B11:B12"/>
    <mergeCell ref="C11:D11"/>
    <mergeCell ref="E11:E12"/>
    <mergeCell ref="F11:F12"/>
    <mergeCell ref="G11:I12"/>
    <mergeCell ref="J11:N12"/>
    <mergeCell ref="A7:E7"/>
    <mergeCell ref="B8:D8"/>
    <mergeCell ref="B9:D9"/>
    <mergeCell ref="A1:E1"/>
    <mergeCell ref="B2:E2"/>
    <mergeCell ref="B3:E3"/>
    <mergeCell ref="B4:E4"/>
    <mergeCell ref="B5:E5"/>
    <mergeCell ref="B6:E6"/>
  </mergeCells>
  <hyperlinks>
    <hyperlink ref="A1:E1" location="Clases!A1" display="&lt;-Volver al inicio" xr:uid="{AA362E73-91DD-4775-B659-E89856A65EF3}"/>
    <hyperlink ref="E9" location="'reporteComentario'!A1" display="ReporteComentario" xr:uid="{7058D873-D781-4886-8E0F-6B9C65144339}"/>
    <hyperlink ref="D15" location="'reportecomentario'!A1" display="ReporteComentario" xr:uid="{C5172067-09C9-4C67-95F2-ED02526C7C39}"/>
    <hyperlink ref="D17" location="'EstructuraAdminEstruc'!A1" display="EstructuraAdministradorEstructura" xr:uid="{EE1772B0-91A2-4CFD-B772-945114991A01}"/>
    <hyperlink ref="D18" location="'estado'!A1" display="Estado" xr:uid="{6C70F05B-75A8-4A1F-94D5-6AC00292F77F}"/>
    <hyperlink ref="G24" location="'reportecomentario'!A1" display="ReporteComentario" xr:uid="{9EAD8001-64E5-4157-A7C1-3FA689513004}"/>
    <hyperlink ref="G26" location="'EstructuraAdminEstruc'!A1" display="EstructuraAdministradorEstructura" xr:uid="{A70C4C0D-D5BC-40E6-A701-28C98EB5ED80}"/>
    <hyperlink ref="G27" location="'estado'!A1" display="Estado" xr:uid="{D7C7032B-9A25-48B4-8B6C-28A174D5A165}"/>
    <hyperlink ref="M33" location="'reportecomentario'!A1" display="ReporteComentario" xr:uid="{235D84AE-F0E8-41A0-8B49-4C8CA37044EB}"/>
    <hyperlink ref="M35" location="'EstructuraAdminEstruc'!A1" display="EstructuraAdministradorEstructura" xr:uid="{0A791932-D29A-4AA8-8903-C199DA9AE9F5}"/>
    <hyperlink ref="M36" location="'estado'!A1" display="Estado" xr:uid="{F786A8DD-DBF3-4B84-8090-0D595DB74434}"/>
    <hyperlink ref="H39" location="'reportecomentario'!A1" display="ReporteComentario" xr:uid="{F15DBA00-B9D0-4E4F-B956-D2052C533BCD}"/>
    <hyperlink ref="H41" location="'EstructuraAdminEstruc'!A1" display="EstructuraAdministradorEstructura" xr:uid="{5463E2F3-72C2-40F8-8693-DF27BD13D9E8}"/>
    <hyperlink ref="H42" location="'estado'!A1" display="Estado" xr:uid="{624422E3-40EA-4966-A285-A4A34E299D74}"/>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D05084C6-BBD7-439D-AD51-9A628176B7B3}">
          <x14:formula1>
            <xm:f>Valores!$C$2:$C$7</xm:f>
          </x14:formula1>
          <xm:sqref>B9</xm:sqref>
        </x14:dataValidation>
        <x14:dataValidation type="list" allowBlank="1" showInputMessage="1" showErrorMessage="1" xr:uid="{789D816F-5D87-4375-9018-2CFA958FA1F5}">
          <x14:formula1>
            <xm:f>Valores!$B$2:$B$3</xm:f>
          </x14:formula1>
          <xm:sqref>A9</xm:sqref>
        </x14:dataValidation>
        <x14:dataValidation type="list" allowBlank="1" showInputMessage="1" showErrorMessage="1" xr:uid="{7EDD0AE6-F80C-43AB-A84F-D210617AF2E2}">
          <x14:formula1>
            <xm:f>Valores!$L$2:$L$13</xm:f>
          </x14:formula1>
          <xm:sqref>L46:L50</xm:sqref>
        </x14:dataValidation>
        <x14:dataValidation type="list" allowBlank="1" showInputMessage="1" showErrorMessage="1" xr:uid="{C77FB8B9-C058-43BD-919F-71F819361E37}">
          <x14:formula1>
            <xm:f>Valores!$J$2:$J$3</xm:f>
          </x14:formula1>
          <xm:sqref>I46:I50 I31:I42</xm:sqref>
        </x14:dataValidation>
        <x14:dataValidation type="list" allowBlank="1" showInputMessage="1" showErrorMessage="1" xr:uid="{CCB26851-E63D-4E28-A515-8928831D4167}">
          <x14:formula1>
            <xm:f>Valores!$H$2:$H$3</xm:f>
          </x14:formula1>
          <xm:sqref>C46:C50 F13:F18</xm:sqref>
        </x14:dataValidation>
        <x14:dataValidation type="list" allowBlank="1" showInputMessage="1" showErrorMessage="1" xr:uid="{801B43BF-3AEB-425A-8F71-14AD9F4C03DA}">
          <x14:formula1>
            <xm:f>Valores!$G$2:$G$12</xm:f>
          </x14:formula1>
          <xm:sqref>G46:G50 C13:C18 F22:F27 L31:L42 G31:G42</xm:sqref>
        </x14:dataValidation>
        <x14:dataValidation type="list" allowBlank="1" showInputMessage="1" showErrorMessage="1" xr:uid="{B31AA9F7-82AA-47C7-9DA6-4DEA0467F61A}">
          <x14:formula1>
            <xm:f>Valores!$F$2:$F$5</xm:f>
          </x14:formula1>
          <xm:sqref>A46:A50 A13:A18 A22 A31:A42</xm:sqref>
        </x14:dataValidation>
        <x14:dataValidation type="list" allowBlank="1" showInputMessage="1" showErrorMessage="1" xr:uid="{C94B033D-57EF-4D34-A855-756D7F64DB0E}">
          <x14:formula1>
            <xm:f>Valores!$E$2:$E$3</xm:f>
          </x14:formula1>
          <xm:sqref>B6 J46:J50 D46:D50 E13:E18 H22:I27 J31:J42 D31:D42</xm:sqref>
        </x14:dataValidation>
        <x14:dataValidation type="list" allowBlank="1" showInputMessage="1" showErrorMessage="1" xr:uid="{761B7576-4A22-41D7-906F-537CFBB71E1E}">
          <x14:formula1>
            <xm:f>Valores!$D$2:$D$3</xm:f>
          </x14:formula1>
          <xm:sqref>B5</xm:sqref>
        </x14:dataValidation>
        <x14:dataValidation type="list" allowBlank="1" showInputMessage="1" showErrorMessage="1" xr:uid="{46FB74FA-BB3E-4F66-8A9D-FBFEBE545F33}">
          <x14:formula1>
            <xm:f>Clases!$B$2:$B$32</xm:f>
          </x14:formula1>
          <xm:sqref>E9</xm:sqref>
        </x14:dataValidation>
        <x14:dataValidation type="list" allowBlank="1" showInputMessage="1" showErrorMessage="1" xr:uid="{7BC878BD-7728-464B-99D6-EB07AA58BA31}">
          <x14:formula1>
            <xm:f>Valores!$I$2:$I$3</xm:f>
          </x14:formula1>
          <xm:sqref>C22</xm:sqref>
        </x14:dataValidation>
        <x14:dataValidation type="list" allowBlank="1" showInputMessage="1" showErrorMessage="1" xr:uid="{C4B23139-34FE-4485-B22C-FB754FE4FCB0}">
          <x14:formula1>
            <xm:f>Valores!$K$2:$K$3</xm:f>
          </x14:formula1>
          <xm:sqref>C31:C42</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4BFAB-514F-489B-B963-168B7C3280B7}">
  <dimension ref="A1:N50"/>
  <sheetViews>
    <sheetView topLeftCell="A42" workbookViewId="0">
      <selection sqref="A1:N50"/>
    </sheetView>
  </sheetViews>
  <sheetFormatPr defaultRowHeight="15"/>
  <cols>
    <col min="1" max="1" width="20.5703125" bestFit="1" customWidth="1"/>
    <col min="2" max="2" width="25" bestFit="1" customWidth="1"/>
    <col min="3" max="3" width="22.7109375" customWidth="1"/>
    <col min="4" max="4" width="32.42578125" bestFit="1" customWidth="1"/>
    <col min="5" max="5" width="71.42578125" bestFit="1" customWidth="1"/>
    <col min="6" max="6" width="25.42578125" bestFit="1" customWidth="1"/>
    <col min="7" max="7" width="30.42578125" customWidth="1"/>
    <col min="8" max="8" width="31.5703125" customWidth="1"/>
    <col min="9" max="9" width="18.7109375" customWidth="1"/>
    <col min="11" max="11" width="34" customWidth="1"/>
    <col min="12" max="12" width="16.85546875" customWidth="1"/>
    <col min="13" max="13" width="32.42578125" bestFit="1" customWidth="1"/>
    <col min="14" max="14" width="39.85546875" customWidth="1"/>
  </cols>
  <sheetData>
    <row r="1" spans="1:14">
      <c r="A1" s="246" t="s">
        <v>69</v>
      </c>
      <c r="B1" s="246"/>
      <c r="C1" s="246"/>
      <c r="D1" s="246"/>
      <c r="E1" s="246"/>
      <c r="F1" s="1"/>
      <c r="G1" s="1"/>
      <c r="H1" s="1"/>
      <c r="I1" s="1"/>
      <c r="J1" s="1"/>
      <c r="K1" s="1"/>
      <c r="L1" s="1"/>
      <c r="M1" s="1"/>
      <c r="N1" s="1"/>
    </row>
    <row r="2" spans="1:14">
      <c r="A2" s="16" t="str">
        <f>Clases!$B$1</f>
        <v>Clase</v>
      </c>
      <c r="B2" s="247" t="str">
        <f>Clases!B27</f>
        <v>RespuestaReporteMensaje</v>
      </c>
      <c r="C2" s="247"/>
      <c r="D2" s="247"/>
      <c r="E2" s="248"/>
      <c r="F2" s="1"/>
      <c r="G2" s="1"/>
      <c r="H2" s="1"/>
      <c r="I2" s="1"/>
      <c r="J2" s="1"/>
      <c r="K2" s="1"/>
      <c r="L2" s="1"/>
      <c r="M2" s="1"/>
      <c r="N2" s="1"/>
    </row>
    <row r="3" spans="1:14">
      <c r="A3" s="17" t="str">
        <f>Clases!$C$1</f>
        <v>Estereotipo</v>
      </c>
      <c r="B3" s="239" t="str">
        <f>Clases!C7</f>
        <v>class</v>
      </c>
      <c r="C3" s="239"/>
      <c r="D3" s="239"/>
      <c r="E3" s="240"/>
      <c r="F3" s="1"/>
      <c r="G3" s="1"/>
      <c r="H3" s="1"/>
      <c r="I3" s="1"/>
      <c r="J3" s="1"/>
      <c r="K3" s="1"/>
      <c r="L3" s="1"/>
      <c r="M3" s="1"/>
      <c r="N3" s="1"/>
    </row>
    <row r="4" spans="1:14" ht="30.75" customHeight="1">
      <c r="A4" s="17" t="str">
        <f>Clases!$D$1</f>
        <v>Desripción</v>
      </c>
      <c r="B4" s="249" t="str">
        <f>Clases!D27</f>
        <v>Clase que representa la Respuesta a la cual se le da a un ReporteMensaje. Por ejemplo, un Mensaje fue reportado y se le debe dar una respuesta con un veredicto del reporte.</v>
      </c>
      <c r="C4" s="249"/>
      <c r="D4" s="249"/>
      <c r="E4" s="250"/>
      <c r="F4" s="1"/>
      <c r="G4" s="1"/>
      <c r="H4" s="1"/>
      <c r="I4" s="1"/>
      <c r="J4" s="1"/>
      <c r="K4" s="1"/>
      <c r="L4" s="1"/>
      <c r="M4" s="1"/>
      <c r="N4" s="1"/>
    </row>
    <row r="5" spans="1:14">
      <c r="A5" s="17" t="s">
        <v>70</v>
      </c>
      <c r="B5" s="239" t="s">
        <v>282</v>
      </c>
      <c r="C5" s="239"/>
      <c r="D5" s="239"/>
      <c r="E5" s="240"/>
      <c r="F5" s="1"/>
      <c r="G5" s="1"/>
      <c r="H5" s="1"/>
      <c r="I5" s="1"/>
      <c r="J5" s="1"/>
      <c r="K5" s="1"/>
      <c r="L5" s="1"/>
      <c r="M5" s="1"/>
      <c r="N5" s="1"/>
    </row>
    <row r="6" spans="1:14">
      <c r="A6" s="60" t="s">
        <v>72</v>
      </c>
      <c r="B6" s="265" t="s">
        <v>73</v>
      </c>
      <c r="C6" s="265"/>
      <c r="D6" s="265"/>
      <c r="E6" s="492"/>
      <c r="F6" s="1"/>
      <c r="G6" s="1"/>
      <c r="H6" s="1"/>
      <c r="I6" s="1"/>
      <c r="J6" s="1"/>
      <c r="K6" s="1"/>
      <c r="L6" s="1"/>
      <c r="M6" s="1"/>
      <c r="N6" s="1"/>
    </row>
    <row r="7" spans="1:14">
      <c r="A7" s="519" t="s">
        <v>74</v>
      </c>
      <c r="B7" s="520"/>
      <c r="C7" s="520"/>
      <c r="D7" s="520"/>
      <c r="E7" s="521"/>
      <c r="F7" s="2"/>
      <c r="G7" s="2"/>
      <c r="H7" s="2"/>
      <c r="I7" s="2"/>
      <c r="J7" s="2"/>
      <c r="K7" s="2"/>
      <c r="L7" s="2"/>
      <c r="M7" s="2"/>
      <c r="N7" s="2"/>
    </row>
    <row r="8" spans="1:14">
      <c r="A8" s="30" t="s">
        <v>75</v>
      </c>
      <c r="B8" s="522" t="s">
        <v>76</v>
      </c>
      <c r="C8" s="522"/>
      <c r="D8" s="522"/>
      <c r="E8" s="31" t="s">
        <v>21</v>
      </c>
      <c r="F8" s="2"/>
      <c r="G8" s="2"/>
      <c r="H8" s="2"/>
      <c r="I8" s="2"/>
      <c r="J8" s="2"/>
      <c r="K8" s="2"/>
      <c r="L8" s="2"/>
      <c r="M8" s="2"/>
      <c r="N8" s="2"/>
    </row>
    <row r="9" spans="1:14">
      <c r="A9" s="61" t="s">
        <v>77</v>
      </c>
      <c r="B9" s="538" t="s">
        <v>162</v>
      </c>
      <c r="C9" s="538"/>
      <c r="D9" s="538"/>
      <c r="E9" s="62" t="s">
        <v>51</v>
      </c>
      <c r="F9" s="1"/>
      <c r="G9" s="1"/>
      <c r="H9" s="1"/>
      <c r="I9" s="1"/>
      <c r="J9" s="1"/>
      <c r="K9" s="1"/>
      <c r="L9" s="1"/>
      <c r="M9" s="1"/>
      <c r="N9" s="1"/>
    </row>
    <row r="10" spans="1:14">
      <c r="A10" s="523" t="s">
        <v>82</v>
      </c>
      <c r="B10" s="524"/>
      <c r="C10" s="524"/>
      <c r="D10" s="524"/>
      <c r="E10" s="524"/>
      <c r="F10" s="255"/>
      <c r="G10" s="255"/>
      <c r="H10" s="255"/>
      <c r="I10" s="255"/>
      <c r="J10" s="255"/>
      <c r="K10" s="255"/>
      <c r="L10" s="255"/>
      <c r="M10" s="255"/>
      <c r="N10" s="256"/>
    </row>
    <row r="11" spans="1:14">
      <c r="A11" s="360" t="s">
        <v>83</v>
      </c>
      <c r="B11" s="355" t="s">
        <v>84</v>
      </c>
      <c r="C11" s="355" t="s">
        <v>85</v>
      </c>
      <c r="D11" s="355"/>
      <c r="E11" s="355" t="s">
        <v>86</v>
      </c>
      <c r="F11" s="355" t="s">
        <v>87</v>
      </c>
      <c r="G11" s="355" t="s">
        <v>88</v>
      </c>
      <c r="H11" s="355"/>
      <c r="I11" s="355"/>
      <c r="J11" s="355" t="s">
        <v>89</v>
      </c>
      <c r="K11" s="355"/>
      <c r="L11" s="355"/>
      <c r="M11" s="355"/>
      <c r="N11" s="356"/>
    </row>
    <row r="12" spans="1:14">
      <c r="A12" s="360"/>
      <c r="B12" s="355"/>
      <c r="C12" s="10" t="s">
        <v>85</v>
      </c>
      <c r="D12" s="10" t="s">
        <v>90</v>
      </c>
      <c r="E12" s="355"/>
      <c r="F12" s="355"/>
      <c r="G12" s="355"/>
      <c r="H12" s="355"/>
      <c r="I12" s="355"/>
      <c r="J12" s="355"/>
      <c r="K12" s="355"/>
      <c r="L12" s="355"/>
      <c r="M12" s="355"/>
      <c r="N12" s="356"/>
    </row>
    <row r="13" spans="1:14" ht="27.75" customHeight="1">
      <c r="A13" s="6" t="s">
        <v>91</v>
      </c>
      <c r="B13" s="3" t="s">
        <v>92</v>
      </c>
      <c r="C13" s="3" t="s">
        <v>93</v>
      </c>
      <c r="D13" s="3" t="s">
        <v>94</v>
      </c>
      <c r="E13" s="3" t="s">
        <v>73</v>
      </c>
      <c r="F13" s="3" t="s">
        <v>96</v>
      </c>
      <c r="G13" s="239"/>
      <c r="H13" s="239"/>
      <c r="I13" s="239"/>
      <c r="J13" s="549" t="s">
        <v>859</v>
      </c>
      <c r="K13" s="215"/>
      <c r="L13" s="215"/>
      <c r="M13" s="215"/>
      <c r="N13" s="216"/>
    </row>
    <row r="14" spans="1:14" ht="54.75" customHeight="1">
      <c r="A14" s="6" t="s">
        <v>91</v>
      </c>
      <c r="B14" s="3" t="s">
        <v>939</v>
      </c>
      <c r="C14" s="3" t="s">
        <v>195</v>
      </c>
      <c r="D14" s="3"/>
      <c r="E14" s="3" t="s">
        <v>73</v>
      </c>
      <c r="F14" s="3" t="s">
        <v>96</v>
      </c>
      <c r="G14" s="550" t="s">
        <v>940</v>
      </c>
      <c r="H14" s="282"/>
      <c r="I14" s="283"/>
      <c r="J14" s="551" t="s">
        <v>777</v>
      </c>
      <c r="K14" s="552"/>
      <c r="L14" s="552"/>
      <c r="M14" s="552"/>
      <c r="N14" s="553"/>
    </row>
    <row r="15" spans="1:14" ht="27.75" customHeight="1">
      <c r="A15" s="6" t="s">
        <v>91</v>
      </c>
      <c r="B15" s="3" t="s">
        <v>964</v>
      </c>
      <c r="C15" s="3" t="s">
        <v>93</v>
      </c>
      <c r="D15" s="58" t="s">
        <v>51</v>
      </c>
      <c r="E15" s="3" t="s">
        <v>73</v>
      </c>
      <c r="F15" s="3" t="s">
        <v>96</v>
      </c>
      <c r="G15" s="260"/>
      <c r="H15" s="261"/>
      <c r="I15" s="262"/>
      <c r="J15" s="551" t="s">
        <v>861</v>
      </c>
      <c r="K15" s="552"/>
      <c r="L15" s="552"/>
      <c r="M15" s="552"/>
      <c r="N15" s="553"/>
    </row>
    <row r="16" spans="1:14" ht="27.75" customHeight="1">
      <c r="A16" s="6" t="s">
        <v>91</v>
      </c>
      <c r="B16" s="3" t="s">
        <v>942</v>
      </c>
      <c r="C16" s="3" t="s">
        <v>239</v>
      </c>
      <c r="D16" s="3"/>
      <c r="E16" s="3" t="s">
        <v>73</v>
      </c>
      <c r="F16" s="3" t="s">
        <v>96</v>
      </c>
      <c r="G16" s="239"/>
      <c r="H16" s="239"/>
      <c r="I16" s="239"/>
      <c r="J16" s="549" t="s">
        <v>780</v>
      </c>
      <c r="K16" s="215"/>
      <c r="L16" s="215"/>
      <c r="M16" s="215"/>
      <c r="N16" s="216"/>
    </row>
    <row r="17" spans="1:14" ht="27.75" customHeight="1">
      <c r="A17" s="6" t="s">
        <v>91</v>
      </c>
      <c r="B17" s="3" t="s">
        <v>781</v>
      </c>
      <c r="C17" s="3" t="s">
        <v>93</v>
      </c>
      <c r="D17" s="58" t="s">
        <v>793</v>
      </c>
      <c r="E17" s="3" t="s">
        <v>73</v>
      </c>
      <c r="F17" s="3" t="s">
        <v>96</v>
      </c>
      <c r="G17" s="260"/>
      <c r="H17" s="261"/>
      <c r="I17" s="262"/>
      <c r="J17" s="551" t="s">
        <v>862</v>
      </c>
      <c r="K17" s="552"/>
      <c r="L17" s="552"/>
      <c r="M17" s="552"/>
      <c r="N17" s="553"/>
    </row>
    <row r="18" spans="1:14" ht="27.75" customHeight="1">
      <c r="A18" s="6" t="s">
        <v>91</v>
      </c>
      <c r="B18" s="3" t="s">
        <v>100</v>
      </c>
      <c r="C18" s="3" t="s">
        <v>93</v>
      </c>
      <c r="D18" s="58" t="s">
        <v>19</v>
      </c>
      <c r="E18" s="3" t="s">
        <v>73</v>
      </c>
      <c r="F18" s="3" t="s">
        <v>96</v>
      </c>
      <c r="G18" s="260"/>
      <c r="H18" s="261"/>
      <c r="I18" s="262"/>
      <c r="J18" s="550" t="s">
        <v>785</v>
      </c>
      <c r="K18" s="554"/>
      <c r="L18" s="554"/>
      <c r="M18" s="554"/>
      <c r="N18" s="555"/>
    </row>
    <row r="19" spans="1:14">
      <c r="A19" s="245" t="s">
        <v>102</v>
      </c>
      <c r="B19" s="235"/>
      <c r="C19" s="235"/>
      <c r="D19" s="235"/>
      <c r="E19" s="235"/>
      <c r="F19" s="235"/>
      <c r="G19" s="235"/>
      <c r="H19" s="235"/>
      <c r="I19" s="235"/>
      <c r="J19" s="235"/>
      <c r="K19" s="235"/>
      <c r="L19" s="235"/>
      <c r="M19" s="235"/>
      <c r="N19" s="236"/>
    </row>
    <row r="20" spans="1:14">
      <c r="A20" s="176" t="s">
        <v>83</v>
      </c>
      <c r="B20" s="177" t="s">
        <v>84</v>
      </c>
      <c r="C20" s="177" t="s">
        <v>103</v>
      </c>
      <c r="D20" s="177" t="s">
        <v>104</v>
      </c>
      <c r="E20" s="177" t="s">
        <v>105</v>
      </c>
      <c r="F20" s="177"/>
      <c r="G20" s="177"/>
      <c r="H20" s="177"/>
      <c r="I20" s="177"/>
      <c r="J20" s="177"/>
      <c r="K20" s="177"/>
      <c r="L20" s="177"/>
      <c r="M20" s="177" t="s">
        <v>106</v>
      </c>
      <c r="N20" s="234"/>
    </row>
    <row r="21" spans="1:14">
      <c r="A21" s="176"/>
      <c r="B21" s="177"/>
      <c r="C21" s="177"/>
      <c r="D21" s="177"/>
      <c r="E21" s="11" t="s">
        <v>84</v>
      </c>
      <c r="F21" s="11" t="s">
        <v>85</v>
      </c>
      <c r="G21" s="11" t="s">
        <v>90</v>
      </c>
      <c r="H21" s="11" t="s">
        <v>107</v>
      </c>
      <c r="I21" s="11" t="s">
        <v>86</v>
      </c>
      <c r="J21" s="397" t="s">
        <v>104</v>
      </c>
      <c r="K21" s="397"/>
      <c r="L21" s="397"/>
      <c r="M21" s="177"/>
      <c r="N21" s="234"/>
    </row>
    <row r="22" spans="1:14" ht="21.75" customHeight="1">
      <c r="A22" s="561" t="s">
        <v>71</v>
      </c>
      <c r="B22" s="566" t="str">
        <f>B2</f>
        <v>RespuestaReporteMensaje</v>
      </c>
      <c r="C22" s="566" t="s">
        <v>110</v>
      </c>
      <c r="D22" s="565" t="s">
        <v>965</v>
      </c>
      <c r="E22" s="3" t="s">
        <v>92</v>
      </c>
      <c r="F22" s="3" t="s">
        <v>93</v>
      </c>
      <c r="G22" s="3" t="s">
        <v>94</v>
      </c>
      <c r="H22" s="3" t="s">
        <v>73</v>
      </c>
      <c r="I22" s="23" t="s">
        <v>95</v>
      </c>
      <c r="J22" s="556" t="s">
        <v>966</v>
      </c>
      <c r="K22" s="557"/>
      <c r="L22" s="558"/>
      <c r="M22" s="563"/>
      <c r="N22" s="564"/>
    </row>
    <row r="23" spans="1:14" ht="41.25" customHeight="1">
      <c r="A23" s="562"/>
      <c r="B23" s="388"/>
      <c r="C23" s="388"/>
      <c r="D23" s="511"/>
      <c r="E23" s="3" t="s">
        <v>939</v>
      </c>
      <c r="F23" s="3" t="s">
        <v>195</v>
      </c>
      <c r="G23" s="3"/>
      <c r="H23" s="3" t="s">
        <v>73</v>
      </c>
      <c r="I23" s="23" t="s">
        <v>73</v>
      </c>
      <c r="J23" s="556" t="s">
        <v>967</v>
      </c>
      <c r="K23" s="557"/>
      <c r="L23" s="558"/>
      <c r="M23" s="559"/>
      <c r="N23" s="560"/>
    </row>
    <row r="24" spans="1:14" ht="33.75" customHeight="1">
      <c r="A24" s="562"/>
      <c r="B24" s="388"/>
      <c r="C24" s="388"/>
      <c r="D24" s="511"/>
      <c r="E24" s="3" t="s">
        <v>964</v>
      </c>
      <c r="F24" s="3" t="s">
        <v>93</v>
      </c>
      <c r="G24" s="58" t="s">
        <v>51</v>
      </c>
      <c r="H24" s="3" t="s">
        <v>73</v>
      </c>
      <c r="I24" s="23" t="s">
        <v>73</v>
      </c>
      <c r="J24" s="556" t="s">
        <v>968</v>
      </c>
      <c r="K24" s="557"/>
      <c r="L24" s="558"/>
      <c r="M24" s="559"/>
      <c r="N24" s="560"/>
    </row>
    <row r="25" spans="1:14" ht="30" customHeight="1">
      <c r="A25" s="562"/>
      <c r="B25" s="388"/>
      <c r="C25" s="388"/>
      <c r="D25" s="511"/>
      <c r="E25" s="3" t="s">
        <v>942</v>
      </c>
      <c r="F25" s="3" t="s">
        <v>239</v>
      </c>
      <c r="G25" s="3"/>
      <c r="H25" s="3" t="s">
        <v>73</v>
      </c>
      <c r="I25" s="23" t="s">
        <v>73</v>
      </c>
      <c r="J25" s="556" t="s">
        <v>947</v>
      </c>
      <c r="K25" s="557"/>
      <c r="L25" s="558"/>
      <c r="M25" s="559"/>
      <c r="N25" s="560"/>
    </row>
    <row r="26" spans="1:14" ht="31.5" customHeight="1">
      <c r="A26" s="562"/>
      <c r="B26" s="388"/>
      <c r="C26" s="388"/>
      <c r="D26" s="511"/>
      <c r="E26" s="3" t="s">
        <v>781</v>
      </c>
      <c r="F26" s="3" t="s">
        <v>93</v>
      </c>
      <c r="G26" s="58" t="s">
        <v>793</v>
      </c>
      <c r="H26" s="3" t="s">
        <v>73</v>
      </c>
      <c r="I26" s="23" t="s">
        <v>73</v>
      </c>
      <c r="J26" s="556" t="s">
        <v>969</v>
      </c>
      <c r="K26" s="557"/>
      <c r="L26" s="558"/>
      <c r="M26" s="559"/>
      <c r="N26" s="560"/>
    </row>
    <row r="27" spans="1:14" ht="21.75" customHeight="1">
      <c r="A27" s="562"/>
      <c r="B27" s="388"/>
      <c r="C27" s="388"/>
      <c r="D27" s="511"/>
      <c r="E27" s="3" t="s">
        <v>100</v>
      </c>
      <c r="F27" s="3" t="s">
        <v>93</v>
      </c>
      <c r="G27" s="58" t="s">
        <v>19</v>
      </c>
      <c r="H27" s="3" t="s">
        <v>73</v>
      </c>
      <c r="I27" s="23" t="s">
        <v>73</v>
      </c>
      <c r="J27" s="556" t="s">
        <v>949</v>
      </c>
      <c r="K27" s="557"/>
      <c r="L27" s="558"/>
      <c r="M27" s="559"/>
      <c r="N27" s="560"/>
    </row>
    <row r="28" spans="1:14">
      <c r="A28" s="263" t="s">
        <v>119</v>
      </c>
      <c r="B28" s="259"/>
      <c r="C28" s="259"/>
      <c r="D28" s="259"/>
      <c r="E28" s="259"/>
      <c r="F28" s="259"/>
      <c r="G28" s="259"/>
      <c r="H28" s="259"/>
      <c r="I28" s="259"/>
      <c r="J28" s="396"/>
      <c r="K28" s="396"/>
      <c r="L28" s="396"/>
      <c r="M28" s="259"/>
      <c r="N28" s="264"/>
    </row>
    <row r="29" spans="1:14">
      <c r="A29" s="354" t="s">
        <v>83</v>
      </c>
      <c r="B29" s="346" t="s">
        <v>84</v>
      </c>
      <c r="C29" s="346" t="s">
        <v>120</v>
      </c>
      <c r="D29" s="346" t="s">
        <v>121</v>
      </c>
      <c r="E29" s="346" t="s">
        <v>104</v>
      </c>
      <c r="F29" s="346" t="s">
        <v>105</v>
      </c>
      <c r="G29" s="346"/>
      <c r="H29" s="346"/>
      <c r="I29" s="346"/>
      <c r="J29" s="346"/>
      <c r="K29" s="346"/>
      <c r="L29" s="346" t="s">
        <v>122</v>
      </c>
      <c r="M29" s="346"/>
      <c r="N29" s="349" t="s">
        <v>106</v>
      </c>
    </row>
    <row r="30" spans="1:14">
      <c r="A30" s="354"/>
      <c r="B30" s="346"/>
      <c r="C30" s="346"/>
      <c r="D30" s="346"/>
      <c r="E30" s="346"/>
      <c r="F30" s="12" t="s">
        <v>84</v>
      </c>
      <c r="G30" s="12" t="s">
        <v>85</v>
      </c>
      <c r="H30" s="12" t="s">
        <v>90</v>
      </c>
      <c r="I30" s="12" t="s">
        <v>107</v>
      </c>
      <c r="J30" s="12" t="s">
        <v>86</v>
      </c>
      <c r="K30" s="12" t="s">
        <v>104</v>
      </c>
      <c r="L30" s="12" t="s">
        <v>85</v>
      </c>
      <c r="M30" s="12" t="s">
        <v>90</v>
      </c>
      <c r="N30" s="349"/>
    </row>
    <row r="31" spans="1:14">
      <c r="A31" s="6" t="s">
        <v>71</v>
      </c>
      <c r="B31" s="3" t="s">
        <v>123</v>
      </c>
      <c r="C31" s="3" t="s">
        <v>124</v>
      </c>
      <c r="D31" s="3" t="s">
        <v>73</v>
      </c>
      <c r="E31" s="3" t="s">
        <v>685</v>
      </c>
      <c r="F31" s="3"/>
      <c r="G31" s="3"/>
      <c r="H31" s="3"/>
      <c r="I31" s="3"/>
      <c r="J31" s="3"/>
      <c r="K31" s="3"/>
      <c r="L31" s="3" t="s">
        <v>93</v>
      </c>
      <c r="M31" s="3" t="s">
        <v>94</v>
      </c>
      <c r="N31" s="7"/>
    </row>
    <row r="32" spans="1:14">
      <c r="A32" s="6" t="s">
        <v>71</v>
      </c>
      <c r="B32" s="3" t="s">
        <v>950</v>
      </c>
      <c r="C32" s="3" t="s">
        <v>124</v>
      </c>
      <c r="D32" s="3" t="s">
        <v>73</v>
      </c>
      <c r="E32" s="3" t="s">
        <v>872</v>
      </c>
      <c r="F32" s="3"/>
      <c r="G32" s="3"/>
      <c r="H32" s="3"/>
      <c r="I32" s="3"/>
      <c r="J32" s="3"/>
      <c r="K32" s="3"/>
      <c r="L32" s="3" t="s">
        <v>195</v>
      </c>
      <c r="M32" s="3"/>
      <c r="N32" s="7"/>
    </row>
    <row r="33" spans="1:14">
      <c r="A33" s="6" t="s">
        <v>71</v>
      </c>
      <c r="B33" s="3" t="s">
        <v>970</v>
      </c>
      <c r="C33" s="3" t="s">
        <v>124</v>
      </c>
      <c r="D33" s="3" t="s">
        <v>73</v>
      </c>
      <c r="E33" s="3" t="s">
        <v>686</v>
      </c>
      <c r="F33" s="3"/>
      <c r="G33" s="3"/>
      <c r="H33" s="3"/>
      <c r="I33" s="3"/>
      <c r="J33" s="3"/>
      <c r="K33" s="3"/>
      <c r="L33" s="3" t="s">
        <v>93</v>
      </c>
      <c r="M33" s="58" t="s">
        <v>51</v>
      </c>
      <c r="N33" s="7"/>
    </row>
    <row r="34" spans="1:14">
      <c r="A34" s="6" t="s">
        <v>71</v>
      </c>
      <c r="B34" s="3" t="s">
        <v>952</v>
      </c>
      <c r="C34" s="3" t="s">
        <v>124</v>
      </c>
      <c r="D34" s="3" t="s">
        <v>73</v>
      </c>
      <c r="E34" s="3" t="s">
        <v>803</v>
      </c>
      <c r="F34" s="3"/>
      <c r="G34" s="3"/>
      <c r="H34" s="3"/>
      <c r="I34" s="3"/>
      <c r="J34" s="3"/>
      <c r="K34" s="3"/>
      <c r="L34" s="3" t="s">
        <v>239</v>
      </c>
      <c r="M34" s="3"/>
      <c r="N34" s="7"/>
    </row>
    <row r="35" spans="1:14">
      <c r="A35" s="6" t="s">
        <v>71</v>
      </c>
      <c r="B35" s="3" t="s">
        <v>806</v>
      </c>
      <c r="C35" s="3" t="s">
        <v>124</v>
      </c>
      <c r="D35" s="3" t="s">
        <v>73</v>
      </c>
      <c r="E35" s="3" t="s">
        <v>807</v>
      </c>
      <c r="F35" s="3"/>
      <c r="G35" s="3"/>
      <c r="H35" s="3"/>
      <c r="I35" s="3"/>
      <c r="J35" s="3"/>
      <c r="K35" s="3"/>
      <c r="L35" s="3" t="s">
        <v>93</v>
      </c>
      <c r="M35" s="58" t="s">
        <v>793</v>
      </c>
      <c r="N35" s="7"/>
    </row>
    <row r="36" spans="1:14">
      <c r="A36" s="6" t="s">
        <v>71</v>
      </c>
      <c r="B36" s="3" t="s">
        <v>127</v>
      </c>
      <c r="C36" s="3" t="s">
        <v>124</v>
      </c>
      <c r="D36" s="3" t="s">
        <v>73</v>
      </c>
      <c r="E36" s="3" t="s">
        <v>808</v>
      </c>
      <c r="F36" s="3"/>
      <c r="G36" s="3"/>
      <c r="H36" s="3"/>
      <c r="I36" s="3"/>
      <c r="J36" s="3"/>
      <c r="K36" s="3"/>
      <c r="L36" s="3" t="s">
        <v>93</v>
      </c>
      <c r="M36" s="58" t="s">
        <v>19</v>
      </c>
      <c r="N36" s="7"/>
    </row>
    <row r="37" spans="1:14" ht="101.25" customHeight="1">
      <c r="A37" s="6" t="s">
        <v>91</v>
      </c>
      <c r="B37" s="3" t="s">
        <v>128</v>
      </c>
      <c r="C37" s="3" t="s">
        <v>129</v>
      </c>
      <c r="D37" s="3" t="s">
        <v>73</v>
      </c>
      <c r="E37" s="3" t="s">
        <v>874</v>
      </c>
      <c r="F37" s="3" t="str">
        <f>B13</f>
        <v>identificador</v>
      </c>
      <c r="G37" s="3" t="s">
        <v>93</v>
      </c>
      <c r="H37" s="108" t="s">
        <v>94</v>
      </c>
      <c r="I37" s="3" t="s">
        <v>115</v>
      </c>
      <c r="J37" s="3" t="s">
        <v>73</v>
      </c>
      <c r="K37" s="45" t="s">
        <v>811</v>
      </c>
      <c r="L37" s="3"/>
      <c r="M37" s="3"/>
      <c r="N37" s="88" t="s">
        <v>694</v>
      </c>
    </row>
    <row r="38" spans="1:14" ht="91.5" customHeight="1">
      <c r="A38" s="6" t="s">
        <v>91</v>
      </c>
      <c r="B38" s="3" t="s">
        <v>953</v>
      </c>
      <c r="C38" s="3" t="s">
        <v>129</v>
      </c>
      <c r="D38" s="3" t="s">
        <v>73</v>
      </c>
      <c r="E38" s="3" t="s">
        <v>814</v>
      </c>
      <c r="F38" s="3" t="str">
        <f t="shared" ref="F38:F42" si="0">B14</f>
        <v>fechaRespuesta</v>
      </c>
      <c r="G38" s="3" t="s">
        <v>195</v>
      </c>
      <c r="H38" s="3"/>
      <c r="I38" s="3" t="s">
        <v>115</v>
      </c>
      <c r="J38" s="3" t="s">
        <v>73</v>
      </c>
      <c r="K38" s="45" t="s">
        <v>954</v>
      </c>
      <c r="L38" s="3"/>
      <c r="M38" s="3"/>
      <c r="N38" s="88" t="s">
        <v>697</v>
      </c>
    </row>
    <row r="39" spans="1:14" ht="102" customHeight="1">
      <c r="A39" s="6" t="s">
        <v>91</v>
      </c>
      <c r="B39" s="3" t="s">
        <v>971</v>
      </c>
      <c r="C39" s="3" t="s">
        <v>129</v>
      </c>
      <c r="D39" s="3" t="s">
        <v>73</v>
      </c>
      <c r="E39" s="3" t="s">
        <v>818</v>
      </c>
      <c r="F39" s="3" t="str">
        <f>B15</f>
        <v>reporteMensaje</v>
      </c>
      <c r="G39" s="3" t="s">
        <v>93</v>
      </c>
      <c r="H39" s="58" t="s">
        <v>51</v>
      </c>
      <c r="I39" s="3" t="s">
        <v>115</v>
      </c>
      <c r="J39" s="3" t="s">
        <v>73</v>
      </c>
      <c r="K39" s="45" t="s">
        <v>972</v>
      </c>
      <c r="L39" s="3"/>
      <c r="M39" s="3"/>
      <c r="N39" s="88" t="s">
        <v>973</v>
      </c>
    </row>
    <row r="40" spans="1:14" ht="96" customHeight="1">
      <c r="A40" s="6" t="s">
        <v>91</v>
      </c>
      <c r="B40" s="3" t="s">
        <v>958</v>
      </c>
      <c r="C40" s="3" t="s">
        <v>129</v>
      </c>
      <c r="D40" s="3" t="s">
        <v>73</v>
      </c>
      <c r="E40" s="3" t="s">
        <v>822</v>
      </c>
      <c r="F40" s="3" t="str">
        <f t="shared" si="0"/>
        <v>explicacionVeredicto</v>
      </c>
      <c r="G40" s="3" t="s">
        <v>239</v>
      </c>
      <c r="H40" s="3"/>
      <c r="I40" s="3" t="s">
        <v>115</v>
      </c>
      <c r="J40" s="3" t="s">
        <v>73</v>
      </c>
      <c r="K40" s="45" t="s">
        <v>959</v>
      </c>
      <c r="L40" s="3"/>
      <c r="M40" s="3"/>
      <c r="N40" s="88" t="s">
        <v>960</v>
      </c>
    </row>
    <row r="41" spans="1:14" ht="92.25" customHeight="1">
      <c r="A41" s="6" t="s">
        <v>91</v>
      </c>
      <c r="B41" s="3" t="s">
        <v>825</v>
      </c>
      <c r="C41" s="3" t="s">
        <v>129</v>
      </c>
      <c r="D41" s="3" t="s">
        <v>73</v>
      </c>
      <c r="E41" s="3" t="s">
        <v>826</v>
      </c>
      <c r="F41" s="3" t="str">
        <f t="shared" si="0"/>
        <v>administrador</v>
      </c>
      <c r="G41" s="3" t="s">
        <v>93</v>
      </c>
      <c r="H41" s="58" t="s">
        <v>793</v>
      </c>
      <c r="I41" s="3" t="s">
        <v>115</v>
      </c>
      <c r="J41" s="3" t="s">
        <v>73</v>
      </c>
      <c r="K41" s="45" t="s">
        <v>961</v>
      </c>
      <c r="L41" s="3"/>
      <c r="M41" s="3"/>
      <c r="N41" s="88" t="s">
        <v>962</v>
      </c>
    </row>
    <row r="42" spans="1:14" ht="99.75" customHeight="1">
      <c r="A42" s="6" t="s">
        <v>91</v>
      </c>
      <c r="B42" s="3" t="s">
        <v>133</v>
      </c>
      <c r="C42" s="3" t="s">
        <v>129</v>
      </c>
      <c r="D42" s="3" t="s">
        <v>73</v>
      </c>
      <c r="E42" s="3" t="s">
        <v>830</v>
      </c>
      <c r="F42" s="3" t="str">
        <f t="shared" si="0"/>
        <v>estado</v>
      </c>
      <c r="G42" s="3" t="s">
        <v>93</v>
      </c>
      <c r="H42" s="58" t="s">
        <v>19</v>
      </c>
      <c r="I42" s="3" t="s">
        <v>112</v>
      </c>
      <c r="J42" s="3" t="s">
        <v>73</v>
      </c>
      <c r="K42" s="45" t="s">
        <v>963</v>
      </c>
      <c r="L42" s="3"/>
      <c r="M42" s="3"/>
      <c r="N42" s="88" t="s">
        <v>711</v>
      </c>
    </row>
    <row r="43" spans="1:14">
      <c r="A43" s="271" t="s">
        <v>134</v>
      </c>
      <c r="B43" s="257"/>
      <c r="C43" s="257"/>
      <c r="D43" s="257"/>
      <c r="E43" s="257"/>
      <c r="F43" s="257"/>
      <c r="G43" s="257"/>
      <c r="H43" s="257"/>
      <c r="I43" s="257"/>
      <c r="J43" s="257"/>
      <c r="K43" s="257"/>
      <c r="L43" s="257"/>
      <c r="M43" s="257"/>
      <c r="N43" s="258"/>
    </row>
    <row r="44" spans="1:14">
      <c r="A44" s="374" t="s">
        <v>83</v>
      </c>
      <c r="B44" s="372" t="s">
        <v>84</v>
      </c>
      <c r="C44" s="372" t="s">
        <v>135</v>
      </c>
      <c r="D44" s="372" t="s">
        <v>121</v>
      </c>
      <c r="E44" s="372" t="s">
        <v>104</v>
      </c>
      <c r="F44" s="372" t="s">
        <v>105</v>
      </c>
      <c r="G44" s="372"/>
      <c r="H44" s="372"/>
      <c r="I44" s="372"/>
      <c r="J44" s="372"/>
      <c r="K44" s="372"/>
      <c r="L44" s="372" t="s">
        <v>122</v>
      </c>
      <c r="M44" s="372"/>
      <c r="N44" s="373" t="s">
        <v>106</v>
      </c>
    </row>
    <row r="45" spans="1:14">
      <c r="A45" s="528"/>
      <c r="B45" s="529"/>
      <c r="C45" s="529"/>
      <c r="D45" s="529"/>
      <c r="E45" s="529"/>
      <c r="F45" s="69" t="s">
        <v>84</v>
      </c>
      <c r="G45" s="69" t="s">
        <v>85</v>
      </c>
      <c r="H45" s="69" t="s">
        <v>90</v>
      </c>
      <c r="I45" s="69" t="s">
        <v>107</v>
      </c>
      <c r="J45" s="69" t="s">
        <v>86</v>
      </c>
      <c r="K45" s="69" t="s">
        <v>104</v>
      </c>
      <c r="L45" s="69" t="s">
        <v>85</v>
      </c>
      <c r="M45" s="69" t="s">
        <v>90</v>
      </c>
      <c r="N45" s="530"/>
    </row>
    <row r="46" spans="1:14" ht="198">
      <c r="A46" s="23" t="s">
        <v>71</v>
      </c>
      <c r="B46" s="45" t="s">
        <v>877</v>
      </c>
      <c r="C46" s="23" t="s">
        <v>96</v>
      </c>
      <c r="D46" s="23" t="s">
        <v>73</v>
      </c>
      <c r="E46" s="23" t="s">
        <v>878</v>
      </c>
      <c r="F46" s="23" t="s">
        <v>879</v>
      </c>
      <c r="G46" s="23" t="s">
        <v>93</v>
      </c>
      <c r="H46" s="23" t="s">
        <v>51</v>
      </c>
      <c r="I46" s="23" t="s">
        <v>115</v>
      </c>
      <c r="J46" s="23" t="s">
        <v>73</v>
      </c>
      <c r="K46" s="45" t="s">
        <v>880</v>
      </c>
      <c r="L46" s="23" t="s">
        <v>139</v>
      </c>
      <c r="M46" s="23"/>
      <c r="N46" s="45" t="s">
        <v>974</v>
      </c>
    </row>
    <row r="47" spans="1:14" ht="60.75">
      <c r="A47" s="23" t="s">
        <v>71</v>
      </c>
      <c r="B47" s="45" t="s">
        <v>882</v>
      </c>
      <c r="C47" s="23" t="s">
        <v>96</v>
      </c>
      <c r="D47" s="23" t="s">
        <v>73</v>
      </c>
      <c r="E47" s="45" t="s">
        <v>883</v>
      </c>
      <c r="F47" s="23" t="s">
        <v>884</v>
      </c>
      <c r="G47" s="23" t="s">
        <v>93</v>
      </c>
      <c r="H47" s="23" t="s">
        <v>51</v>
      </c>
      <c r="I47" s="23" t="s">
        <v>115</v>
      </c>
      <c r="J47" s="23" t="s">
        <v>73</v>
      </c>
      <c r="K47" s="45" t="s">
        <v>885</v>
      </c>
      <c r="L47" s="23" t="s">
        <v>93</v>
      </c>
      <c r="M47" s="23" t="s">
        <v>886</v>
      </c>
      <c r="N47" s="45"/>
    </row>
    <row r="48" spans="1:14" ht="152.25">
      <c r="A48" s="23" t="s">
        <v>71</v>
      </c>
      <c r="B48" s="45" t="s">
        <v>887</v>
      </c>
      <c r="C48" s="23" t="s">
        <v>96</v>
      </c>
      <c r="D48" s="23" t="s">
        <v>73</v>
      </c>
      <c r="E48" s="45" t="s">
        <v>888</v>
      </c>
      <c r="F48" s="45" t="s">
        <v>889</v>
      </c>
      <c r="G48" s="23" t="s">
        <v>93</v>
      </c>
      <c r="H48" s="23" t="s">
        <v>51</v>
      </c>
      <c r="I48" s="23" t="s">
        <v>115</v>
      </c>
      <c r="J48" s="23" t="s">
        <v>73</v>
      </c>
      <c r="K48" s="45" t="s">
        <v>890</v>
      </c>
      <c r="L48" s="23" t="s">
        <v>139</v>
      </c>
      <c r="M48" s="23"/>
      <c r="N48" s="45" t="s">
        <v>891</v>
      </c>
    </row>
    <row r="49" spans="1:14" ht="76.5">
      <c r="A49" s="23" t="s">
        <v>71</v>
      </c>
      <c r="B49" s="45" t="s">
        <v>850</v>
      </c>
      <c r="C49" s="23" t="s">
        <v>96</v>
      </c>
      <c r="D49" s="23" t="s">
        <v>73</v>
      </c>
      <c r="E49" s="45" t="s">
        <v>892</v>
      </c>
      <c r="F49" s="45" t="s">
        <v>893</v>
      </c>
      <c r="G49" s="23" t="s">
        <v>93</v>
      </c>
      <c r="H49" s="23" t="s">
        <v>51</v>
      </c>
      <c r="I49" s="23" t="s">
        <v>115</v>
      </c>
      <c r="J49" s="23" t="s">
        <v>73</v>
      </c>
      <c r="K49" s="45" t="s">
        <v>894</v>
      </c>
      <c r="L49" s="23" t="s">
        <v>139</v>
      </c>
      <c r="M49" s="23"/>
      <c r="N49" s="45" t="s">
        <v>854</v>
      </c>
    </row>
    <row r="50" spans="1:14" ht="60.75">
      <c r="A50" s="23" t="s">
        <v>71</v>
      </c>
      <c r="B50" s="45" t="s">
        <v>895</v>
      </c>
      <c r="C50" s="23" t="s">
        <v>96</v>
      </c>
      <c r="D50" s="23" t="s">
        <v>73</v>
      </c>
      <c r="E50" s="45" t="s">
        <v>896</v>
      </c>
      <c r="F50" s="45" t="s">
        <v>897</v>
      </c>
      <c r="G50" s="23" t="s">
        <v>93</v>
      </c>
      <c r="H50" s="23" t="s">
        <v>51</v>
      </c>
      <c r="I50" s="23" t="s">
        <v>115</v>
      </c>
      <c r="J50" s="23" t="s">
        <v>73</v>
      </c>
      <c r="K50" s="45" t="s">
        <v>898</v>
      </c>
      <c r="L50" s="23" t="s">
        <v>139</v>
      </c>
      <c r="M50" s="23"/>
      <c r="N50" s="45"/>
    </row>
  </sheetData>
  <mergeCells count="71">
    <mergeCell ref="B6:E6"/>
    <mergeCell ref="A1:E1"/>
    <mergeCell ref="B2:E2"/>
    <mergeCell ref="B3:E3"/>
    <mergeCell ref="B4:E4"/>
    <mergeCell ref="B5:E5"/>
    <mergeCell ref="G15:I15"/>
    <mergeCell ref="J15:N15"/>
    <mergeCell ref="A7:E7"/>
    <mergeCell ref="B8:D8"/>
    <mergeCell ref="B9:D9"/>
    <mergeCell ref="A10:N10"/>
    <mergeCell ref="A11:A12"/>
    <mergeCell ref="B11:B12"/>
    <mergeCell ref="C11:D11"/>
    <mergeCell ref="E11:E12"/>
    <mergeCell ref="F11:F12"/>
    <mergeCell ref="G11:I12"/>
    <mergeCell ref="J11:N12"/>
    <mergeCell ref="G13:I13"/>
    <mergeCell ref="J13:N13"/>
    <mergeCell ref="G14:I14"/>
    <mergeCell ref="J14:N14"/>
    <mergeCell ref="G16:I16"/>
    <mergeCell ref="J16:N16"/>
    <mergeCell ref="G17:I17"/>
    <mergeCell ref="J17:N17"/>
    <mergeCell ref="G18:I18"/>
    <mergeCell ref="J18:N18"/>
    <mergeCell ref="A19:N19"/>
    <mergeCell ref="A20:A21"/>
    <mergeCell ref="B20:B21"/>
    <mergeCell ref="C20:C21"/>
    <mergeCell ref="D20:D21"/>
    <mergeCell ref="E20:L20"/>
    <mergeCell ref="M20:N21"/>
    <mergeCell ref="J21:L21"/>
    <mergeCell ref="M22:N22"/>
    <mergeCell ref="J23:L23"/>
    <mergeCell ref="M23:N23"/>
    <mergeCell ref="J24:L24"/>
    <mergeCell ref="M24:N24"/>
    <mergeCell ref="A22:A27"/>
    <mergeCell ref="B22:B27"/>
    <mergeCell ref="C22:C27"/>
    <mergeCell ref="D22:D27"/>
    <mergeCell ref="J22:L22"/>
    <mergeCell ref="J25:L25"/>
    <mergeCell ref="M25:N25"/>
    <mergeCell ref="J26:L26"/>
    <mergeCell ref="M26:N26"/>
    <mergeCell ref="J27:L27"/>
    <mergeCell ref="M27:N27"/>
    <mergeCell ref="A28:N28"/>
    <mergeCell ref="A29:A30"/>
    <mergeCell ref="B29:B30"/>
    <mergeCell ref="C29:C30"/>
    <mergeCell ref="D29:D30"/>
    <mergeCell ref="E29:E30"/>
    <mergeCell ref="F29:K29"/>
    <mergeCell ref="L29:M29"/>
    <mergeCell ref="N29:N30"/>
    <mergeCell ref="A43:N43"/>
    <mergeCell ref="A44:A45"/>
    <mergeCell ref="B44:B45"/>
    <mergeCell ref="C44:C45"/>
    <mergeCell ref="D44:D45"/>
    <mergeCell ref="E44:E45"/>
    <mergeCell ref="F44:K44"/>
    <mergeCell ref="L44:M44"/>
    <mergeCell ref="N44:N45"/>
  </mergeCells>
  <hyperlinks>
    <hyperlink ref="A1:E1" location="Clases!A1" display="&lt;-Volver al inicio" xr:uid="{928696D6-9CDA-45D9-82F6-C378F59C2697}"/>
    <hyperlink ref="E9" location="'reporteComentario'!A1" display="ReporteComentario" xr:uid="{325432B1-F3ED-4B33-A988-BCC1B024314D}"/>
    <hyperlink ref="D15" location="'Reportemensaje'!A1" display="ReporteMensaje" xr:uid="{2470AC5B-192A-4F29-A3B7-7CDF93DF07F5}"/>
    <hyperlink ref="D17" location="'EstructuraAdminEstruc'!A1" display="EstructuraAdministradorEstructura" xr:uid="{09BB55C7-0EE8-47F4-BDF0-15A5F3195EC1}"/>
    <hyperlink ref="D18" location="'estado'!A1" display="Estado" xr:uid="{CAED3827-5127-4D75-BB16-8E2B73CA8F4E}"/>
    <hyperlink ref="G26" location="'EstructuraAdminEstruc'!A1" display="EstructuraAdministradorEstructura" xr:uid="{4532CEEB-4A1A-42D4-9EEE-3DD029620516}"/>
    <hyperlink ref="G27" location="'estado'!A1" display="Estado" xr:uid="{E38490E8-00EF-4F73-A499-16126BC83D56}"/>
    <hyperlink ref="M35" location="'EstructuraAdminEstruc'!A1" display="EstructuraAdministradorEstructura" xr:uid="{C83FFC68-9988-462D-A72E-145F0DB84D79}"/>
    <hyperlink ref="M36" location="'estado'!A1" display="Estado" xr:uid="{367027B1-0F57-4549-99E7-F56EFCB2F81A}"/>
    <hyperlink ref="H39" location="'reportecomentario'!A1" display="ReporteComentario" xr:uid="{B5BD42A5-F69A-4FEF-929F-1D7C2553F240}"/>
    <hyperlink ref="H41" location="'EstructuraAdminEstruc'!A1" display="EstructuraAdministradorEstructura" xr:uid="{47AE9DE2-7D82-4EC3-AD3E-A344086CCAF4}"/>
    <hyperlink ref="H42" location="'estado'!A1" display="Estado" xr:uid="{02EB63FD-15AC-4140-9EBE-588795A7C089}"/>
    <hyperlink ref="G24" location="'Reportemensaje'!A1" display="ReporteMensaje" xr:uid="{02AA1824-B364-40DA-BCDA-867B41B458CF}"/>
    <hyperlink ref="M33" location="'Reportemensaje'!A1" display="ReporteMensaje" xr:uid="{41E4FE86-5609-4E11-82FF-43E555655A25}"/>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8529848A-4203-4307-973E-4DCADD1B9F2B}">
          <x14:formula1>
            <xm:f>Valores!$K$2:$K$3</xm:f>
          </x14:formula1>
          <xm:sqref>C31:C42</xm:sqref>
        </x14:dataValidation>
        <x14:dataValidation type="list" allowBlank="1" showInputMessage="1" showErrorMessage="1" xr:uid="{10D076AC-2503-41DD-B701-F02B5255EAFC}">
          <x14:formula1>
            <xm:f>Valores!$I$2:$I$3</xm:f>
          </x14:formula1>
          <xm:sqref>C22</xm:sqref>
        </x14:dataValidation>
        <x14:dataValidation type="list" allowBlank="1" showInputMessage="1" showErrorMessage="1" xr:uid="{BA3370F7-1B17-4462-A802-C19B02E4DE61}">
          <x14:formula1>
            <xm:f>Clases!$B$2:$B$32</xm:f>
          </x14:formula1>
          <xm:sqref>E9</xm:sqref>
        </x14:dataValidation>
        <x14:dataValidation type="list" allowBlank="1" showInputMessage="1" showErrorMessage="1" xr:uid="{188460F4-1CBE-4391-8C83-F0FB12780E38}">
          <x14:formula1>
            <xm:f>Valores!$D$2:$D$3</xm:f>
          </x14:formula1>
          <xm:sqref>B5</xm:sqref>
        </x14:dataValidation>
        <x14:dataValidation type="list" allowBlank="1" showInputMessage="1" showErrorMessage="1" xr:uid="{62814D54-53D0-472D-B1CB-9DBDAB2E2B4E}">
          <x14:formula1>
            <xm:f>Valores!$E$2:$E$3</xm:f>
          </x14:formula1>
          <xm:sqref>B6 J46:J50 D46:D50 E13:E18 H22:I27 J31:J42 D31:D42</xm:sqref>
        </x14:dataValidation>
        <x14:dataValidation type="list" allowBlank="1" showInputMessage="1" showErrorMessage="1" xr:uid="{BC0043EA-89E8-4BD4-BF0F-DDD66EAC31B4}">
          <x14:formula1>
            <xm:f>Valores!$F$2:$F$5</xm:f>
          </x14:formula1>
          <xm:sqref>A46:A50 A13:A18 A22 A31:A42</xm:sqref>
        </x14:dataValidation>
        <x14:dataValidation type="list" allowBlank="1" showInputMessage="1" showErrorMessage="1" xr:uid="{5240DC0B-D45D-4862-A13D-0615B2553909}">
          <x14:formula1>
            <xm:f>Valores!$G$2:$G$12</xm:f>
          </x14:formula1>
          <xm:sqref>G46:G50 C13:C18 F22:F27 L31:L42 G31:G42</xm:sqref>
        </x14:dataValidation>
        <x14:dataValidation type="list" allowBlank="1" showInputMessage="1" showErrorMessage="1" xr:uid="{4D2A5E10-5AFB-4809-9F2A-C79CF70C4166}">
          <x14:formula1>
            <xm:f>Valores!$H$2:$H$3</xm:f>
          </x14:formula1>
          <xm:sqref>C46:C50 F13:F18</xm:sqref>
        </x14:dataValidation>
        <x14:dataValidation type="list" allowBlank="1" showInputMessage="1" showErrorMessage="1" xr:uid="{24D332B1-C898-437E-A460-4410C6516972}">
          <x14:formula1>
            <xm:f>Valores!$J$2:$J$3</xm:f>
          </x14:formula1>
          <xm:sqref>I46:I50 I31:I42</xm:sqref>
        </x14:dataValidation>
        <x14:dataValidation type="list" allowBlank="1" showInputMessage="1" showErrorMessage="1" xr:uid="{723E19FF-FF50-4EB0-A8DD-9979E21FCBD1}">
          <x14:formula1>
            <xm:f>Valores!$L$2:$L$13</xm:f>
          </x14:formula1>
          <xm:sqref>L46:L50</xm:sqref>
        </x14:dataValidation>
        <x14:dataValidation type="list" allowBlank="1" showInputMessage="1" showErrorMessage="1" xr:uid="{C7F2399D-FCA1-4D3F-9FAA-5586BAFDDA6E}">
          <x14:formula1>
            <xm:f>Valores!$B$2:$B$3</xm:f>
          </x14:formula1>
          <xm:sqref>A9</xm:sqref>
        </x14:dataValidation>
        <x14:dataValidation type="list" allowBlank="1" showInputMessage="1" showErrorMessage="1" xr:uid="{034E13D3-882C-474D-87D5-212F046BA447}">
          <x14:formula1>
            <xm:f>Valores!$C$2:$C$7</xm:f>
          </x14:formula1>
          <xm:sqref>B9</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096C5-7E99-4949-83A2-CB16F7C3DD7A}">
  <dimension ref="A1:N50"/>
  <sheetViews>
    <sheetView topLeftCell="A48" workbookViewId="0">
      <selection activeCell="E46" sqref="E46"/>
    </sheetView>
  </sheetViews>
  <sheetFormatPr defaultRowHeight="15"/>
  <cols>
    <col min="1" max="1" width="20.5703125" bestFit="1" customWidth="1"/>
    <col min="2" max="2" width="27.5703125" bestFit="1" customWidth="1"/>
    <col min="3" max="3" width="20" bestFit="1" customWidth="1"/>
    <col min="4" max="4" width="32.42578125" bestFit="1" customWidth="1"/>
    <col min="5" max="5" width="38.7109375" customWidth="1"/>
    <col min="6" max="6" width="25.42578125" bestFit="1" customWidth="1"/>
    <col min="7" max="8" width="32.42578125" bestFit="1" customWidth="1"/>
    <col min="9" max="9" width="13.85546875" customWidth="1"/>
    <col min="11" max="11" width="25" customWidth="1"/>
    <col min="13" max="13" width="32.42578125" bestFit="1" customWidth="1"/>
    <col min="14" max="14" width="42.140625" customWidth="1"/>
  </cols>
  <sheetData>
    <row r="1" spans="1:14">
      <c r="A1" s="246" t="s">
        <v>69</v>
      </c>
      <c r="B1" s="246"/>
      <c r="C1" s="246"/>
      <c r="D1" s="246"/>
      <c r="E1" s="246"/>
      <c r="F1" s="1"/>
      <c r="G1" s="1"/>
      <c r="H1" s="1"/>
      <c r="I1" s="1"/>
      <c r="J1" s="1"/>
      <c r="K1" s="1"/>
      <c r="L1" s="1"/>
      <c r="M1" s="1"/>
      <c r="N1" s="1"/>
    </row>
    <row r="2" spans="1:14">
      <c r="A2" s="16" t="str">
        <f>Clases!$B$1</f>
        <v>Clase</v>
      </c>
      <c r="B2" s="247" t="str">
        <f>Clases!B28</f>
        <v>RespuestaReportePublicacion</v>
      </c>
      <c r="C2" s="247"/>
      <c r="D2" s="247"/>
      <c r="E2" s="248"/>
      <c r="F2" s="1"/>
      <c r="G2" s="1"/>
      <c r="H2" s="1"/>
      <c r="I2" s="1"/>
      <c r="J2" s="1"/>
      <c r="K2" s="1"/>
      <c r="L2" s="1"/>
      <c r="M2" s="1"/>
      <c r="N2" s="1"/>
    </row>
    <row r="3" spans="1:14">
      <c r="A3" s="17" t="str">
        <f>Clases!$C$1</f>
        <v>Estereotipo</v>
      </c>
      <c r="B3" s="239" t="str">
        <f>Clases!C7</f>
        <v>class</v>
      </c>
      <c r="C3" s="239"/>
      <c r="D3" s="239"/>
      <c r="E3" s="240"/>
      <c r="F3" s="1"/>
      <c r="G3" s="1"/>
      <c r="H3" s="1"/>
      <c r="I3" s="1"/>
      <c r="J3" s="1"/>
      <c r="K3" s="1"/>
      <c r="L3" s="1"/>
      <c r="M3" s="1"/>
      <c r="N3" s="1"/>
    </row>
    <row r="4" spans="1:14" ht="31.5" customHeight="1">
      <c r="A4" s="17" t="str">
        <f>Clases!$D$1</f>
        <v>Desripción</v>
      </c>
      <c r="B4" s="249" t="str">
        <f>Clases!D28</f>
        <v>Clase que representa la Respuesta a la cual se le da a un ReportePublicacion. Por ejemplo, una Publicacion fue reportada y se le debe dar una respuesta con un veredicto del reporte.</v>
      </c>
      <c r="C4" s="249"/>
      <c r="D4" s="249"/>
      <c r="E4" s="250"/>
      <c r="F4" s="1"/>
      <c r="G4" s="1"/>
      <c r="H4" s="1"/>
      <c r="I4" s="1"/>
      <c r="J4" s="1"/>
      <c r="K4" s="1"/>
      <c r="L4" s="1"/>
      <c r="M4" s="1"/>
      <c r="N4" s="1"/>
    </row>
    <row r="5" spans="1:14">
      <c r="A5" s="17" t="s">
        <v>70</v>
      </c>
      <c r="B5" s="239" t="s">
        <v>282</v>
      </c>
      <c r="C5" s="239"/>
      <c r="D5" s="239"/>
      <c r="E5" s="240"/>
      <c r="F5" s="1"/>
      <c r="G5" s="1"/>
      <c r="H5" s="1"/>
      <c r="I5" s="1"/>
      <c r="J5" s="1"/>
      <c r="K5" s="1"/>
      <c r="L5" s="1"/>
      <c r="M5" s="1"/>
      <c r="N5" s="1"/>
    </row>
    <row r="6" spans="1:14">
      <c r="A6" s="60" t="s">
        <v>72</v>
      </c>
      <c r="B6" s="265" t="s">
        <v>73</v>
      </c>
      <c r="C6" s="265"/>
      <c r="D6" s="265"/>
      <c r="E6" s="492"/>
      <c r="F6" s="1"/>
      <c r="G6" s="1"/>
      <c r="H6" s="1"/>
      <c r="I6" s="1"/>
      <c r="J6" s="1"/>
      <c r="K6" s="1"/>
      <c r="L6" s="1"/>
      <c r="M6" s="1"/>
      <c r="N6" s="1"/>
    </row>
    <row r="7" spans="1:14">
      <c r="A7" s="519" t="s">
        <v>74</v>
      </c>
      <c r="B7" s="520"/>
      <c r="C7" s="520"/>
      <c r="D7" s="520"/>
      <c r="E7" s="521"/>
      <c r="F7" s="2"/>
      <c r="G7" s="2"/>
      <c r="H7" s="2"/>
      <c r="I7" s="2"/>
      <c r="J7" s="2"/>
      <c r="K7" s="2"/>
      <c r="L7" s="2"/>
      <c r="M7" s="2"/>
      <c r="N7" s="2"/>
    </row>
    <row r="8" spans="1:14">
      <c r="A8" s="30" t="s">
        <v>75</v>
      </c>
      <c r="B8" s="522" t="s">
        <v>76</v>
      </c>
      <c r="C8" s="522"/>
      <c r="D8" s="522"/>
      <c r="E8" s="31" t="s">
        <v>21</v>
      </c>
      <c r="F8" s="2"/>
      <c r="G8" s="2"/>
      <c r="H8" s="2"/>
      <c r="I8" s="2"/>
      <c r="J8" s="2"/>
      <c r="K8" s="2"/>
      <c r="L8" s="2"/>
      <c r="M8" s="2"/>
      <c r="N8" s="2"/>
    </row>
    <row r="9" spans="1:14">
      <c r="A9" s="61" t="s">
        <v>77</v>
      </c>
      <c r="B9" s="538" t="s">
        <v>162</v>
      </c>
      <c r="C9" s="538"/>
      <c r="D9" s="538"/>
      <c r="E9" s="62" t="s">
        <v>53</v>
      </c>
      <c r="F9" s="1"/>
      <c r="G9" s="1"/>
      <c r="H9" s="1"/>
      <c r="I9" s="1"/>
      <c r="J9" s="1"/>
      <c r="K9" s="1"/>
      <c r="L9" s="1"/>
      <c r="M9" s="1"/>
      <c r="N9" s="1"/>
    </row>
    <row r="10" spans="1:14">
      <c r="A10" s="523" t="s">
        <v>82</v>
      </c>
      <c r="B10" s="524"/>
      <c r="C10" s="524"/>
      <c r="D10" s="524"/>
      <c r="E10" s="524"/>
      <c r="F10" s="255"/>
      <c r="G10" s="255"/>
      <c r="H10" s="255"/>
      <c r="I10" s="255"/>
      <c r="J10" s="255"/>
      <c r="K10" s="255"/>
      <c r="L10" s="255"/>
      <c r="M10" s="255"/>
      <c r="N10" s="256"/>
    </row>
    <row r="11" spans="1:14">
      <c r="A11" s="360" t="s">
        <v>83</v>
      </c>
      <c r="B11" s="355" t="s">
        <v>84</v>
      </c>
      <c r="C11" s="355" t="s">
        <v>85</v>
      </c>
      <c r="D11" s="355"/>
      <c r="E11" s="355" t="s">
        <v>86</v>
      </c>
      <c r="F11" s="355" t="s">
        <v>87</v>
      </c>
      <c r="G11" s="355" t="s">
        <v>88</v>
      </c>
      <c r="H11" s="355"/>
      <c r="I11" s="355"/>
      <c r="J11" s="355" t="s">
        <v>89</v>
      </c>
      <c r="K11" s="355"/>
      <c r="L11" s="355"/>
      <c r="M11" s="355"/>
      <c r="N11" s="356"/>
    </row>
    <row r="12" spans="1:14">
      <c r="A12" s="360"/>
      <c r="B12" s="355"/>
      <c r="C12" s="10" t="s">
        <v>85</v>
      </c>
      <c r="D12" s="10" t="s">
        <v>90</v>
      </c>
      <c r="E12" s="355"/>
      <c r="F12" s="355"/>
      <c r="G12" s="355"/>
      <c r="H12" s="355"/>
      <c r="I12" s="355"/>
      <c r="J12" s="355"/>
      <c r="K12" s="355"/>
      <c r="L12" s="355"/>
      <c r="M12" s="355"/>
      <c r="N12" s="356"/>
    </row>
    <row r="13" spans="1:14" ht="28.5" customHeight="1">
      <c r="A13" s="6" t="s">
        <v>91</v>
      </c>
      <c r="B13" s="3" t="s">
        <v>92</v>
      </c>
      <c r="C13" s="3" t="s">
        <v>93</v>
      </c>
      <c r="D13" s="3" t="s">
        <v>94</v>
      </c>
      <c r="E13" s="3" t="s">
        <v>73</v>
      </c>
      <c r="F13" s="3" t="s">
        <v>96</v>
      </c>
      <c r="G13" s="239"/>
      <c r="H13" s="239"/>
      <c r="I13" s="239"/>
      <c r="J13" s="549" t="s">
        <v>899</v>
      </c>
      <c r="K13" s="215"/>
      <c r="L13" s="215"/>
      <c r="M13" s="215"/>
      <c r="N13" s="216"/>
    </row>
    <row r="14" spans="1:14" ht="52.5" customHeight="1">
      <c r="A14" s="6" t="s">
        <v>91</v>
      </c>
      <c r="B14" s="3" t="s">
        <v>939</v>
      </c>
      <c r="C14" s="3" t="s">
        <v>195</v>
      </c>
      <c r="D14" s="3"/>
      <c r="E14" s="3" t="s">
        <v>73</v>
      </c>
      <c r="F14" s="3" t="s">
        <v>96</v>
      </c>
      <c r="G14" s="550" t="s">
        <v>940</v>
      </c>
      <c r="H14" s="282"/>
      <c r="I14" s="283"/>
      <c r="J14" s="551" t="s">
        <v>777</v>
      </c>
      <c r="K14" s="552"/>
      <c r="L14" s="552"/>
      <c r="M14" s="552"/>
      <c r="N14" s="553"/>
    </row>
    <row r="15" spans="1:14" ht="28.5" customHeight="1">
      <c r="A15" s="6" t="s">
        <v>91</v>
      </c>
      <c r="B15" s="3" t="s">
        <v>975</v>
      </c>
      <c r="C15" s="3" t="s">
        <v>93</v>
      </c>
      <c r="D15" s="58" t="s">
        <v>53</v>
      </c>
      <c r="E15" s="3" t="s">
        <v>73</v>
      </c>
      <c r="F15" s="3" t="s">
        <v>96</v>
      </c>
      <c r="G15" s="260"/>
      <c r="H15" s="261"/>
      <c r="I15" s="262"/>
      <c r="J15" s="551" t="s">
        <v>976</v>
      </c>
      <c r="K15" s="552"/>
      <c r="L15" s="552"/>
      <c r="M15" s="552"/>
      <c r="N15" s="553"/>
    </row>
    <row r="16" spans="1:14" ht="28.5" customHeight="1">
      <c r="A16" s="6" t="s">
        <v>91</v>
      </c>
      <c r="B16" s="3" t="s">
        <v>942</v>
      </c>
      <c r="C16" s="3" t="s">
        <v>239</v>
      </c>
      <c r="D16" s="3"/>
      <c r="E16" s="3" t="s">
        <v>73</v>
      </c>
      <c r="F16" s="3" t="s">
        <v>96</v>
      </c>
      <c r="G16" s="239"/>
      <c r="H16" s="239"/>
      <c r="I16" s="239"/>
      <c r="J16" s="549" t="s">
        <v>780</v>
      </c>
      <c r="K16" s="215"/>
      <c r="L16" s="215"/>
      <c r="M16" s="215"/>
      <c r="N16" s="216"/>
    </row>
    <row r="17" spans="1:14" ht="28.5" customHeight="1">
      <c r="A17" s="6" t="s">
        <v>91</v>
      </c>
      <c r="B17" s="3" t="s">
        <v>781</v>
      </c>
      <c r="C17" s="3" t="s">
        <v>93</v>
      </c>
      <c r="D17" s="58" t="s">
        <v>793</v>
      </c>
      <c r="E17" s="3" t="s">
        <v>73</v>
      </c>
      <c r="F17" s="3" t="s">
        <v>96</v>
      </c>
      <c r="G17" s="260"/>
      <c r="H17" s="261"/>
      <c r="I17" s="262"/>
      <c r="J17" s="551" t="s">
        <v>902</v>
      </c>
      <c r="K17" s="552"/>
      <c r="L17" s="552"/>
      <c r="M17" s="552"/>
      <c r="N17" s="553"/>
    </row>
    <row r="18" spans="1:14" ht="28.5" customHeight="1">
      <c r="A18" s="6" t="s">
        <v>91</v>
      </c>
      <c r="B18" s="3" t="s">
        <v>100</v>
      </c>
      <c r="C18" s="3" t="s">
        <v>93</v>
      </c>
      <c r="D18" s="58" t="s">
        <v>19</v>
      </c>
      <c r="E18" s="3" t="s">
        <v>73</v>
      </c>
      <c r="F18" s="3" t="s">
        <v>96</v>
      </c>
      <c r="G18" s="260"/>
      <c r="H18" s="261"/>
      <c r="I18" s="262"/>
      <c r="J18" s="550" t="s">
        <v>785</v>
      </c>
      <c r="K18" s="554"/>
      <c r="L18" s="554"/>
      <c r="M18" s="554"/>
      <c r="N18" s="555"/>
    </row>
    <row r="19" spans="1:14">
      <c r="A19" s="245" t="s">
        <v>102</v>
      </c>
      <c r="B19" s="235"/>
      <c r="C19" s="235"/>
      <c r="D19" s="235"/>
      <c r="E19" s="235"/>
      <c r="F19" s="235"/>
      <c r="G19" s="235"/>
      <c r="H19" s="235"/>
      <c r="I19" s="235"/>
      <c r="J19" s="235"/>
      <c r="K19" s="235"/>
      <c r="L19" s="235"/>
      <c r="M19" s="235"/>
      <c r="N19" s="236"/>
    </row>
    <row r="20" spans="1:14">
      <c r="A20" s="176" t="s">
        <v>83</v>
      </c>
      <c r="B20" s="177" t="s">
        <v>84</v>
      </c>
      <c r="C20" s="177" t="s">
        <v>103</v>
      </c>
      <c r="D20" s="177" t="s">
        <v>104</v>
      </c>
      <c r="E20" s="177" t="s">
        <v>105</v>
      </c>
      <c r="F20" s="177"/>
      <c r="G20" s="177"/>
      <c r="H20" s="177"/>
      <c r="I20" s="177"/>
      <c r="J20" s="177"/>
      <c r="K20" s="177"/>
      <c r="L20" s="177"/>
      <c r="M20" s="177" t="s">
        <v>106</v>
      </c>
      <c r="N20" s="234"/>
    </row>
    <row r="21" spans="1:14">
      <c r="A21" s="176"/>
      <c r="B21" s="177"/>
      <c r="C21" s="177"/>
      <c r="D21" s="177"/>
      <c r="E21" s="11" t="s">
        <v>84</v>
      </c>
      <c r="F21" s="11" t="s">
        <v>85</v>
      </c>
      <c r="G21" s="11" t="s">
        <v>90</v>
      </c>
      <c r="H21" s="11" t="s">
        <v>107</v>
      </c>
      <c r="I21" s="11" t="s">
        <v>86</v>
      </c>
      <c r="J21" s="397" t="s">
        <v>104</v>
      </c>
      <c r="K21" s="397"/>
      <c r="L21" s="397"/>
      <c r="M21" s="177"/>
      <c r="N21" s="234"/>
    </row>
    <row r="22" spans="1:14">
      <c r="A22" s="561" t="s">
        <v>71</v>
      </c>
      <c r="B22" s="566" t="str">
        <f>B2</f>
        <v>RespuestaReportePublicacion</v>
      </c>
      <c r="C22" s="566" t="s">
        <v>110</v>
      </c>
      <c r="D22" s="565" t="s">
        <v>977</v>
      </c>
      <c r="E22" s="3" t="s">
        <v>92</v>
      </c>
      <c r="F22" s="3" t="s">
        <v>93</v>
      </c>
      <c r="G22" s="3" t="s">
        <v>94</v>
      </c>
      <c r="H22" s="3" t="s">
        <v>73</v>
      </c>
      <c r="I22" s="23" t="s">
        <v>95</v>
      </c>
      <c r="J22" s="556" t="s">
        <v>978</v>
      </c>
      <c r="K22" s="557"/>
      <c r="L22" s="558"/>
      <c r="M22" s="563"/>
      <c r="N22" s="564"/>
    </row>
    <row r="23" spans="1:14">
      <c r="A23" s="562"/>
      <c r="B23" s="388"/>
      <c r="C23" s="388"/>
      <c r="D23" s="511"/>
      <c r="E23" s="3" t="s">
        <v>939</v>
      </c>
      <c r="F23" s="3" t="s">
        <v>195</v>
      </c>
      <c r="G23" s="3"/>
      <c r="H23" s="3" t="s">
        <v>73</v>
      </c>
      <c r="I23" s="23" t="s">
        <v>73</v>
      </c>
      <c r="J23" s="556" t="s">
        <v>979</v>
      </c>
      <c r="K23" s="557"/>
      <c r="L23" s="558"/>
      <c r="M23" s="559"/>
      <c r="N23" s="560"/>
    </row>
    <row r="24" spans="1:14">
      <c r="A24" s="562"/>
      <c r="B24" s="388"/>
      <c r="C24" s="388"/>
      <c r="D24" s="511"/>
      <c r="E24" s="3" t="s">
        <v>975</v>
      </c>
      <c r="F24" s="3" t="s">
        <v>93</v>
      </c>
      <c r="G24" s="58" t="s">
        <v>53</v>
      </c>
      <c r="H24" s="3" t="s">
        <v>73</v>
      </c>
      <c r="I24" s="23" t="s">
        <v>73</v>
      </c>
      <c r="J24" s="556" t="s">
        <v>980</v>
      </c>
      <c r="K24" s="557"/>
      <c r="L24" s="558"/>
      <c r="M24" s="559"/>
      <c r="N24" s="560"/>
    </row>
    <row r="25" spans="1:14">
      <c r="A25" s="562"/>
      <c r="B25" s="388"/>
      <c r="C25" s="388"/>
      <c r="D25" s="511"/>
      <c r="E25" s="3" t="s">
        <v>942</v>
      </c>
      <c r="F25" s="3" t="s">
        <v>239</v>
      </c>
      <c r="G25" s="3"/>
      <c r="H25" s="3" t="s">
        <v>73</v>
      </c>
      <c r="I25" s="23" t="s">
        <v>73</v>
      </c>
      <c r="J25" s="556" t="s">
        <v>947</v>
      </c>
      <c r="K25" s="557"/>
      <c r="L25" s="558"/>
      <c r="M25" s="559"/>
      <c r="N25" s="560"/>
    </row>
    <row r="26" spans="1:14">
      <c r="A26" s="562"/>
      <c r="B26" s="388"/>
      <c r="C26" s="388"/>
      <c r="D26" s="511"/>
      <c r="E26" s="3" t="s">
        <v>781</v>
      </c>
      <c r="F26" s="3" t="s">
        <v>93</v>
      </c>
      <c r="G26" s="58" t="s">
        <v>793</v>
      </c>
      <c r="H26" s="3" t="s">
        <v>73</v>
      </c>
      <c r="I26" s="23" t="s">
        <v>73</v>
      </c>
      <c r="J26" s="556" t="s">
        <v>981</v>
      </c>
      <c r="K26" s="557"/>
      <c r="L26" s="558"/>
      <c r="M26" s="559"/>
      <c r="N26" s="560"/>
    </row>
    <row r="27" spans="1:14">
      <c r="A27" s="562"/>
      <c r="B27" s="388"/>
      <c r="C27" s="388"/>
      <c r="D27" s="511"/>
      <c r="E27" s="3" t="s">
        <v>100</v>
      </c>
      <c r="F27" s="3" t="s">
        <v>93</v>
      </c>
      <c r="G27" s="58" t="s">
        <v>19</v>
      </c>
      <c r="H27" s="3" t="s">
        <v>73</v>
      </c>
      <c r="I27" s="23" t="s">
        <v>73</v>
      </c>
      <c r="J27" s="556" t="s">
        <v>949</v>
      </c>
      <c r="K27" s="557"/>
      <c r="L27" s="558"/>
      <c r="M27" s="559"/>
      <c r="N27" s="560"/>
    </row>
    <row r="28" spans="1:14">
      <c r="A28" s="263" t="s">
        <v>119</v>
      </c>
      <c r="B28" s="259"/>
      <c r="C28" s="259"/>
      <c r="D28" s="259"/>
      <c r="E28" s="259"/>
      <c r="F28" s="259"/>
      <c r="G28" s="259"/>
      <c r="H28" s="259"/>
      <c r="I28" s="259"/>
      <c r="J28" s="396"/>
      <c r="K28" s="396"/>
      <c r="L28" s="396"/>
      <c r="M28" s="259"/>
      <c r="N28" s="264"/>
    </row>
    <row r="29" spans="1:14">
      <c r="A29" s="354" t="s">
        <v>83</v>
      </c>
      <c r="B29" s="346" t="s">
        <v>84</v>
      </c>
      <c r="C29" s="346" t="s">
        <v>120</v>
      </c>
      <c r="D29" s="346" t="s">
        <v>121</v>
      </c>
      <c r="E29" s="346" t="s">
        <v>104</v>
      </c>
      <c r="F29" s="346" t="s">
        <v>105</v>
      </c>
      <c r="G29" s="346"/>
      <c r="H29" s="346"/>
      <c r="I29" s="346"/>
      <c r="J29" s="346"/>
      <c r="K29" s="346"/>
      <c r="L29" s="346" t="s">
        <v>122</v>
      </c>
      <c r="M29" s="346"/>
      <c r="N29" s="349" t="s">
        <v>106</v>
      </c>
    </row>
    <row r="30" spans="1:14">
      <c r="A30" s="354"/>
      <c r="B30" s="346"/>
      <c r="C30" s="346"/>
      <c r="D30" s="346"/>
      <c r="E30" s="346"/>
      <c r="F30" s="12" t="s">
        <v>84</v>
      </c>
      <c r="G30" s="12" t="s">
        <v>85</v>
      </c>
      <c r="H30" s="12" t="s">
        <v>90</v>
      </c>
      <c r="I30" s="12" t="s">
        <v>107</v>
      </c>
      <c r="J30" s="12" t="s">
        <v>86</v>
      </c>
      <c r="K30" s="12" t="s">
        <v>104</v>
      </c>
      <c r="L30" s="12" t="s">
        <v>85</v>
      </c>
      <c r="M30" s="12" t="s">
        <v>90</v>
      </c>
      <c r="N30" s="349"/>
    </row>
    <row r="31" spans="1:14" ht="28.5" customHeight="1">
      <c r="A31" s="6" t="s">
        <v>71</v>
      </c>
      <c r="B31" s="3" t="s">
        <v>123</v>
      </c>
      <c r="C31" s="3" t="s">
        <v>124</v>
      </c>
      <c r="D31" s="3" t="s">
        <v>73</v>
      </c>
      <c r="E31" s="42" t="s">
        <v>685</v>
      </c>
      <c r="F31" s="3"/>
      <c r="G31" s="3"/>
      <c r="H31" s="3"/>
      <c r="I31" s="3"/>
      <c r="J31" s="3"/>
      <c r="K31" s="3"/>
      <c r="L31" s="3" t="s">
        <v>93</v>
      </c>
      <c r="M31" s="3" t="s">
        <v>94</v>
      </c>
      <c r="N31" s="7"/>
    </row>
    <row r="32" spans="1:14" ht="28.5" customHeight="1">
      <c r="A32" s="6" t="s">
        <v>71</v>
      </c>
      <c r="B32" s="3" t="s">
        <v>950</v>
      </c>
      <c r="C32" s="3" t="s">
        <v>124</v>
      </c>
      <c r="D32" s="3" t="s">
        <v>73</v>
      </c>
      <c r="E32" s="42" t="s">
        <v>982</v>
      </c>
      <c r="F32" s="3"/>
      <c r="G32" s="3"/>
      <c r="H32" s="3"/>
      <c r="I32" s="3"/>
      <c r="J32" s="3"/>
      <c r="K32" s="3"/>
      <c r="L32" s="3" t="s">
        <v>195</v>
      </c>
      <c r="M32" s="3"/>
      <c r="N32" s="7"/>
    </row>
    <row r="33" spans="1:14" ht="28.5" customHeight="1">
      <c r="A33" s="6" t="s">
        <v>71</v>
      </c>
      <c r="B33" s="3" t="s">
        <v>983</v>
      </c>
      <c r="C33" s="3" t="s">
        <v>124</v>
      </c>
      <c r="D33" s="3" t="s">
        <v>73</v>
      </c>
      <c r="E33" s="42" t="s">
        <v>686</v>
      </c>
      <c r="F33" s="3"/>
      <c r="G33" s="3"/>
      <c r="H33" s="3"/>
      <c r="I33" s="3"/>
      <c r="J33" s="3"/>
      <c r="K33" s="3"/>
      <c r="L33" s="3" t="s">
        <v>93</v>
      </c>
      <c r="M33" s="58" t="s">
        <v>53</v>
      </c>
      <c r="N33" s="7"/>
    </row>
    <row r="34" spans="1:14" ht="28.5" customHeight="1">
      <c r="A34" s="6" t="s">
        <v>71</v>
      </c>
      <c r="B34" s="3" t="s">
        <v>952</v>
      </c>
      <c r="C34" s="3" t="s">
        <v>124</v>
      </c>
      <c r="D34" s="3" t="s">
        <v>73</v>
      </c>
      <c r="E34" s="42" t="s">
        <v>803</v>
      </c>
      <c r="F34" s="3"/>
      <c r="G34" s="3"/>
      <c r="H34" s="3"/>
      <c r="I34" s="3"/>
      <c r="J34" s="3"/>
      <c r="K34" s="3"/>
      <c r="L34" s="3" t="s">
        <v>239</v>
      </c>
      <c r="M34" s="3"/>
      <c r="N34" s="7"/>
    </row>
    <row r="35" spans="1:14" ht="28.5" customHeight="1">
      <c r="A35" s="6" t="s">
        <v>71</v>
      </c>
      <c r="B35" s="3" t="s">
        <v>806</v>
      </c>
      <c r="C35" s="3" t="s">
        <v>124</v>
      </c>
      <c r="D35" s="3" t="s">
        <v>73</v>
      </c>
      <c r="E35" s="42" t="s">
        <v>807</v>
      </c>
      <c r="F35" s="3"/>
      <c r="G35" s="3"/>
      <c r="H35" s="3"/>
      <c r="I35" s="3"/>
      <c r="J35" s="3"/>
      <c r="K35" s="3"/>
      <c r="L35" s="3" t="s">
        <v>93</v>
      </c>
      <c r="M35" s="58" t="s">
        <v>793</v>
      </c>
      <c r="N35" s="7"/>
    </row>
    <row r="36" spans="1:14" ht="28.5" customHeight="1">
      <c r="A36" s="6" t="s">
        <v>71</v>
      </c>
      <c r="B36" s="3" t="s">
        <v>127</v>
      </c>
      <c r="C36" s="3" t="s">
        <v>124</v>
      </c>
      <c r="D36" s="3" t="s">
        <v>73</v>
      </c>
      <c r="E36" s="42" t="s">
        <v>808</v>
      </c>
      <c r="F36" s="3"/>
      <c r="G36" s="3"/>
      <c r="H36" s="3"/>
      <c r="I36" s="3"/>
      <c r="J36" s="3"/>
      <c r="K36" s="3"/>
      <c r="L36" s="3" t="s">
        <v>93</v>
      </c>
      <c r="M36" s="58" t="s">
        <v>19</v>
      </c>
      <c r="N36" s="7"/>
    </row>
    <row r="37" spans="1:14" ht="72.75" customHeight="1">
      <c r="A37" s="6" t="s">
        <v>91</v>
      </c>
      <c r="B37" s="3" t="s">
        <v>128</v>
      </c>
      <c r="C37" s="3" t="s">
        <v>129</v>
      </c>
      <c r="D37" s="3" t="s">
        <v>73</v>
      </c>
      <c r="E37" s="42" t="s">
        <v>984</v>
      </c>
      <c r="F37" s="3" t="str">
        <f>B13</f>
        <v>identificador</v>
      </c>
      <c r="G37" s="3" t="s">
        <v>93</v>
      </c>
      <c r="H37" s="108" t="s">
        <v>94</v>
      </c>
      <c r="I37" s="3" t="s">
        <v>115</v>
      </c>
      <c r="J37" s="3" t="s">
        <v>73</v>
      </c>
      <c r="K37" s="45" t="s">
        <v>811</v>
      </c>
      <c r="L37" s="3"/>
      <c r="M37" s="3"/>
      <c r="N37" s="88" t="s">
        <v>694</v>
      </c>
    </row>
    <row r="38" spans="1:14" ht="79.5" customHeight="1">
      <c r="A38" s="6" t="s">
        <v>91</v>
      </c>
      <c r="B38" s="3" t="s">
        <v>953</v>
      </c>
      <c r="C38" s="3" t="s">
        <v>129</v>
      </c>
      <c r="D38" s="3" t="s">
        <v>73</v>
      </c>
      <c r="E38" s="42" t="s">
        <v>814</v>
      </c>
      <c r="F38" s="3" t="str">
        <f t="shared" ref="F38:F42" si="0">B14</f>
        <v>fechaRespuesta</v>
      </c>
      <c r="G38" s="3" t="s">
        <v>195</v>
      </c>
      <c r="H38" s="3"/>
      <c r="I38" s="3" t="s">
        <v>115</v>
      </c>
      <c r="J38" s="3" t="s">
        <v>73</v>
      </c>
      <c r="K38" s="45" t="s">
        <v>954</v>
      </c>
      <c r="L38" s="3"/>
      <c r="M38" s="3"/>
      <c r="N38" s="88" t="s">
        <v>697</v>
      </c>
    </row>
    <row r="39" spans="1:14" ht="81.75" customHeight="1">
      <c r="A39" s="6" t="s">
        <v>91</v>
      </c>
      <c r="B39" s="3" t="s">
        <v>985</v>
      </c>
      <c r="C39" s="3" t="s">
        <v>129</v>
      </c>
      <c r="D39" s="3" t="s">
        <v>73</v>
      </c>
      <c r="E39" s="42" t="s">
        <v>818</v>
      </c>
      <c r="F39" s="3" t="str">
        <f>B15</f>
        <v>reportePublicacion</v>
      </c>
      <c r="G39" s="3" t="s">
        <v>93</v>
      </c>
      <c r="H39" s="58" t="s">
        <v>53</v>
      </c>
      <c r="I39" s="3" t="s">
        <v>115</v>
      </c>
      <c r="J39" s="3" t="s">
        <v>73</v>
      </c>
      <c r="K39" s="45" t="s">
        <v>986</v>
      </c>
      <c r="L39" s="3"/>
      <c r="M39" s="3"/>
      <c r="N39" s="88" t="s">
        <v>987</v>
      </c>
    </row>
    <row r="40" spans="1:14" ht="78.75" customHeight="1">
      <c r="A40" s="6" t="s">
        <v>91</v>
      </c>
      <c r="B40" s="3" t="s">
        <v>958</v>
      </c>
      <c r="C40" s="3" t="s">
        <v>129</v>
      </c>
      <c r="D40" s="3" t="s">
        <v>73</v>
      </c>
      <c r="E40" s="42" t="s">
        <v>822</v>
      </c>
      <c r="F40" s="3" t="str">
        <f t="shared" si="0"/>
        <v>explicacionVeredicto</v>
      </c>
      <c r="G40" s="3" t="s">
        <v>239</v>
      </c>
      <c r="H40" s="3"/>
      <c r="I40" s="3" t="s">
        <v>115</v>
      </c>
      <c r="J40" s="3" t="s">
        <v>73</v>
      </c>
      <c r="K40" s="45" t="s">
        <v>959</v>
      </c>
      <c r="L40" s="3"/>
      <c r="M40" s="3"/>
      <c r="N40" s="88" t="s">
        <v>960</v>
      </c>
    </row>
    <row r="41" spans="1:14" ht="78.75" customHeight="1">
      <c r="A41" s="6" t="s">
        <v>91</v>
      </c>
      <c r="B41" s="3" t="s">
        <v>825</v>
      </c>
      <c r="C41" s="3" t="s">
        <v>129</v>
      </c>
      <c r="D41" s="3" t="s">
        <v>73</v>
      </c>
      <c r="E41" s="42" t="s">
        <v>826</v>
      </c>
      <c r="F41" s="3" t="str">
        <f t="shared" si="0"/>
        <v>administrador</v>
      </c>
      <c r="G41" s="3" t="s">
        <v>93</v>
      </c>
      <c r="H41" s="58" t="s">
        <v>793</v>
      </c>
      <c r="I41" s="3" t="s">
        <v>115</v>
      </c>
      <c r="J41" s="3" t="s">
        <v>73</v>
      </c>
      <c r="K41" s="45" t="s">
        <v>961</v>
      </c>
      <c r="L41" s="3"/>
      <c r="M41" s="3"/>
      <c r="N41" s="88" t="s">
        <v>962</v>
      </c>
    </row>
    <row r="42" spans="1:14" ht="71.25" customHeight="1">
      <c r="A42" s="6" t="s">
        <v>91</v>
      </c>
      <c r="B42" s="3" t="s">
        <v>133</v>
      </c>
      <c r="C42" s="3" t="s">
        <v>129</v>
      </c>
      <c r="D42" s="3" t="s">
        <v>73</v>
      </c>
      <c r="E42" s="42" t="s">
        <v>830</v>
      </c>
      <c r="F42" s="3" t="str">
        <f t="shared" si="0"/>
        <v>estado</v>
      </c>
      <c r="G42" s="3" t="s">
        <v>93</v>
      </c>
      <c r="H42" s="58" t="s">
        <v>19</v>
      </c>
      <c r="I42" s="3" t="s">
        <v>112</v>
      </c>
      <c r="J42" s="3" t="s">
        <v>73</v>
      </c>
      <c r="K42" s="45" t="s">
        <v>963</v>
      </c>
      <c r="L42" s="3"/>
      <c r="M42" s="3"/>
      <c r="N42" s="88" t="s">
        <v>711</v>
      </c>
    </row>
    <row r="43" spans="1:14">
      <c r="A43" s="271" t="s">
        <v>134</v>
      </c>
      <c r="B43" s="257"/>
      <c r="C43" s="257"/>
      <c r="D43" s="257"/>
      <c r="E43" s="257"/>
      <c r="F43" s="257"/>
      <c r="G43" s="257"/>
      <c r="H43" s="257"/>
      <c r="I43" s="257"/>
      <c r="J43" s="257"/>
      <c r="K43" s="257"/>
      <c r="L43" s="257"/>
      <c r="M43" s="257"/>
      <c r="N43" s="258"/>
    </row>
    <row r="44" spans="1:14">
      <c r="A44" s="374" t="s">
        <v>83</v>
      </c>
      <c r="B44" s="372" t="s">
        <v>84</v>
      </c>
      <c r="C44" s="372" t="s">
        <v>135</v>
      </c>
      <c r="D44" s="372" t="s">
        <v>121</v>
      </c>
      <c r="E44" s="372" t="s">
        <v>104</v>
      </c>
      <c r="F44" s="372" t="s">
        <v>105</v>
      </c>
      <c r="G44" s="372"/>
      <c r="H44" s="372"/>
      <c r="I44" s="372"/>
      <c r="J44" s="372"/>
      <c r="K44" s="372"/>
      <c r="L44" s="372" t="s">
        <v>122</v>
      </c>
      <c r="M44" s="372"/>
      <c r="N44" s="373" t="s">
        <v>106</v>
      </c>
    </row>
    <row r="45" spans="1:14">
      <c r="A45" s="528"/>
      <c r="B45" s="529"/>
      <c r="C45" s="529"/>
      <c r="D45" s="529"/>
      <c r="E45" s="529"/>
      <c r="F45" s="69" t="s">
        <v>84</v>
      </c>
      <c r="G45" s="69" t="s">
        <v>85</v>
      </c>
      <c r="H45" s="69" t="s">
        <v>90</v>
      </c>
      <c r="I45" s="69" t="s">
        <v>107</v>
      </c>
      <c r="J45" s="69" t="s">
        <v>86</v>
      </c>
      <c r="K45" s="69" t="s">
        <v>104</v>
      </c>
      <c r="L45" s="69" t="s">
        <v>85</v>
      </c>
      <c r="M45" s="69" t="s">
        <v>90</v>
      </c>
      <c r="N45" s="530"/>
    </row>
    <row r="46" spans="1:14" ht="198">
      <c r="A46" s="23" t="s">
        <v>71</v>
      </c>
      <c r="B46" s="45" t="s">
        <v>988</v>
      </c>
      <c r="C46" s="23" t="s">
        <v>96</v>
      </c>
      <c r="D46" s="23" t="s">
        <v>73</v>
      </c>
      <c r="E46" s="45" t="s">
        <v>921</v>
      </c>
      <c r="F46" s="23" t="s">
        <v>922</v>
      </c>
      <c r="G46" s="23" t="s">
        <v>93</v>
      </c>
      <c r="H46" s="23" t="s">
        <v>53</v>
      </c>
      <c r="I46" s="23" t="s">
        <v>115</v>
      </c>
      <c r="J46" s="23" t="s">
        <v>73</v>
      </c>
      <c r="K46" s="45" t="s">
        <v>989</v>
      </c>
      <c r="L46" s="23" t="s">
        <v>139</v>
      </c>
      <c r="M46" s="23"/>
      <c r="N46" s="45" t="s">
        <v>990</v>
      </c>
    </row>
    <row r="47" spans="1:14" ht="91.5">
      <c r="A47" s="23" t="s">
        <v>71</v>
      </c>
      <c r="B47" s="45" t="s">
        <v>991</v>
      </c>
      <c r="C47" s="23" t="s">
        <v>96</v>
      </c>
      <c r="D47" s="23" t="s">
        <v>73</v>
      </c>
      <c r="E47" s="45" t="s">
        <v>992</v>
      </c>
      <c r="F47" s="23" t="s">
        <v>926</v>
      </c>
      <c r="G47" s="23" t="s">
        <v>93</v>
      </c>
      <c r="H47" s="23" t="s">
        <v>53</v>
      </c>
      <c r="I47" s="23" t="s">
        <v>115</v>
      </c>
      <c r="J47" s="23" t="s">
        <v>73</v>
      </c>
      <c r="K47" s="45" t="s">
        <v>993</v>
      </c>
      <c r="L47" s="23" t="s">
        <v>93</v>
      </c>
      <c r="M47" s="23" t="s">
        <v>928</v>
      </c>
      <c r="N47" s="45"/>
    </row>
    <row r="48" spans="1:14" ht="137.25">
      <c r="A48" s="23" t="s">
        <v>71</v>
      </c>
      <c r="B48" s="45" t="s">
        <v>994</v>
      </c>
      <c r="C48" s="23" t="s">
        <v>96</v>
      </c>
      <c r="D48" s="23" t="s">
        <v>73</v>
      </c>
      <c r="E48" s="45" t="s">
        <v>995</v>
      </c>
      <c r="F48" s="45" t="s">
        <v>930</v>
      </c>
      <c r="G48" s="23" t="s">
        <v>93</v>
      </c>
      <c r="H48" s="23" t="s">
        <v>53</v>
      </c>
      <c r="I48" s="23" t="s">
        <v>115</v>
      </c>
      <c r="J48" s="23" t="s">
        <v>73</v>
      </c>
      <c r="K48" s="45" t="s">
        <v>996</v>
      </c>
      <c r="L48" s="23" t="s">
        <v>139</v>
      </c>
      <c r="M48" s="23"/>
      <c r="N48" s="45" t="s">
        <v>997</v>
      </c>
    </row>
    <row r="49" spans="1:14" ht="76.5">
      <c r="A49" s="23" t="s">
        <v>71</v>
      </c>
      <c r="B49" s="45" t="s">
        <v>850</v>
      </c>
      <c r="C49" s="23" t="s">
        <v>96</v>
      </c>
      <c r="D49" s="23" t="s">
        <v>73</v>
      </c>
      <c r="E49" s="45" t="s">
        <v>933</v>
      </c>
      <c r="F49" s="45" t="s">
        <v>934</v>
      </c>
      <c r="G49" s="23" t="s">
        <v>93</v>
      </c>
      <c r="H49" s="23" t="s">
        <v>53</v>
      </c>
      <c r="I49" s="23" t="s">
        <v>115</v>
      </c>
      <c r="J49" s="23" t="s">
        <v>73</v>
      </c>
      <c r="K49" s="45" t="s">
        <v>998</v>
      </c>
      <c r="L49" s="23" t="s">
        <v>139</v>
      </c>
      <c r="M49" s="23"/>
      <c r="N49" s="45" t="s">
        <v>854</v>
      </c>
    </row>
    <row r="50" spans="1:14" ht="91.5">
      <c r="A50" s="23" t="s">
        <v>71</v>
      </c>
      <c r="B50" s="45" t="s">
        <v>999</v>
      </c>
      <c r="C50" s="23" t="s">
        <v>96</v>
      </c>
      <c r="D50" s="23" t="s">
        <v>73</v>
      </c>
      <c r="E50" s="45" t="s">
        <v>1000</v>
      </c>
      <c r="F50" s="45" t="s">
        <v>937</v>
      </c>
      <c r="G50" s="23" t="s">
        <v>93</v>
      </c>
      <c r="H50" s="23" t="s">
        <v>53</v>
      </c>
      <c r="I50" s="23" t="s">
        <v>115</v>
      </c>
      <c r="J50" s="23" t="s">
        <v>73</v>
      </c>
      <c r="K50" s="45" t="s">
        <v>1001</v>
      </c>
      <c r="L50" s="23" t="s">
        <v>139</v>
      </c>
      <c r="M50" s="23"/>
      <c r="N50" s="45"/>
    </row>
  </sheetData>
  <mergeCells count="71">
    <mergeCell ref="B6:E6"/>
    <mergeCell ref="A1:E1"/>
    <mergeCell ref="B2:E2"/>
    <mergeCell ref="B3:E3"/>
    <mergeCell ref="B4:E4"/>
    <mergeCell ref="B5:E5"/>
    <mergeCell ref="G15:I15"/>
    <mergeCell ref="J15:N15"/>
    <mergeCell ref="A7:E7"/>
    <mergeCell ref="B8:D8"/>
    <mergeCell ref="B9:D9"/>
    <mergeCell ref="A10:N10"/>
    <mergeCell ref="A11:A12"/>
    <mergeCell ref="B11:B12"/>
    <mergeCell ref="C11:D11"/>
    <mergeCell ref="E11:E12"/>
    <mergeCell ref="F11:F12"/>
    <mergeCell ref="G11:I12"/>
    <mergeCell ref="J11:N12"/>
    <mergeCell ref="G13:I13"/>
    <mergeCell ref="J13:N13"/>
    <mergeCell ref="G14:I14"/>
    <mergeCell ref="J14:N14"/>
    <mergeCell ref="G16:I16"/>
    <mergeCell ref="J16:N16"/>
    <mergeCell ref="G17:I17"/>
    <mergeCell ref="J17:N17"/>
    <mergeCell ref="G18:I18"/>
    <mergeCell ref="J18:N18"/>
    <mergeCell ref="A19:N19"/>
    <mergeCell ref="A20:A21"/>
    <mergeCell ref="B20:B21"/>
    <mergeCell ref="C20:C21"/>
    <mergeCell ref="D20:D21"/>
    <mergeCell ref="E20:L20"/>
    <mergeCell ref="M20:N21"/>
    <mergeCell ref="J21:L21"/>
    <mergeCell ref="M22:N22"/>
    <mergeCell ref="J23:L23"/>
    <mergeCell ref="M23:N23"/>
    <mergeCell ref="J24:L24"/>
    <mergeCell ref="M24:N24"/>
    <mergeCell ref="A22:A27"/>
    <mergeCell ref="B22:B27"/>
    <mergeCell ref="C22:C27"/>
    <mergeCell ref="D22:D27"/>
    <mergeCell ref="J22:L22"/>
    <mergeCell ref="J25:L25"/>
    <mergeCell ref="M25:N25"/>
    <mergeCell ref="J26:L26"/>
    <mergeCell ref="M26:N26"/>
    <mergeCell ref="J27:L27"/>
    <mergeCell ref="M27:N27"/>
    <mergeCell ref="A28:N28"/>
    <mergeCell ref="A29:A30"/>
    <mergeCell ref="B29:B30"/>
    <mergeCell ref="C29:C30"/>
    <mergeCell ref="D29:D30"/>
    <mergeCell ref="E29:E30"/>
    <mergeCell ref="F29:K29"/>
    <mergeCell ref="L29:M29"/>
    <mergeCell ref="N29:N30"/>
    <mergeCell ref="A43:N43"/>
    <mergeCell ref="A44:A45"/>
    <mergeCell ref="B44:B45"/>
    <mergeCell ref="C44:C45"/>
    <mergeCell ref="D44:D45"/>
    <mergeCell ref="E44:E45"/>
    <mergeCell ref="F44:K44"/>
    <mergeCell ref="L44:M44"/>
    <mergeCell ref="N44:N45"/>
  </mergeCells>
  <hyperlinks>
    <hyperlink ref="A1:E1" location="Clases!A1" display="&lt;-Volver al inicio" xr:uid="{303D218C-52A4-4C18-A9CB-2E57A72CBC2E}"/>
    <hyperlink ref="E9" location="'reporteComentario'!A1" display="ReporteComentario" xr:uid="{B949EB52-116F-4A51-8BA5-C22429D5D99E}"/>
    <hyperlink ref="D15" location="'Reportepublicacion'!A1" display="ReportePublicacion" xr:uid="{D71F182B-4A72-45AF-9E22-5A94C0A9A6C3}"/>
    <hyperlink ref="D17" location="'EstructuraAdminEstruc'!A1" display="EstructuraAdministradorEstructura" xr:uid="{4D37353C-2021-401D-9660-37D66815E376}"/>
    <hyperlink ref="D18" location="'estado'!A1" display="Estado" xr:uid="{437700E0-DEC6-4A54-95D2-E2CE697BCE76}"/>
    <hyperlink ref="G26" location="'EstructuraAdminEstruc'!A1" display="EstructuraAdministradorEstructura" xr:uid="{A26630C6-6070-41B5-AA54-D06A6077F474}"/>
    <hyperlink ref="G27" location="'estado'!A1" display="Estado" xr:uid="{A4DD47C0-783E-4306-B2FC-DD18DEFF8B3F}"/>
    <hyperlink ref="M35" location="'EstructuraAdminEstruc'!A1" display="EstructuraAdministradorEstructura" xr:uid="{48EF7B91-3118-4287-AAD7-6825883AC4DB}"/>
    <hyperlink ref="M36" location="'estado'!A1" display="Estado" xr:uid="{9A5D0671-E0D2-489C-B25C-7348A04354F7}"/>
    <hyperlink ref="H39" location="'reportecomentario'!A1" display="ReporteComentario" xr:uid="{829D7F41-08C3-4208-9FA6-6CCB83F0BC96}"/>
    <hyperlink ref="H41" location="'EstructuraAdminEstruc'!A1" display="EstructuraAdministradorEstructura" xr:uid="{D465EFE1-CA37-4889-8020-E59540B43637}"/>
    <hyperlink ref="H42" location="'estado'!A1" display="Estado" xr:uid="{EC4009C9-F999-497B-9568-A31B3A481EED}"/>
    <hyperlink ref="G24" location="'Reportepublicacion'!A1" display="ReportePublicacion" xr:uid="{9DC258D2-6B1F-4759-9651-00FE033D9E80}"/>
    <hyperlink ref="M33" location="'Reportepublicacion'!A1" display="ReportePublicacion" xr:uid="{8B2BA46F-33DD-429B-8012-C06CA9FDA7F8}"/>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D9F781AA-1EA1-4E98-BD81-DFC27D8EEDA5}">
          <x14:formula1>
            <xm:f>Valores!$C$2:$C$7</xm:f>
          </x14:formula1>
          <xm:sqref>B9</xm:sqref>
        </x14:dataValidation>
        <x14:dataValidation type="list" allowBlank="1" showInputMessage="1" showErrorMessage="1" xr:uid="{D3C2872F-086A-44A7-87A5-4A89967A21AB}">
          <x14:formula1>
            <xm:f>Valores!$B$2:$B$3</xm:f>
          </x14:formula1>
          <xm:sqref>A9</xm:sqref>
        </x14:dataValidation>
        <x14:dataValidation type="list" allowBlank="1" showInputMessage="1" showErrorMessage="1" xr:uid="{9DA70EDF-9B8F-4605-BF96-D1148A0E549C}">
          <x14:formula1>
            <xm:f>Valores!$L$2:$L$13</xm:f>
          </x14:formula1>
          <xm:sqref>L46:L50</xm:sqref>
        </x14:dataValidation>
        <x14:dataValidation type="list" allowBlank="1" showInputMessage="1" showErrorMessage="1" xr:uid="{628CC442-9142-4847-B4B9-3B73B2752991}">
          <x14:formula1>
            <xm:f>Valores!$J$2:$J$3</xm:f>
          </x14:formula1>
          <xm:sqref>I46:I50 I31:I42</xm:sqref>
        </x14:dataValidation>
        <x14:dataValidation type="list" allowBlank="1" showInputMessage="1" showErrorMessage="1" xr:uid="{61953EFA-6FD5-426C-973C-AC32B7D7456A}">
          <x14:formula1>
            <xm:f>Valores!$H$2:$H$3</xm:f>
          </x14:formula1>
          <xm:sqref>C46:C50 F13:F18</xm:sqref>
        </x14:dataValidation>
        <x14:dataValidation type="list" allowBlank="1" showInputMessage="1" showErrorMessage="1" xr:uid="{66C4BBE2-930B-4BD7-957E-3CBB29FB4A41}">
          <x14:formula1>
            <xm:f>Valores!$G$2:$G$12</xm:f>
          </x14:formula1>
          <xm:sqref>G46:G50 C13:C18 F22:F27 L31:L42 G31:G42</xm:sqref>
        </x14:dataValidation>
        <x14:dataValidation type="list" allowBlank="1" showInputMessage="1" showErrorMessage="1" xr:uid="{2181F96A-4FE5-4698-9D80-372AF3EDDE4F}">
          <x14:formula1>
            <xm:f>Valores!$F$2:$F$5</xm:f>
          </x14:formula1>
          <xm:sqref>A46:A50 A13:A18 A22 A31:A42</xm:sqref>
        </x14:dataValidation>
        <x14:dataValidation type="list" allowBlank="1" showInputMessage="1" showErrorMessage="1" xr:uid="{A999A407-7C75-4916-8587-5583FA6FCE81}">
          <x14:formula1>
            <xm:f>Valores!$E$2:$E$3</xm:f>
          </x14:formula1>
          <xm:sqref>B6 J46:J50 D46:D50 E13:E18 H22:I27 J31:J42 D31:D42</xm:sqref>
        </x14:dataValidation>
        <x14:dataValidation type="list" allowBlank="1" showInputMessage="1" showErrorMessage="1" xr:uid="{7818DFAD-904E-4D8B-8B4C-AEFCF2F31028}">
          <x14:formula1>
            <xm:f>Valores!$D$2:$D$3</xm:f>
          </x14:formula1>
          <xm:sqref>B5</xm:sqref>
        </x14:dataValidation>
        <x14:dataValidation type="list" allowBlank="1" showInputMessage="1" showErrorMessage="1" xr:uid="{EA5DC334-C271-4E89-B9C6-7C6D3ED4B8E5}">
          <x14:formula1>
            <xm:f>Clases!$B$2:$B$32</xm:f>
          </x14:formula1>
          <xm:sqref>E9</xm:sqref>
        </x14:dataValidation>
        <x14:dataValidation type="list" allowBlank="1" showInputMessage="1" showErrorMessage="1" xr:uid="{C1A8D4E0-54CA-4599-AA8F-676E8219B367}">
          <x14:formula1>
            <xm:f>Valores!$I$2:$I$3</xm:f>
          </x14:formula1>
          <xm:sqref>C22</xm:sqref>
        </x14:dataValidation>
        <x14:dataValidation type="list" allowBlank="1" showInputMessage="1" showErrorMessage="1" xr:uid="{7B460862-963C-48A7-95A0-1F36DC4C50E2}">
          <x14:formula1>
            <xm:f>Valores!$K$2:$K$3</xm:f>
          </x14:formula1>
          <xm:sqref>C31:C42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D7783-E295-4FC8-9545-497BD6184227}">
  <dimension ref="A1:N43"/>
  <sheetViews>
    <sheetView topLeftCell="B1" zoomScale="80" zoomScaleNormal="80" workbookViewId="0">
      <pane ySplit="1" topLeftCell="A2" activePane="bottomLeft" state="frozen"/>
      <selection pane="bottomLeft" activeCell="G6" sqref="G6"/>
    </sheetView>
  </sheetViews>
  <sheetFormatPr defaultColWidth="19.7109375" defaultRowHeight="15"/>
  <cols>
    <col min="1" max="1" width="28.7109375" style="1" customWidth="1"/>
    <col min="2" max="2" width="23.140625" style="1" bestFit="1" customWidth="1"/>
    <col min="3" max="3" width="27.140625" style="1" bestFit="1" customWidth="1"/>
    <col min="4" max="4" width="33.5703125" style="1" customWidth="1"/>
    <col min="5" max="5" width="63" style="1" bestFit="1" customWidth="1"/>
    <col min="6" max="7" width="19.5703125" style="1" bestFit="1" customWidth="1"/>
    <col min="8" max="8" width="20.140625" style="1" bestFit="1" customWidth="1"/>
    <col min="9" max="9" width="34.140625" style="1" bestFit="1" customWidth="1"/>
    <col min="10" max="10" width="13.85546875" style="1" customWidth="1"/>
    <col min="11" max="11" width="44.140625" style="1" customWidth="1"/>
    <col min="12" max="12" width="16.28515625" style="1" bestFit="1" customWidth="1"/>
    <col min="13" max="13" width="20.140625" style="1" customWidth="1"/>
    <col min="14" max="14" width="79.5703125" style="1" customWidth="1"/>
    <col min="15" max="16384" width="19.7109375" style="1"/>
  </cols>
  <sheetData>
    <row r="1" spans="1:14" ht="15.75" thickBot="1">
      <c r="A1" s="201" t="s">
        <v>69</v>
      </c>
      <c r="B1" s="201"/>
      <c r="C1" s="201"/>
      <c r="D1" s="201"/>
      <c r="E1" s="201"/>
    </row>
    <row r="2" spans="1:14" ht="13.5" customHeight="1">
      <c r="A2" s="16" t="str">
        <f>Clases!$B$1</f>
        <v>Clase</v>
      </c>
      <c r="B2" s="213" t="str">
        <f>Clases!B2</f>
        <v>AdministradorEstructura</v>
      </c>
      <c r="C2" s="213"/>
      <c r="D2" s="213"/>
      <c r="E2" s="214"/>
    </row>
    <row r="3" spans="1:14">
      <c r="A3" s="17" t="str">
        <f>Clases!$C$1</f>
        <v>Estereotipo</v>
      </c>
      <c r="B3" s="202" t="str">
        <f>Clases!C2</f>
        <v>class</v>
      </c>
      <c r="C3" s="202"/>
      <c r="D3" s="202"/>
      <c r="E3" s="203"/>
    </row>
    <row r="4" spans="1:14" ht="30" customHeight="1">
      <c r="A4" s="17" t="str">
        <f>Clases!$D$1</f>
        <v>Desripción</v>
      </c>
      <c r="B4" s="215" t="str">
        <f>Clases!D2</f>
        <v>Clase encargada de representar el usuario encargado de coordinar, configurar una Estructura y sus permisos, administra los integrantes (Paticipantes), también tiene la función de crear eventos si los desea</v>
      </c>
      <c r="C4" s="215"/>
      <c r="D4" s="215"/>
      <c r="E4" s="216"/>
    </row>
    <row r="5" spans="1:14">
      <c r="A5" s="17" t="s">
        <v>70</v>
      </c>
      <c r="B5" s="202" t="s">
        <v>71</v>
      </c>
      <c r="C5" s="202"/>
      <c r="D5" s="202"/>
      <c r="E5" s="203"/>
    </row>
    <row r="6" spans="1:14">
      <c r="A6" s="17" t="s">
        <v>72</v>
      </c>
      <c r="B6" s="202" t="s">
        <v>73</v>
      </c>
      <c r="C6" s="202"/>
      <c r="D6" s="202"/>
      <c r="E6" s="203"/>
    </row>
    <row r="7" spans="1:14">
      <c r="A7" s="217" t="s">
        <v>74</v>
      </c>
      <c r="B7" s="210"/>
      <c r="C7" s="210"/>
      <c r="D7" s="210"/>
      <c r="E7" s="218"/>
      <c r="G7" s="2"/>
    </row>
    <row r="8" spans="1:14">
      <c r="A8" s="4" t="s">
        <v>75</v>
      </c>
      <c r="B8" s="210" t="s">
        <v>76</v>
      </c>
      <c r="C8" s="210"/>
      <c r="D8" s="210"/>
      <c r="E8" s="5" t="s">
        <v>21</v>
      </c>
      <c r="G8" s="2"/>
      <c r="H8" s="2"/>
      <c r="I8" s="2"/>
      <c r="J8" s="2"/>
    </row>
    <row r="9" spans="1:14">
      <c r="A9" s="6" t="s">
        <v>77</v>
      </c>
      <c r="B9" s="202" t="s">
        <v>78</v>
      </c>
      <c r="C9" s="202"/>
      <c r="D9" s="202"/>
      <c r="E9" s="126" t="s">
        <v>23</v>
      </c>
    </row>
    <row r="10" spans="1:14">
      <c r="A10" s="9" t="s">
        <v>79</v>
      </c>
      <c r="B10" s="202" t="s">
        <v>80</v>
      </c>
      <c r="C10" s="202"/>
      <c r="D10" s="202"/>
      <c r="E10" s="127" t="s">
        <v>81</v>
      </c>
    </row>
    <row r="11" spans="1:14">
      <c r="A11" s="9" t="s">
        <v>79</v>
      </c>
      <c r="B11" s="202" t="s">
        <v>80</v>
      </c>
      <c r="C11" s="202"/>
      <c r="D11" s="202"/>
      <c r="E11" s="128" t="s">
        <v>19</v>
      </c>
    </row>
    <row r="12" spans="1:14">
      <c r="A12" s="207" t="s">
        <v>82</v>
      </c>
      <c r="B12" s="208"/>
      <c r="C12" s="208"/>
      <c r="D12" s="208"/>
      <c r="E12" s="208"/>
      <c r="F12" s="208"/>
      <c r="G12" s="208"/>
      <c r="H12" s="208"/>
      <c r="I12" s="208"/>
      <c r="J12" s="208"/>
      <c r="K12" s="208"/>
      <c r="L12" s="208"/>
      <c r="M12" s="208"/>
      <c r="N12" s="209"/>
    </row>
    <row r="13" spans="1:14">
      <c r="A13" s="222" t="s">
        <v>83</v>
      </c>
      <c r="B13" s="211" t="s">
        <v>84</v>
      </c>
      <c r="C13" s="211" t="s">
        <v>85</v>
      </c>
      <c r="D13" s="211"/>
      <c r="E13" s="211" t="s">
        <v>86</v>
      </c>
      <c r="F13" s="211" t="s">
        <v>87</v>
      </c>
      <c r="G13" s="211" t="s">
        <v>88</v>
      </c>
      <c r="H13" s="211"/>
      <c r="I13" s="211"/>
      <c r="J13" s="211" t="s">
        <v>89</v>
      </c>
      <c r="K13" s="211"/>
      <c r="L13" s="211"/>
      <c r="M13" s="211"/>
      <c r="N13" s="212"/>
    </row>
    <row r="14" spans="1:14">
      <c r="A14" s="222"/>
      <c r="B14" s="211"/>
      <c r="C14" s="10" t="s">
        <v>85</v>
      </c>
      <c r="D14" s="10" t="s">
        <v>90</v>
      </c>
      <c r="E14" s="211"/>
      <c r="F14" s="211"/>
      <c r="G14" s="211"/>
      <c r="H14" s="211"/>
      <c r="I14" s="211"/>
      <c r="J14" s="211"/>
      <c r="K14" s="211"/>
      <c r="L14" s="211"/>
      <c r="M14" s="211"/>
      <c r="N14" s="212"/>
    </row>
    <row r="15" spans="1:14">
      <c r="A15" s="51" t="s">
        <v>91</v>
      </c>
      <c r="B15" s="45" t="s">
        <v>92</v>
      </c>
      <c r="C15" s="45" t="s">
        <v>93</v>
      </c>
      <c r="D15" s="45" t="s">
        <v>94</v>
      </c>
      <c r="E15" s="45" t="s">
        <v>95</v>
      </c>
      <c r="F15" s="45" t="s">
        <v>96</v>
      </c>
      <c r="G15" s="205"/>
      <c r="H15" s="205"/>
      <c r="I15" s="205"/>
      <c r="J15" s="205" t="s">
        <v>97</v>
      </c>
      <c r="K15" s="205"/>
      <c r="L15" s="205"/>
      <c r="M15" s="205"/>
      <c r="N15" s="205"/>
    </row>
    <row r="16" spans="1:14">
      <c r="A16" s="6" t="s">
        <v>91</v>
      </c>
      <c r="B16" s="3" t="s">
        <v>98</v>
      </c>
      <c r="C16" s="3" t="s">
        <v>93</v>
      </c>
      <c r="D16" s="58" t="s">
        <v>35</v>
      </c>
      <c r="E16" s="3" t="s">
        <v>73</v>
      </c>
      <c r="F16" s="3" t="s">
        <v>96</v>
      </c>
      <c r="G16" s="202"/>
      <c r="H16" s="202"/>
      <c r="I16" s="202"/>
      <c r="J16" s="202" t="s">
        <v>99</v>
      </c>
      <c r="K16" s="202"/>
      <c r="L16" s="202"/>
      <c r="M16" s="202"/>
      <c r="N16" s="203"/>
    </row>
    <row r="17" spans="1:14">
      <c r="A17" s="6" t="s">
        <v>91</v>
      </c>
      <c r="B17" s="3" t="s">
        <v>100</v>
      </c>
      <c r="C17" s="3" t="s">
        <v>93</v>
      </c>
      <c r="D17" s="58" t="s">
        <v>19</v>
      </c>
      <c r="E17" s="3" t="s">
        <v>73</v>
      </c>
      <c r="F17" s="3" t="s">
        <v>96</v>
      </c>
      <c r="G17" s="202"/>
      <c r="H17" s="202"/>
      <c r="I17" s="202"/>
      <c r="J17" s="204" t="s">
        <v>101</v>
      </c>
      <c r="K17" s="205"/>
      <c r="L17" s="205"/>
      <c r="M17" s="205"/>
      <c r="N17" s="206"/>
    </row>
    <row r="18" spans="1:14" ht="15" customHeight="1">
      <c r="A18" s="219" t="s">
        <v>102</v>
      </c>
      <c r="B18" s="220"/>
      <c r="C18" s="220"/>
      <c r="D18" s="220"/>
      <c r="E18" s="220"/>
      <c r="F18" s="220"/>
      <c r="G18" s="220"/>
      <c r="H18" s="220"/>
      <c r="I18" s="220"/>
      <c r="J18" s="220"/>
      <c r="K18" s="220"/>
      <c r="L18" s="220"/>
      <c r="M18" s="220"/>
      <c r="N18" s="221"/>
    </row>
    <row r="19" spans="1:14">
      <c r="A19" s="176" t="s">
        <v>83</v>
      </c>
      <c r="B19" s="177" t="s">
        <v>84</v>
      </c>
      <c r="C19" s="177" t="s">
        <v>103</v>
      </c>
      <c r="D19" s="177" t="s">
        <v>104</v>
      </c>
      <c r="E19" s="177" t="s">
        <v>105</v>
      </c>
      <c r="F19" s="177"/>
      <c r="G19" s="177"/>
      <c r="H19" s="177"/>
      <c r="I19" s="177"/>
      <c r="J19" s="177"/>
      <c r="K19" s="177"/>
      <c r="L19" s="177"/>
      <c r="M19" s="177" t="s">
        <v>106</v>
      </c>
      <c r="N19" s="234"/>
    </row>
    <row r="20" spans="1:14">
      <c r="A20" s="176"/>
      <c r="B20" s="177"/>
      <c r="C20" s="177"/>
      <c r="D20" s="177"/>
      <c r="E20" s="11" t="s">
        <v>84</v>
      </c>
      <c r="F20" s="11" t="s">
        <v>85</v>
      </c>
      <c r="G20" s="11" t="s">
        <v>90</v>
      </c>
      <c r="H20" s="11" t="s">
        <v>107</v>
      </c>
      <c r="I20" s="11" t="s">
        <v>86</v>
      </c>
      <c r="J20" s="177" t="s">
        <v>104</v>
      </c>
      <c r="K20" s="177"/>
      <c r="L20" s="177"/>
      <c r="M20" s="177"/>
      <c r="N20" s="234"/>
    </row>
    <row r="21" spans="1:14" ht="30.75" customHeight="1">
      <c r="A21" s="9" t="s">
        <v>71</v>
      </c>
      <c r="B21" s="57" t="str">
        <f>B2</f>
        <v>AdministradorEstructura</v>
      </c>
      <c r="C21" s="57" t="s">
        <v>108</v>
      </c>
      <c r="D21" s="125" t="s">
        <v>109</v>
      </c>
      <c r="E21" s="3"/>
      <c r="F21" s="3"/>
      <c r="G21" s="3"/>
      <c r="H21" s="3"/>
      <c r="I21" s="3"/>
      <c r="J21" s="190"/>
      <c r="K21" s="191"/>
      <c r="L21" s="227"/>
      <c r="M21" s="223"/>
      <c r="N21" s="224"/>
    </row>
    <row r="22" spans="1:14" ht="60.75" customHeight="1">
      <c r="A22" s="178" t="s">
        <v>71</v>
      </c>
      <c r="B22" s="181" t="str">
        <f>B2</f>
        <v>AdministradorEstructura</v>
      </c>
      <c r="C22" s="181" t="s">
        <v>110</v>
      </c>
      <c r="D22" s="184" t="s">
        <v>111</v>
      </c>
      <c r="E22" s="3" t="str">
        <f>B15</f>
        <v>identificador</v>
      </c>
      <c r="F22" s="3" t="s">
        <v>93</v>
      </c>
      <c r="G22" s="3" t="s">
        <v>94</v>
      </c>
      <c r="H22" s="3" t="s">
        <v>112</v>
      </c>
      <c r="I22" s="3" t="s">
        <v>95</v>
      </c>
      <c r="J22" s="173" t="s">
        <v>113</v>
      </c>
      <c r="K22" s="174"/>
      <c r="L22" s="175"/>
      <c r="M22" s="228" t="s">
        <v>114</v>
      </c>
      <c r="N22" s="229"/>
    </row>
    <row r="23" spans="1:14" ht="29.25" customHeight="1">
      <c r="A23" s="179"/>
      <c r="B23" s="182"/>
      <c r="C23" s="182"/>
      <c r="D23" s="185"/>
      <c r="E23" s="3" t="str">
        <f>B16</f>
        <v>persona</v>
      </c>
      <c r="F23" s="3" t="s">
        <v>93</v>
      </c>
      <c r="G23" s="58" t="s">
        <v>35</v>
      </c>
      <c r="H23" s="3" t="s">
        <v>115</v>
      </c>
      <c r="I23" s="3" t="s">
        <v>73</v>
      </c>
      <c r="J23" s="187" t="s">
        <v>116</v>
      </c>
      <c r="K23" s="188"/>
      <c r="L23" s="189"/>
      <c r="M23" s="230"/>
      <c r="N23" s="231"/>
    </row>
    <row r="24" spans="1:14" ht="29.25" customHeight="1">
      <c r="A24" s="180"/>
      <c r="B24" s="183"/>
      <c r="C24" s="183"/>
      <c r="D24" s="186"/>
      <c r="E24" s="3" t="str">
        <f>B17</f>
        <v>estado</v>
      </c>
      <c r="F24" s="3" t="s">
        <v>93</v>
      </c>
      <c r="G24" s="58" t="s">
        <v>19</v>
      </c>
      <c r="H24" s="3" t="s">
        <v>115</v>
      </c>
      <c r="I24" s="3" t="s">
        <v>73</v>
      </c>
      <c r="J24" s="190" t="s">
        <v>117</v>
      </c>
      <c r="K24" s="191"/>
      <c r="L24" s="192"/>
      <c r="M24" s="232"/>
      <c r="N24" s="233"/>
    </row>
    <row r="25" spans="1:14" ht="60.75">
      <c r="A25" s="9" t="s">
        <v>71</v>
      </c>
      <c r="B25" s="57" t="str">
        <f>B2</f>
        <v>AdministradorEstructura</v>
      </c>
      <c r="C25" s="57" t="s">
        <v>110</v>
      </c>
      <c r="D25" s="129" t="s">
        <v>118</v>
      </c>
      <c r="E25" s="3" t="str">
        <f>B16</f>
        <v>persona</v>
      </c>
      <c r="F25" s="3" t="s">
        <v>93</v>
      </c>
      <c r="G25" s="58" t="s">
        <v>35</v>
      </c>
      <c r="H25" s="3" t="s">
        <v>115</v>
      </c>
      <c r="I25" s="3" t="s">
        <v>73</v>
      </c>
      <c r="J25" s="187" t="s">
        <v>116</v>
      </c>
      <c r="K25" s="188"/>
      <c r="L25" s="189"/>
      <c r="M25" s="225"/>
      <c r="N25" s="226"/>
    </row>
    <row r="26" spans="1:14">
      <c r="A26" s="198" t="s">
        <v>119</v>
      </c>
      <c r="B26" s="172"/>
      <c r="C26" s="172"/>
      <c r="D26" s="172"/>
      <c r="E26" s="172"/>
      <c r="F26" s="172"/>
      <c r="G26" s="172"/>
      <c r="H26" s="172"/>
      <c r="I26" s="172"/>
      <c r="J26" s="172"/>
      <c r="K26" s="172"/>
      <c r="L26" s="172"/>
      <c r="M26" s="172"/>
      <c r="N26" s="199"/>
    </row>
    <row r="27" spans="1:14">
      <c r="A27" s="198" t="s">
        <v>83</v>
      </c>
      <c r="B27" s="172" t="s">
        <v>84</v>
      </c>
      <c r="C27" s="172" t="s">
        <v>120</v>
      </c>
      <c r="D27" s="172" t="s">
        <v>121</v>
      </c>
      <c r="E27" s="172" t="s">
        <v>104</v>
      </c>
      <c r="F27" s="172" t="s">
        <v>105</v>
      </c>
      <c r="G27" s="172"/>
      <c r="H27" s="172"/>
      <c r="I27" s="172"/>
      <c r="J27" s="172"/>
      <c r="K27" s="172"/>
      <c r="L27" s="172" t="s">
        <v>122</v>
      </c>
      <c r="M27" s="172"/>
      <c r="N27" s="199" t="s">
        <v>106</v>
      </c>
    </row>
    <row r="28" spans="1:14">
      <c r="A28" s="198"/>
      <c r="B28" s="172"/>
      <c r="C28" s="172"/>
      <c r="D28" s="172"/>
      <c r="E28" s="172"/>
      <c r="F28" s="12" t="s">
        <v>84</v>
      </c>
      <c r="G28" s="12" t="s">
        <v>85</v>
      </c>
      <c r="H28" s="12" t="s">
        <v>90</v>
      </c>
      <c r="I28" s="12" t="s">
        <v>107</v>
      </c>
      <c r="J28" s="12" t="s">
        <v>86</v>
      </c>
      <c r="K28" s="12" t="s">
        <v>104</v>
      </c>
      <c r="L28" s="12" t="s">
        <v>85</v>
      </c>
      <c r="M28" s="12" t="s">
        <v>90</v>
      </c>
      <c r="N28" s="199"/>
    </row>
    <row r="29" spans="1:14" ht="37.5" customHeight="1">
      <c r="A29" s="6" t="s">
        <v>71</v>
      </c>
      <c r="B29" s="45" t="s">
        <v>123</v>
      </c>
      <c r="C29" s="3" t="s">
        <v>124</v>
      </c>
      <c r="D29" s="3" t="s">
        <v>73</v>
      </c>
      <c r="E29" s="42"/>
      <c r="F29" s="3"/>
      <c r="G29" s="3"/>
      <c r="H29" s="3"/>
      <c r="I29" s="3"/>
      <c r="J29" s="3"/>
      <c r="K29" s="3"/>
      <c r="L29" s="3" t="s">
        <v>93</v>
      </c>
      <c r="M29" s="3" t="s">
        <v>94</v>
      </c>
      <c r="N29" s="7"/>
    </row>
    <row r="30" spans="1:14" ht="37.5" customHeight="1">
      <c r="A30" s="6" t="s">
        <v>71</v>
      </c>
      <c r="B30" s="3" t="s">
        <v>125</v>
      </c>
      <c r="C30" s="3" t="s">
        <v>124</v>
      </c>
      <c r="D30" s="3" t="s">
        <v>73</v>
      </c>
      <c r="E30" s="42" t="s">
        <v>126</v>
      </c>
      <c r="F30" s="3"/>
      <c r="G30" s="3"/>
      <c r="H30" s="3"/>
      <c r="I30" s="3"/>
      <c r="J30" s="3"/>
      <c r="K30" s="3"/>
      <c r="L30" s="3" t="s">
        <v>93</v>
      </c>
      <c r="M30" s="58" t="s">
        <v>35</v>
      </c>
      <c r="N30" s="7"/>
    </row>
    <row r="31" spans="1:14" ht="37.5" customHeight="1">
      <c r="A31" s="6" t="s">
        <v>71</v>
      </c>
      <c r="B31" s="3" t="s">
        <v>127</v>
      </c>
      <c r="C31" s="3" t="s">
        <v>124</v>
      </c>
      <c r="D31" s="3" t="s">
        <v>73</v>
      </c>
      <c r="E31" s="42" t="str">
        <f>_xlfn.CONCAT("Método encargado de obtener el valor del atributo ", B17, " de un AdministradorEstructura")</f>
        <v>Método encargado de obtener el valor del atributo estado de un AdministradorEstructura</v>
      </c>
      <c r="F31" s="3"/>
      <c r="G31" s="3"/>
      <c r="H31" s="3"/>
      <c r="I31" s="3"/>
      <c r="J31" s="3"/>
      <c r="K31" s="3"/>
      <c r="L31" s="3" t="s">
        <v>93</v>
      </c>
      <c r="M31" s="58" t="s">
        <v>19</v>
      </c>
      <c r="N31" s="7"/>
    </row>
    <row r="32" spans="1:14" ht="60.75">
      <c r="A32" s="51" t="s">
        <v>91</v>
      </c>
      <c r="B32" s="45" t="s">
        <v>128</v>
      </c>
      <c r="C32" s="45" t="s">
        <v>129</v>
      </c>
      <c r="D32" s="45" t="s">
        <v>73</v>
      </c>
      <c r="E32" s="86" t="s">
        <v>130</v>
      </c>
      <c r="F32" s="45" t="s">
        <v>131</v>
      </c>
      <c r="G32" s="45" t="s">
        <v>93</v>
      </c>
      <c r="H32" s="45" t="s">
        <v>94</v>
      </c>
      <c r="I32" s="45" t="s">
        <v>115</v>
      </c>
      <c r="J32" s="45" t="s">
        <v>95</v>
      </c>
      <c r="K32" s="45" t="s">
        <v>132</v>
      </c>
      <c r="L32" s="45"/>
      <c r="M32" s="45"/>
      <c r="N32" s="71" t="str">
        <f>_xlfn.CONCAT("– Los datos del ", B15, " deben cumplir con las reglas de tipo de dato, formato, longitud, obligatoriedad, rango y falta de lógica.
En caso de fallar, se debe reportar el error al maximo detalle, deteniendo el proceso de set", PROPER(F32), "( ", F32,": ",IF(G32="Otro",H32,G32),"): void")</f>
        <v>– Los datos del identificador deben cumplir con las reglas de tipo de dato, formato, longitud, obligatoriedad, rango y falta de lógica.
En caso de fallar, se debe reportar el error al maximo detalle, deteniendo el proceso de setIdentidicador( identidicador: UUID): void</v>
      </c>
    </row>
    <row r="33" spans="1:14" ht="60.75">
      <c r="A33" s="6" t="s">
        <v>91</v>
      </c>
      <c r="B33" s="3" t="s">
        <v>35</v>
      </c>
      <c r="C33" s="3" t="s">
        <v>129</v>
      </c>
      <c r="D33" s="3" t="s">
        <v>73</v>
      </c>
      <c r="E33" s="42" t="str">
        <f>_xlfn.CONCAT("Método encargado de obtener el valor del atributo ", B33, " de un AdministradorEstructura")</f>
        <v>Método encargado de obtener el valor del atributo Persona de un AdministradorEstructura</v>
      </c>
      <c r="F33" s="3" t="s">
        <v>98</v>
      </c>
      <c r="G33" s="3" t="s">
        <v>93</v>
      </c>
      <c r="H33" s="58" t="s">
        <v>35</v>
      </c>
      <c r="I33" s="3" t="s">
        <v>115</v>
      </c>
      <c r="J33" s="3" t="s">
        <v>73</v>
      </c>
      <c r="K33" s="42" t="str">
        <f>_xlfn.CONCAT("Atributo que brinda el valor que se va a asignar en  ",F33," del AdministradorEstructura, de ser necesario hacerlo")</f>
        <v>Atributo que brinda el valor que se va a asignar en  persona del AdministradorEstructura, de ser necesario hacerlo</v>
      </c>
      <c r="L33" s="3"/>
      <c r="M33" s="3"/>
      <c r="N33" s="71" t="str">
        <f>_xlfn.CONCAT("– Los datos de la ", B16, " deben cumplir con las reglas de tipo de dato, formato, longitud, obligatoriedad, rango y falta de lógica.
En caso de fallar, se debe reportar el error al maximo detalle, deteniendo el proceso de set", PROPER(F33), "( ", F33,": ",IF(G33="Otro",H33,G33),"): void")</f>
        <v>– Los datos de la persona deben cumplir con las reglas de tipo de dato, formato, longitud, obligatoriedad, rango y falta de lógica.
En caso de fallar, se debe reportar el error al maximo detalle, deteniendo el proceso de setPersona( persona: Persona): void</v>
      </c>
    </row>
    <row r="34" spans="1:14" ht="58.5" customHeight="1">
      <c r="A34" s="9" t="s">
        <v>91</v>
      </c>
      <c r="B34" s="57" t="s">
        <v>133</v>
      </c>
      <c r="C34" s="57" t="s">
        <v>129</v>
      </c>
      <c r="D34" s="57" t="s">
        <v>73</v>
      </c>
      <c r="E34" s="104" t="str">
        <f>_xlfn.CONCAT("Método encargado de obtener el valor del atributo ", B17, " de un AdministradorEstructura")</f>
        <v>Método encargado de obtener el valor del atributo estado de un AdministradorEstructura</v>
      </c>
      <c r="F34" s="57" t="s">
        <v>100</v>
      </c>
      <c r="G34" s="57" t="s">
        <v>93</v>
      </c>
      <c r="H34" s="58" t="s">
        <v>19</v>
      </c>
      <c r="I34" s="57" t="s">
        <v>115</v>
      </c>
      <c r="J34" s="57" t="s">
        <v>73</v>
      </c>
      <c r="K34" s="104" t="str">
        <f>_xlfn.CONCAT("Atributo que brinda el valor que se va a asignar en el ",F34," del AdministradorEstructura, de ser necesario hacerlo")</f>
        <v>Atributo que brinda el valor que se va a asignar en el estado del AdministradorEstructura, de ser necesario hacerlo</v>
      </c>
      <c r="L34" s="57"/>
      <c r="M34" s="57"/>
      <c r="N34" s="71" t="str">
        <f>_xlfn.CONCAT("– Los datos del ", B17, " deben cumplir con las reglas de tipo de dato, formato, longitud, obligatoriedad, rango y falta de lógica.
En caso de fallar, se debe reportar el error al maximo detalle, deteniendo el proceso de set", PROPER(F34), "( ", F34,": ",IF(G34="Otro",H34,G34),"): void")</f>
        <v>– Los datos del estado deben cumplir con las reglas de tipo de dato, formato, longitud, obligatoriedad, rango y falta de lógica.
En caso de fallar, se debe reportar el error al maximo detalle, deteniendo el proceso de setEstado( estado: Estado): void</v>
      </c>
    </row>
    <row r="35" spans="1:14">
      <c r="A35" s="194" t="s">
        <v>134</v>
      </c>
      <c r="B35" s="195"/>
      <c r="C35" s="195"/>
      <c r="D35" s="195"/>
      <c r="E35" s="195"/>
      <c r="F35" s="195"/>
      <c r="G35" s="195"/>
      <c r="H35" s="195"/>
      <c r="I35" s="195"/>
      <c r="J35" s="195"/>
      <c r="K35" s="195"/>
      <c r="L35" s="195"/>
      <c r="M35" s="195"/>
      <c r="N35" s="196"/>
    </row>
    <row r="36" spans="1:14">
      <c r="A36" s="200" t="s">
        <v>83</v>
      </c>
      <c r="B36" s="193" t="s">
        <v>84</v>
      </c>
      <c r="C36" s="193" t="s">
        <v>135</v>
      </c>
      <c r="D36" s="193" t="s">
        <v>121</v>
      </c>
      <c r="E36" s="193" t="s">
        <v>104</v>
      </c>
      <c r="F36" s="193" t="s">
        <v>105</v>
      </c>
      <c r="G36" s="193"/>
      <c r="H36" s="193"/>
      <c r="I36" s="193"/>
      <c r="J36" s="193"/>
      <c r="K36" s="193"/>
      <c r="L36" s="193" t="s">
        <v>122</v>
      </c>
      <c r="M36" s="193"/>
      <c r="N36" s="197" t="s">
        <v>106</v>
      </c>
    </row>
    <row r="37" spans="1:14">
      <c r="A37" s="200"/>
      <c r="B37" s="193"/>
      <c r="C37" s="193"/>
      <c r="D37" s="193"/>
      <c r="E37" s="193"/>
      <c r="F37" s="82" t="s">
        <v>84</v>
      </c>
      <c r="G37" s="82" t="s">
        <v>85</v>
      </c>
      <c r="H37" s="82" t="s">
        <v>90</v>
      </c>
      <c r="I37" s="82" t="s">
        <v>107</v>
      </c>
      <c r="J37" s="82" t="s">
        <v>86</v>
      </c>
      <c r="K37" s="82" t="s">
        <v>104</v>
      </c>
      <c r="L37" s="82" t="s">
        <v>85</v>
      </c>
      <c r="M37" s="82" t="s">
        <v>90</v>
      </c>
      <c r="N37" s="197"/>
    </row>
    <row r="38" spans="1:14" ht="152.25">
      <c r="A38" s="32" t="s">
        <v>71</v>
      </c>
      <c r="B38" s="23" t="s">
        <v>136</v>
      </c>
      <c r="C38" s="23" t="s">
        <v>96</v>
      </c>
      <c r="D38" s="23" t="s">
        <v>73</v>
      </c>
      <c r="E38" s="23" t="str">
        <f>_xlfn.CONCAT("Método encargado de ", B38, " un ", $B$2)</f>
        <v>Método encargado de registar un AdministradorEstructura</v>
      </c>
      <c r="F38" s="45" t="s">
        <v>137</v>
      </c>
      <c r="G38" s="23" t="s">
        <v>93</v>
      </c>
      <c r="H38" s="79" t="s">
        <v>6</v>
      </c>
      <c r="I38" s="23" t="s">
        <v>115</v>
      </c>
      <c r="J38" s="23" t="s">
        <v>73</v>
      </c>
      <c r="K38" s="45" t="s">
        <v>138</v>
      </c>
      <c r="L38" s="23" t="s">
        <v>139</v>
      </c>
      <c r="M38" s="23"/>
      <c r="N38" s="24" t="s">
        <v>140</v>
      </c>
    </row>
    <row r="39" spans="1:14" ht="183">
      <c r="A39" s="32" t="s">
        <v>71</v>
      </c>
      <c r="B39" s="23" t="s">
        <v>141</v>
      </c>
      <c r="C39" s="23" t="s">
        <v>96</v>
      </c>
      <c r="D39" s="23" t="s">
        <v>73</v>
      </c>
      <c r="E39" s="23" t="str">
        <f>_xlfn.CONCAT("Método encargado de ", B39, " un ", $B$2)</f>
        <v>Método encargado de modificar un AdministradorEstructura</v>
      </c>
      <c r="F39" s="45" t="s">
        <v>142</v>
      </c>
      <c r="G39" s="23" t="s">
        <v>93</v>
      </c>
      <c r="H39" s="79" t="s">
        <v>6</v>
      </c>
      <c r="I39" s="23" t="s">
        <v>115</v>
      </c>
      <c r="J39" s="23" t="s">
        <v>73</v>
      </c>
      <c r="K39" s="45" t="s">
        <v>143</v>
      </c>
      <c r="L39" s="23" t="s">
        <v>139</v>
      </c>
      <c r="M39" s="23"/>
      <c r="N39" s="24" t="s">
        <v>144</v>
      </c>
    </row>
    <row r="40" spans="1:14" ht="163.5" customHeight="1">
      <c r="A40" s="32" t="s">
        <v>71</v>
      </c>
      <c r="B40" s="23" t="s">
        <v>145</v>
      </c>
      <c r="C40" s="23" t="s">
        <v>96</v>
      </c>
      <c r="D40" s="23" t="s">
        <v>73</v>
      </c>
      <c r="E40" s="23" t="str">
        <f>_xlfn.CONCAT("Método encargado de ", B40, " un ", $B$2)</f>
        <v>Método encargado de cambiarEstado un AdministradorEstructura</v>
      </c>
      <c r="F40" s="45" t="s">
        <v>146</v>
      </c>
      <c r="G40" s="23" t="s">
        <v>93</v>
      </c>
      <c r="H40" s="79" t="s">
        <v>6</v>
      </c>
      <c r="I40" s="23" t="s">
        <v>115</v>
      </c>
      <c r="J40" s="23" t="s">
        <v>73</v>
      </c>
      <c r="K40" s="45" t="s">
        <v>147</v>
      </c>
      <c r="L40" s="23" t="s">
        <v>139</v>
      </c>
      <c r="M40" s="23"/>
      <c r="N40" s="24" t="s">
        <v>148</v>
      </c>
    </row>
    <row r="41" spans="1:14" ht="45.75">
      <c r="A41" s="32" t="s">
        <v>71</v>
      </c>
      <c r="B41" s="23" t="s">
        <v>149</v>
      </c>
      <c r="C41" s="23" t="s">
        <v>96</v>
      </c>
      <c r="D41" s="23" t="s">
        <v>73</v>
      </c>
      <c r="E41" s="23" t="str">
        <f>_xlfn.CONCAT("Método encargado de ", B41, " un ", $B$2)</f>
        <v>Método encargado de consultar un AdministradorEstructura</v>
      </c>
      <c r="F41" s="45" t="s">
        <v>150</v>
      </c>
      <c r="G41" s="23" t="s">
        <v>93</v>
      </c>
      <c r="H41" s="79" t="s">
        <v>6</v>
      </c>
      <c r="I41" s="23" t="s">
        <v>115</v>
      </c>
      <c r="J41" s="23" t="s">
        <v>73</v>
      </c>
      <c r="K41" s="45" t="s">
        <v>151</v>
      </c>
      <c r="L41" s="23" t="s">
        <v>93</v>
      </c>
      <c r="M41" s="45" t="s">
        <v>152</v>
      </c>
      <c r="N41" s="24"/>
    </row>
    <row r="42" spans="1:14" ht="167.25">
      <c r="A42" s="32" t="s">
        <v>71</v>
      </c>
      <c r="B42" s="23" t="s">
        <v>153</v>
      </c>
      <c r="C42" s="23" t="s">
        <v>96</v>
      </c>
      <c r="D42" s="23" t="s">
        <v>73</v>
      </c>
      <c r="E42" s="23" t="str">
        <f>_xlfn.CONCAT("Método encargado de ", B42, " un ", $B$2)</f>
        <v>Método encargado de Eliminar un AdministradorEstructura</v>
      </c>
      <c r="F42" s="45" t="s">
        <v>154</v>
      </c>
      <c r="G42" s="23" t="s">
        <v>93</v>
      </c>
      <c r="H42" s="23" t="s">
        <v>94</v>
      </c>
      <c r="I42" s="23" t="s">
        <v>112</v>
      </c>
      <c r="J42" s="23" t="s">
        <v>73</v>
      </c>
      <c r="K42" s="45" t="s">
        <v>155</v>
      </c>
      <c r="L42" s="23" t="s">
        <v>139</v>
      </c>
      <c r="M42" s="23"/>
      <c r="N42" s="24" t="s">
        <v>156</v>
      </c>
    </row>
    <row r="43" spans="1:14" ht="60.75">
      <c r="A43" s="83" t="s">
        <v>71</v>
      </c>
      <c r="B43" s="27" t="s">
        <v>157</v>
      </c>
      <c r="C43" s="27" t="s">
        <v>96</v>
      </c>
      <c r="D43" s="27" t="s">
        <v>73</v>
      </c>
      <c r="E43" s="27" t="str">
        <f>_xlfn.CONCAT("Método encargado de ", B43, " un ", $B$2)</f>
        <v>Método encargado de calcularEstado un AdministradorEstructura</v>
      </c>
      <c r="F43" s="53" t="s">
        <v>158</v>
      </c>
      <c r="G43" s="27" t="s">
        <v>93</v>
      </c>
      <c r="H43" s="93" t="s">
        <v>6</v>
      </c>
      <c r="I43" s="27" t="s">
        <v>112</v>
      </c>
      <c r="J43" s="27" t="s">
        <v>73</v>
      </c>
      <c r="K43" s="53" t="s">
        <v>159</v>
      </c>
      <c r="L43" s="27" t="s">
        <v>160</v>
      </c>
      <c r="M43" s="27"/>
      <c r="N43" s="34" t="s">
        <v>161</v>
      </c>
    </row>
  </sheetData>
  <mergeCells count="63">
    <mergeCell ref="M21:N21"/>
    <mergeCell ref="M25:N25"/>
    <mergeCell ref="J25:L25"/>
    <mergeCell ref="J21:L21"/>
    <mergeCell ref="E19:L19"/>
    <mergeCell ref="M22:N24"/>
    <mergeCell ref="M19:N20"/>
    <mergeCell ref="A18:N18"/>
    <mergeCell ref="A13:A14"/>
    <mergeCell ref="C13:D13"/>
    <mergeCell ref="F13:F14"/>
    <mergeCell ref="E13:E14"/>
    <mergeCell ref="B5:E5"/>
    <mergeCell ref="B6:E6"/>
    <mergeCell ref="B10:D10"/>
    <mergeCell ref="B11:D11"/>
    <mergeCell ref="A7:E7"/>
    <mergeCell ref="A1:E1"/>
    <mergeCell ref="J16:N16"/>
    <mergeCell ref="J17:N17"/>
    <mergeCell ref="A12:N12"/>
    <mergeCell ref="B8:D8"/>
    <mergeCell ref="B9:D9"/>
    <mergeCell ref="G13:I14"/>
    <mergeCell ref="G15:I15"/>
    <mergeCell ref="G16:I16"/>
    <mergeCell ref="G17:I17"/>
    <mergeCell ref="J13:N14"/>
    <mergeCell ref="J15:N15"/>
    <mergeCell ref="B13:B14"/>
    <mergeCell ref="B2:E2"/>
    <mergeCell ref="B3:E3"/>
    <mergeCell ref="B4:E4"/>
    <mergeCell ref="F36:K36"/>
    <mergeCell ref="L36:M36"/>
    <mergeCell ref="A35:N35"/>
    <mergeCell ref="N36:N37"/>
    <mergeCell ref="A26:N26"/>
    <mergeCell ref="F27:K27"/>
    <mergeCell ref="L27:M27"/>
    <mergeCell ref="N27:N28"/>
    <mergeCell ref="A36:A37"/>
    <mergeCell ref="B36:B37"/>
    <mergeCell ref="C36:C37"/>
    <mergeCell ref="E36:E37"/>
    <mergeCell ref="D27:D28"/>
    <mergeCell ref="D36:D37"/>
    <mergeCell ref="A27:A28"/>
    <mergeCell ref="B27:B28"/>
    <mergeCell ref="C27:C28"/>
    <mergeCell ref="E27:E28"/>
    <mergeCell ref="J22:L22"/>
    <mergeCell ref="A19:A20"/>
    <mergeCell ref="B19:B20"/>
    <mergeCell ref="C19:C20"/>
    <mergeCell ref="D19:D20"/>
    <mergeCell ref="A22:A24"/>
    <mergeCell ref="B22:B24"/>
    <mergeCell ref="C22:C24"/>
    <mergeCell ref="D22:D24"/>
    <mergeCell ref="J23:L23"/>
    <mergeCell ref="J24:L24"/>
    <mergeCell ref="J20:L20"/>
  </mergeCells>
  <hyperlinks>
    <hyperlink ref="A1:E1" location="Clases!A1" display="&lt;-Volver al inicio" xr:uid="{845DD4A4-356D-496B-892B-AFFC00460198}"/>
    <hyperlink ref="E9" location="'estructuraAdminEstruc'!A1" display="EstructuraAdminEstruc" xr:uid="{E759494E-C7D7-47F3-BA4A-7E85F8DCB46D}"/>
    <hyperlink ref="D16" location="'Persona'!A1" display="Persona" xr:uid="{927EAF5E-2024-44E7-85DC-7F6D3B0C1E41}"/>
    <hyperlink ref="D17" location="'Estado'!A1" display="Estado" xr:uid="{9DD01FC7-15AD-4A11-B990-919B95A20A22}"/>
    <hyperlink ref="G23" location="'Persona'!A1" display="Persona" xr:uid="{D03FD4D3-08E2-4770-A62A-B74B31F7AA35}"/>
    <hyperlink ref="G24" location="'Estado'!A1" display="Estado" xr:uid="{F43523AF-1481-4A5B-8FFA-F45E7A7F4D44}"/>
    <hyperlink ref="H43" location="'AdministradorEstructura'!B2" display="AdministradorEstructura" xr:uid="{3774193B-24B0-4BD5-8047-A083A5F2B26F}"/>
    <hyperlink ref="H41" location="'AdministradorEstructura'!B2" display="AdministradorEstructura" xr:uid="{017B05CF-1E51-4112-888B-47A2BE22654D}"/>
    <hyperlink ref="H40" location="'AdministradorEstructura'!B2" display="AdministradorEstructura" xr:uid="{1E568387-8C0E-44C6-9017-05E71CD6EE46}"/>
    <hyperlink ref="H39" location="'AdministradorEstructura'!B2" display="AdministradorEstructura" xr:uid="{0891E8F3-7C94-4E40-9CDC-720C6B53E596}"/>
    <hyperlink ref="H38" location="'AdministradorEstructura'!B2" display="AdministradorEstructura" xr:uid="{09142EE6-5A60-4D2D-98CF-B38BBEF411C7}"/>
    <hyperlink ref="E10" location="'Persona'!A1" display="EstructuraAdminEstruc" xr:uid="{B241EE5C-64C9-4F75-8F41-AA86DD341D74}"/>
    <hyperlink ref="E11" location="'Estado'!A1" display="EstructuraAdminEstruc" xr:uid="{6370CBC3-9769-4757-9153-B76A9EDA6150}"/>
    <hyperlink ref="M30" location="'Persona'!A1" display="Persona" xr:uid="{085B215C-B763-4A72-AB31-B317934E803A}"/>
    <hyperlink ref="M31" location="'Estado'!A1" display="Estado" xr:uid="{0BE88B8A-F611-4171-A400-216653249BE5}"/>
    <hyperlink ref="H33" location="'Persona'!A1" display="Persona" xr:uid="{7641BEB7-8C9D-4F4B-9929-966F5E2FE72F}"/>
    <hyperlink ref="H34" location="'Estado'!A1" display="Estado" xr:uid="{9E863473-F0E2-48C7-A6A3-3B6461A30BCD}"/>
    <hyperlink ref="G25" location="'Persona'!A1" display="Persona" xr:uid="{0975F203-62FD-48E0-BF87-1A4A48DBA40E}"/>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EDF726CA-DD38-4010-AE0D-8C294E5F7EE9}">
          <x14:formula1>
            <xm:f>Valores!$B$2:$B$3</xm:f>
          </x14:formula1>
          <xm:sqref>A9:A11</xm:sqref>
        </x14:dataValidation>
        <x14:dataValidation type="list" allowBlank="1" showInputMessage="1" showErrorMessage="1" xr:uid="{6D0F9348-FEC5-4CB4-86A4-E976B738665B}">
          <x14:formula1>
            <xm:f>Valores!$C$2:$C$7</xm:f>
          </x14:formula1>
          <xm:sqref>B9:B11</xm:sqref>
        </x14:dataValidation>
        <x14:dataValidation type="list" allowBlank="1" showInputMessage="1" showErrorMessage="1" xr:uid="{8F203B61-D0E6-4D7C-8E3D-FF0FFBC05B2D}">
          <x14:formula1>
            <xm:f>Valores!$D$2:$D$3</xm:f>
          </x14:formula1>
          <xm:sqref>B5</xm:sqref>
        </x14:dataValidation>
        <x14:dataValidation type="list" allowBlank="1" showInputMessage="1" showErrorMessage="1" xr:uid="{C4A80B7B-2169-487C-8711-F4401479B649}">
          <x14:formula1>
            <xm:f>Valores!$E$2:$E$3</xm:f>
          </x14:formula1>
          <xm:sqref>B6 D38:D39 J38:J39 E15:E17 J29:J34 D29:D34 I21:I25</xm:sqref>
        </x14:dataValidation>
        <x14:dataValidation type="list" allowBlank="1" showInputMessage="1" showErrorMessage="1" xr:uid="{D94E22D1-098B-4A5C-BF4C-10DE4C39F180}">
          <x14:formula1>
            <xm:f>Valores!$F$2:$F$5</xm:f>
          </x14:formula1>
          <xm:sqref>A38:A39 A21:A22 A15:A17 A29:A34 A25</xm:sqref>
        </x14:dataValidation>
        <x14:dataValidation type="list" allowBlank="1" showInputMessage="1" showErrorMessage="1" xr:uid="{3F28C373-10AB-4106-B832-594F931B77C0}">
          <x14:formula1>
            <xm:f>Valores!$G$2:$G$12</xm:f>
          </x14:formula1>
          <xm:sqref>G38:G39 C15:C17 L29:L34 G29:G34 F21:F25</xm:sqref>
        </x14:dataValidation>
        <x14:dataValidation type="list" allowBlank="1" showInputMessage="1" showErrorMessage="1" xr:uid="{75AF4D92-30D8-4E3D-8F07-9ACEBD78B36D}">
          <x14:formula1>
            <xm:f>Valores!$H$2:$H$3</xm:f>
          </x14:formula1>
          <xm:sqref>C38:C39 F15:F17</xm:sqref>
        </x14:dataValidation>
        <x14:dataValidation type="list" allowBlank="1" showInputMessage="1" showErrorMessage="1" xr:uid="{BDEC211F-0F86-4A2E-B2EC-E4E04A1387D6}">
          <x14:formula1>
            <xm:f>Valores!$J$2:$J$3</xm:f>
          </x14:formula1>
          <xm:sqref>I38:I39 I29:I34 H21:H25</xm:sqref>
        </x14:dataValidation>
        <x14:dataValidation type="list" allowBlank="1" showInputMessage="1" showErrorMessage="1" xr:uid="{42E81C08-A32A-4085-8C33-1003DF58E83C}">
          <x14:formula1>
            <xm:f>Valores!$L$2:$L$13</xm:f>
          </x14:formula1>
          <xm:sqref>L38:L43</xm:sqref>
        </x14:dataValidation>
        <x14:dataValidation type="list" allowBlank="1" showInputMessage="1" showErrorMessage="1" xr:uid="{0A88B217-8E9B-46DC-9CC4-98ACC701A856}">
          <x14:formula1>
            <xm:f>Valores!$I$2:$I$3</xm:f>
          </x14:formula1>
          <xm:sqref>C21:C22 C25</xm:sqref>
        </x14:dataValidation>
        <x14:dataValidation type="list" allowBlank="1" showInputMessage="1" showErrorMessage="1" xr:uid="{0E8CE3D3-B658-4A18-BF44-57D368D934DC}">
          <x14:formula1>
            <xm:f>Valores!$K$2:$K$3</xm:f>
          </x14:formula1>
          <xm:sqref>C29:C34</xm:sqref>
        </x14:dataValidation>
        <x14:dataValidation type="list" allowBlank="1" showInputMessage="1" showErrorMessage="1" xr:uid="{6C78CACA-5A40-4017-8519-BF75418D3309}">
          <x14:formula1>
            <xm:f>Clases!$B$2:$B$32</xm:f>
          </x14:formula1>
          <xm:sqref>E9:E11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5D771-26C5-440D-83A9-501C6072BB00}">
  <dimension ref="A1:N31"/>
  <sheetViews>
    <sheetView zoomScale="55" zoomScaleNormal="55" workbookViewId="0">
      <pane ySplit="1" topLeftCell="A21" activePane="bottomLeft" state="frozen"/>
      <selection pane="bottomLeft" activeCell="D37" sqref="D37"/>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0" style="1" bestFit="1" customWidth="1"/>
    <col min="14" max="14" width="58.5703125" style="1" bestFit="1" customWidth="1"/>
    <col min="15" max="16384" width="19.7109375" style="1"/>
  </cols>
  <sheetData>
    <row r="1" spans="1:14">
      <c r="A1" s="246" t="s">
        <v>69</v>
      </c>
      <c r="B1" s="246"/>
      <c r="C1" s="246"/>
      <c r="D1" s="246"/>
      <c r="E1" s="246"/>
    </row>
    <row r="2" spans="1:14" ht="13.5" customHeight="1">
      <c r="A2" s="16" t="str">
        <f>Clases!$B$1</f>
        <v>Clase</v>
      </c>
      <c r="B2" s="247" t="str">
        <f>Clases!B29</f>
        <v>TipoEstado</v>
      </c>
      <c r="C2" s="247"/>
      <c r="D2" s="247"/>
      <c r="E2" s="247"/>
    </row>
    <row r="3" spans="1:14">
      <c r="A3" s="17" t="str">
        <f>Clases!$C$1</f>
        <v>Estereotipo</v>
      </c>
      <c r="B3" s="239" t="str">
        <f>Clases!C7</f>
        <v>class</v>
      </c>
      <c r="C3" s="239"/>
      <c r="D3" s="239"/>
      <c r="E3" s="239"/>
    </row>
    <row r="4" spans="1:14">
      <c r="A4" s="17" t="str">
        <f>Clases!$D$1</f>
        <v>Desripción</v>
      </c>
      <c r="B4" s="239" t="str">
        <f>Clases!D29</f>
        <v>Clase encargada de referenciar a que tipo de estado pertenece alguna entidad asociada</v>
      </c>
      <c r="C4" s="239"/>
      <c r="D4" s="239"/>
      <c r="E4" s="239"/>
    </row>
    <row r="5" spans="1:14">
      <c r="A5" s="17" t="s">
        <v>70</v>
      </c>
      <c r="B5" s="239" t="s">
        <v>282</v>
      </c>
      <c r="C5" s="239"/>
      <c r="D5" s="239"/>
      <c r="E5" s="239"/>
    </row>
    <row r="6" spans="1:14">
      <c r="A6" s="17" t="s">
        <v>72</v>
      </c>
      <c r="B6" s="239" t="s">
        <v>73</v>
      </c>
      <c r="C6" s="239"/>
      <c r="D6" s="239"/>
      <c r="E6" s="239"/>
    </row>
    <row r="7" spans="1:14">
      <c r="A7" s="357" t="s">
        <v>74</v>
      </c>
      <c r="B7" s="357"/>
      <c r="C7" s="357"/>
      <c r="D7" s="357"/>
      <c r="E7" s="357"/>
      <c r="F7" s="2"/>
      <c r="G7" s="2"/>
      <c r="H7" s="2"/>
      <c r="I7" s="2"/>
      <c r="J7" s="2"/>
      <c r="K7" s="2"/>
      <c r="L7" s="2"/>
      <c r="M7" s="2"/>
      <c r="N7" s="2"/>
    </row>
    <row r="8" spans="1:14">
      <c r="A8" s="4" t="s">
        <v>75</v>
      </c>
      <c r="B8" s="358" t="s">
        <v>76</v>
      </c>
      <c r="C8" s="358"/>
      <c r="D8" s="358"/>
      <c r="E8" s="5" t="s">
        <v>21</v>
      </c>
      <c r="F8" s="2"/>
      <c r="G8" s="2"/>
      <c r="H8" s="2"/>
      <c r="I8" s="2"/>
      <c r="J8" s="2"/>
      <c r="K8" s="2"/>
      <c r="L8" s="2"/>
      <c r="M8" s="2"/>
      <c r="N8" s="2"/>
    </row>
    <row r="9" spans="1:14">
      <c r="A9" s="9" t="s">
        <v>79</v>
      </c>
      <c r="B9" s="265" t="s">
        <v>162</v>
      </c>
      <c r="C9" s="265"/>
      <c r="D9" s="265"/>
      <c r="E9" s="18" t="s">
        <v>19</v>
      </c>
    </row>
    <row r="10" spans="1:14">
      <c r="A10" s="254" t="s">
        <v>82</v>
      </c>
      <c r="B10" s="254"/>
      <c r="C10" s="254"/>
      <c r="D10" s="254"/>
      <c r="E10" s="254"/>
      <c r="F10" s="254"/>
      <c r="G10" s="254"/>
      <c r="H10" s="254"/>
      <c r="I10" s="254"/>
      <c r="J10" s="254"/>
      <c r="K10" s="254"/>
      <c r="L10" s="254"/>
      <c r="M10" s="254"/>
      <c r="N10" s="254"/>
    </row>
    <row r="11" spans="1:14">
      <c r="A11" s="360" t="s">
        <v>83</v>
      </c>
      <c r="B11" s="355" t="s">
        <v>84</v>
      </c>
      <c r="C11" s="355" t="s">
        <v>85</v>
      </c>
      <c r="D11" s="355"/>
      <c r="E11" s="355" t="s">
        <v>86</v>
      </c>
      <c r="F11" s="355" t="s">
        <v>87</v>
      </c>
      <c r="G11" s="355" t="s">
        <v>88</v>
      </c>
      <c r="H11" s="355"/>
      <c r="I11" s="355"/>
      <c r="J11" s="355" t="s">
        <v>89</v>
      </c>
      <c r="K11" s="355"/>
      <c r="L11" s="355"/>
      <c r="M11" s="355"/>
      <c r="N11" s="355"/>
    </row>
    <row r="12" spans="1:14">
      <c r="A12" s="360"/>
      <c r="B12" s="355"/>
      <c r="C12" s="10" t="s">
        <v>85</v>
      </c>
      <c r="D12" s="10" t="s">
        <v>90</v>
      </c>
      <c r="E12" s="355"/>
      <c r="F12" s="355"/>
      <c r="G12" s="355"/>
      <c r="H12" s="355"/>
      <c r="I12" s="355"/>
      <c r="J12" s="355"/>
      <c r="K12" s="355"/>
      <c r="L12" s="355"/>
      <c r="M12" s="355"/>
      <c r="N12" s="355"/>
    </row>
    <row r="13" spans="1:14">
      <c r="A13" s="6" t="s">
        <v>91</v>
      </c>
      <c r="B13" s="3" t="s">
        <v>92</v>
      </c>
      <c r="C13" s="3" t="s">
        <v>93</v>
      </c>
      <c r="D13" s="3" t="s">
        <v>94</v>
      </c>
      <c r="E13" s="3" t="s">
        <v>73</v>
      </c>
      <c r="F13" s="3" t="s">
        <v>96</v>
      </c>
      <c r="G13" s="239"/>
      <c r="H13" s="239"/>
      <c r="I13" s="239"/>
      <c r="J13" s="260" t="s">
        <v>1002</v>
      </c>
      <c r="K13" s="260"/>
      <c r="L13" s="260"/>
      <c r="M13" s="260"/>
      <c r="N13" s="260"/>
    </row>
    <row r="14" spans="1:14">
      <c r="A14" s="6" t="s">
        <v>91</v>
      </c>
      <c r="B14" s="3" t="s">
        <v>238</v>
      </c>
      <c r="C14" s="3" t="s">
        <v>239</v>
      </c>
      <c r="D14" s="3"/>
      <c r="E14" s="3" t="s">
        <v>73</v>
      </c>
      <c r="F14" s="3" t="s">
        <v>96</v>
      </c>
      <c r="G14" s="239"/>
      <c r="H14" s="239"/>
      <c r="I14" s="239"/>
      <c r="J14" s="260" t="s">
        <v>1003</v>
      </c>
      <c r="K14" s="260"/>
      <c r="L14" s="260"/>
      <c r="M14" s="260"/>
      <c r="N14" s="260"/>
    </row>
    <row r="15" spans="1:14">
      <c r="A15" s="245" t="s">
        <v>1004</v>
      </c>
      <c r="B15" s="245"/>
      <c r="C15" s="245"/>
      <c r="D15" s="245"/>
      <c r="E15" s="245"/>
      <c r="F15" s="245"/>
      <c r="G15" s="245"/>
      <c r="H15" s="245"/>
      <c r="I15" s="245"/>
      <c r="J15" s="245"/>
      <c r="K15" s="245"/>
      <c r="L15" s="245"/>
      <c r="M15" s="245"/>
      <c r="N15" s="245"/>
    </row>
    <row r="16" spans="1:14">
      <c r="A16" s="176" t="s">
        <v>83</v>
      </c>
      <c r="B16" s="177" t="s">
        <v>84</v>
      </c>
      <c r="C16" s="177" t="s">
        <v>103</v>
      </c>
      <c r="D16" s="177" t="s">
        <v>104</v>
      </c>
      <c r="E16" s="177" t="s">
        <v>105</v>
      </c>
      <c r="F16" s="177"/>
      <c r="G16" s="177"/>
      <c r="H16" s="177"/>
      <c r="I16" s="177"/>
      <c r="J16" s="177"/>
      <c r="K16" s="177"/>
      <c r="L16" s="177"/>
      <c r="M16" s="177" t="s">
        <v>106</v>
      </c>
      <c r="N16" s="177"/>
    </row>
    <row r="17" spans="1:14">
      <c r="A17" s="176"/>
      <c r="B17" s="177"/>
      <c r="C17" s="177"/>
      <c r="D17" s="177"/>
      <c r="E17" s="11" t="s">
        <v>84</v>
      </c>
      <c r="F17" s="11" t="s">
        <v>85</v>
      </c>
      <c r="G17" s="11" t="s">
        <v>90</v>
      </c>
      <c r="H17" s="11" t="s">
        <v>107</v>
      </c>
      <c r="I17" s="11" t="s">
        <v>86</v>
      </c>
      <c r="J17" s="177" t="s">
        <v>104</v>
      </c>
      <c r="K17" s="177"/>
      <c r="L17" s="177"/>
      <c r="M17" s="177"/>
      <c r="N17" s="177"/>
    </row>
    <row r="18" spans="1:14">
      <c r="A18" s="337" t="s">
        <v>71</v>
      </c>
      <c r="B18" s="343" t="str">
        <f>B2</f>
        <v>TipoEstado</v>
      </c>
      <c r="C18" s="343" t="s">
        <v>110</v>
      </c>
      <c r="D18" s="340" t="s">
        <v>1005</v>
      </c>
      <c r="E18" s="3" t="s">
        <v>92</v>
      </c>
      <c r="F18" s="3" t="s">
        <v>93</v>
      </c>
      <c r="G18" s="3" t="s">
        <v>94</v>
      </c>
      <c r="H18" s="3" t="s">
        <v>112</v>
      </c>
      <c r="I18" s="3" t="s">
        <v>95</v>
      </c>
      <c r="J18" s="505" t="s">
        <v>1006</v>
      </c>
      <c r="K18" s="261"/>
      <c r="L18" s="262"/>
      <c r="M18" s="567"/>
      <c r="N18" s="568"/>
    </row>
    <row r="19" spans="1:14" ht="27" customHeight="1">
      <c r="A19" s="339"/>
      <c r="B19" s="345"/>
      <c r="C19" s="345"/>
      <c r="D19" s="342"/>
      <c r="E19" s="3" t="s">
        <v>238</v>
      </c>
      <c r="F19" s="3" t="s">
        <v>239</v>
      </c>
      <c r="G19" s="3"/>
      <c r="H19" s="3" t="s">
        <v>112</v>
      </c>
      <c r="I19" s="3" t="s">
        <v>73</v>
      </c>
      <c r="J19" s="505" t="s">
        <v>1007</v>
      </c>
      <c r="K19" s="261"/>
      <c r="L19" s="262"/>
      <c r="M19" s="567"/>
      <c r="N19" s="568"/>
    </row>
    <row r="20" spans="1:14">
      <c r="A20" s="263" t="s">
        <v>119</v>
      </c>
      <c r="B20" s="259"/>
      <c r="C20" s="259"/>
      <c r="D20" s="259"/>
      <c r="E20" s="259"/>
      <c r="F20" s="259"/>
      <c r="G20" s="259"/>
      <c r="H20" s="259"/>
      <c r="I20" s="259"/>
      <c r="J20" s="259"/>
      <c r="K20" s="259"/>
      <c r="L20" s="259"/>
      <c r="M20" s="259"/>
      <c r="N20" s="264"/>
    </row>
    <row r="21" spans="1:14">
      <c r="A21" s="354" t="s">
        <v>83</v>
      </c>
      <c r="B21" s="346" t="s">
        <v>84</v>
      </c>
      <c r="C21" s="346" t="s">
        <v>120</v>
      </c>
      <c r="D21" s="346" t="s">
        <v>121</v>
      </c>
      <c r="E21" s="346" t="s">
        <v>104</v>
      </c>
      <c r="F21" s="346" t="s">
        <v>105</v>
      </c>
      <c r="G21" s="346"/>
      <c r="H21" s="346"/>
      <c r="I21" s="346"/>
      <c r="J21" s="346"/>
      <c r="K21" s="346"/>
      <c r="L21" s="346" t="s">
        <v>122</v>
      </c>
      <c r="M21" s="346"/>
      <c r="N21" s="349" t="s">
        <v>106</v>
      </c>
    </row>
    <row r="22" spans="1:14">
      <c r="A22" s="569"/>
      <c r="B22" s="570"/>
      <c r="C22" s="570"/>
      <c r="D22" s="570"/>
      <c r="E22" s="570"/>
      <c r="F22" s="46" t="s">
        <v>84</v>
      </c>
      <c r="G22" s="46" t="s">
        <v>85</v>
      </c>
      <c r="H22" s="46" t="s">
        <v>90</v>
      </c>
      <c r="I22" s="46" t="s">
        <v>107</v>
      </c>
      <c r="J22" s="46" t="s">
        <v>86</v>
      </c>
      <c r="K22" s="46" t="s">
        <v>104</v>
      </c>
      <c r="L22" s="46" t="s">
        <v>85</v>
      </c>
      <c r="M22" s="46" t="s">
        <v>90</v>
      </c>
      <c r="N22" s="571"/>
    </row>
    <row r="23" spans="1:14">
      <c r="A23" s="23" t="s">
        <v>71</v>
      </c>
      <c r="B23" s="23" t="s">
        <v>123</v>
      </c>
      <c r="C23" s="23" t="s">
        <v>124</v>
      </c>
      <c r="D23" s="23" t="s">
        <v>73</v>
      </c>
      <c r="E23" s="23" t="s">
        <v>685</v>
      </c>
      <c r="F23" s="23"/>
      <c r="G23" s="23"/>
      <c r="H23" s="23"/>
      <c r="I23" s="23"/>
      <c r="J23" s="23"/>
      <c r="K23" s="23"/>
      <c r="L23" s="23" t="s">
        <v>93</v>
      </c>
      <c r="M23" s="23" t="s">
        <v>94</v>
      </c>
      <c r="N23" s="23"/>
    </row>
    <row r="24" spans="1:14">
      <c r="A24" s="23" t="s">
        <v>71</v>
      </c>
      <c r="B24" s="23" t="s">
        <v>245</v>
      </c>
      <c r="C24" s="23" t="s">
        <v>124</v>
      </c>
      <c r="D24" s="23" t="s">
        <v>73</v>
      </c>
      <c r="E24" s="44" t="s">
        <v>1008</v>
      </c>
      <c r="F24" s="23"/>
      <c r="G24" s="23"/>
      <c r="H24" s="23"/>
      <c r="I24" s="23"/>
      <c r="J24" s="23"/>
      <c r="K24" s="23"/>
      <c r="L24" s="23" t="s">
        <v>239</v>
      </c>
      <c r="M24" s="23"/>
      <c r="N24" s="23"/>
    </row>
    <row r="25" spans="1:14" ht="45.75">
      <c r="A25" s="23" t="s">
        <v>91</v>
      </c>
      <c r="B25" s="23" t="s">
        <v>128</v>
      </c>
      <c r="C25" s="23" t="s">
        <v>129</v>
      </c>
      <c r="D25" s="23" t="s">
        <v>73</v>
      </c>
      <c r="E25" s="44" t="s">
        <v>130</v>
      </c>
      <c r="F25" s="23" t="s">
        <v>92</v>
      </c>
      <c r="G25" s="23" t="s">
        <v>93</v>
      </c>
      <c r="H25" s="23" t="s">
        <v>94</v>
      </c>
      <c r="I25" s="23" t="s">
        <v>112</v>
      </c>
      <c r="J25" s="23" t="s">
        <v>73</v>
      </c>
      <c r="K25" s="45" t="s">
        <v>1009</v>
      </c>
      <c r="L25" s="23"/>
      <c r="M25" s="23"/>
      <c r="N25" s="23"/>
    </row>
    <row r="26" spans="1:14" ht="45.75">
      <c r="A26" s="23" t="s">
        <v>91</v>
      </c>
      <c r="B26" s="23" t="s">
        <v>248</v>
      </c>
      <c r="C26" s="23" t="s">
        <v>129</v>
      </c>
      <c r="D26" s="23" t="s">
        <v>73</v>
      </c>
      <c r="E26" s="44" t="s">
        <v>249</v>
      </c>
      <c r="F26" s="23" t="s">
        <v>238</v>
      </c>
      <c r="G26" s="23" t="s">
        <v>239</v>
      </c>
      <c r="H26" s="23"/>
      <c r="I26" s="23" t="s">
        <v>112</v>
      </c>
      <c r="J26" s="23" t="s">
        <v>73</v>
      </c>
      <c r="K26" s="37" t="s">
        <v>1010</v>
      </c>
      <c r="L26" s="23"/>
      <c r="M26" s="23"/>
      <c r="N26" s="23"/>
    </row>
    <row r="27" spans="1:14">
      <c r="A27" s="543" t="s">
        <v>134</v>
      </c>
      <c r="B27" s="544"/>
      <c r="C27" s="544"/>
      <c r="D27" s="544"/>
      <c r="E27" s="544"/>
      <c r="F27" s="544"/>
      <c r="G27" s="544"/>
      <c r="H27" s="544"/>
      <c r="I27" s="544"/>
      <c r="J27" s="544"/>
      <c r="K27" s="544"/>
      <c r="L27" s="544"/>
      <c r="M27" s="544"/>
      <c r="N27" s="545"/>
    </row>
    <row r="28" spans="1:14">
      <c r="A28" s="374" t="s">
        <v>83</v>
      </c>
      <c r="B28" s="372" t="s">
        <v>84</v>
      </c>
      <c r="C28" s="372" t="s">
        <v>135</v>
      </c>
      <c r="D28" s="372" t="s">
        <v>121</v>
      </c>
      <c r="E28" s="372" t="s">
        <v>104</v>
      </c>
      <c r="F28" s="372" t="s">
        <v>105</v>
      </c>
      <c r="G28" s="372"/>
      <c r="H28" s="372"/>
      <c r="I28" s="372"/>
      <c r="J28" s="372"/>
      <c r="K28" s="372"/>
      <c r="L28" s="372" t="s">
        <v>122</v>
      </c>
      <c r="M28" s="372"/>
      <c r="N28" s="373" t="s">
        <v>106</v>
      </c>
    </row>
    <row r="29" spans="1:14">
      <c r="A29" s="374"/>
      <c r="B29" s="372"/>
      <c r="C29" s="372"/>
      <c r="D29" s="372"/>
      <c r="E29" s="372"/>
      <c r="F29" s="13" t="s">
        <v>84</v>
      </c>
      <c r="G29" s="13" t="s">
        <v>85</v>
      </c>
      <c r="H29" s="13" t="s">
        <v>90</v>
      </c>
      <c r="I29" s="13" t="s">
        <v>107</v>
      </c>
      <c r="J29" s="13" t="s">
        <v>86</v>
      </c>
      <c r="K29" s="13" t="s">
        <v>104</v>
      </c>
      <c r="L29" s="13" t="s">
        <v>85</v>
      </c>
      <c r="M29" s="13" t="s">
        <v>90</v>
      </c>
      <c r="N29" s="373"/>
    </row>
    <row r="30" spans="1:14" ht="60">
      <c r="A30" s="6" t="s">
        <v>71</v>
      </c>
      <c r="B30" s="3" t="s">
        <v>149</v>
      </c>
      <c r="C30" s="3" t="s">
        <v>96</v>
      </c>
      <c r="D30" s="3" t="s">
        <v>73</v>
      </c>
      <c r="E30" s="3" t="s">
        <v>1011</v>
      </c>
      <c r="F30" s="3" t="s">
        <v>1012</v>
      </c>
      <c r="G30" s="3" t="s">
        <v>93</v>
      </c>
      <c r="H30" s="3" t="s">
        <v>61</v>
      </c>
      <c r="I30" s="3" t="s">
        <v>115</v>
      </c>
      <c r="J30" s="3" t="s">
        <v>73</v>
      </c>
      <c r="K30" s="42" t="s">
        <v>1013</v>
      </c>
      <c r="L30" s="3" t="s">
        <v>93</v>
      </c>
      <c r="M30" s="42" t="s">
        <v>1014</v>
      </c>
      <c r="N30" s="7"/>
    </row>
    <row r="31" spans="1:14">
      <c r="A31" s="6" t="s">
        <v>71</v>
      </c>
      <c r="B31" s="3" t="s">
        <v>733</v>
      </c>
      <c r="C31" s="3" t="s">
        <v>96</v>
      </c>
      <c r="D31" s="3" t="s">
        <v>73</v>
      </c>
      <c r="E31" s="3" t="s">
        <v>734</v>
      </c>
      <c r="F31" s="3"/>
      <c r="G31" s="3"/>
      <c r="H31" s="3"/>
      <c r="I31" s="3"/>
      <c r="J31" s="3"/>
      <c r="K31" s="42"/>
      <c r="L31" s="3" t="s">
        <v>93</v>
      </c>
      <c r="M31" s="42" t="s">
        <v>94</v>
      </c>
      <c r="N31" s="7"/>
    </row>
  </sheetData>
  <mergeCells count="55">
    <mergeCell ref="A7:E7"/>
    <mergeCell ref="B8:D8"/>
    <mergeCell ref="B9:D9"/>
    <mergeCell ref="A10:N10"/>
    <mergeCell ref="A11:A12"/>
    <mergeCell ref="B11:B12"/>
    <mergeCell ref="C11:D11"/>
    <mergeCell ref="E11:E12"/>
    <mergeCell ref="F11:F12"/>
    <mergeCell ref="G11:I12"/>
    <mergeCell ref="J11:N12"/>
    <mergeCell ref="B6:E6"/>
    <mergeCell ref="A1:E1"/>
    <mergeCell ref="B2:E2"/>
    <mergeCell ref="B3:E3"/>
    <mergeCell ref="B4:E4"/>
    <mergeCell ref="B5:E5"/>
    <mergeCell ref="A15:N15"/>
    <mergeCell ref="A16:A17"/>
    <mergeCell ref="B16:B17"/>
    <mergeCell ref="C16:C17"/>
    <mergeCell ref="D16:D17"/>
    <mergeCell ref="E16:L16"/>
    <mergeCell ref="M16:N17"/>
    <mergeCell ref="J17:L17"/>
    <mergeCell ref="J14:N14"/>
    <mergeCell ref="G13:I13"/>
    <mergeCell ref="J13:N13"/>
    <mergeCell ref="G14:I14"/>
    <mergeCell ref="L28:M28"/>
    <mergeCell ref="N28:N29"/>
    <mergeCell ref="A27:N27"/>
    <mergeCell ref="A28:A29"/>
    <mergeCell ref="B28:B29"/>
    <mergeCell ref="C28:C29"/>
    <mergeCell ref="D28:D29"/>
    <mergeCell ref="E28:E29"/>
    <mergeCell ref="F28:K28"/>
    <mergeCell ref="F21:K21"/>
    <mergeCell ref="L21:M21"/>
    <mergeCell ref="N21:N22"/>
    <mergeCell ref="M18:N18"/>
    <mergeCell ref="M19:N19"/>
    <mergeCell ref="A20:N20"/>
    <mergeCell ref="A21:A22"/>
    <mergeCell ref="B21:B22"/>
    <mergeCell ref="C21:C22"/>
    <mergeCell ref="D21:D22"/>
    <mergeCell ref="E21:E22"/>
    <mergeCell ref="A18:A19"/>
    <mergeCell ref="B18:B19"/>
    <mergeCell ref="C18:C19"/>
    <mergeCell ref="D18:D19"/>
    <mergeCell ref="J18:L18"/>
    <mergeCell ref="J19:L19"/>
  </mergeCells>
  <hyperlinks>
    <hyperlink ref="A1:E1" location="Clases!A1" display="&lt;-Volver al inicio" xr:uid="{10C82A9D-643A-4F89-A121-C19277B4BA18}"/>
    <hyperlink ref="E9" location="'estado'!A1" display="Evento" xr:uid="{ACA8A46C-E098-453C-9918-257A04193BB5}"/>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4C393056-A64D-4E09-9E30-E6212349827D}">
          <x14:formula1>
            <xm:f>Valores!$C$2:$C$7</xm:f>
          </x14:formula1>
          <xm:sqref>B9</xm:sqref>
        </x14:dataValidation>
        <x14:dataValidation type="list" allowBlank="1" showInputMessage="1" showErrorMessage="1" xr:uid="{42635B35-33CA-4652-A2EF-2BDC1646C9D6}">
          <x14:formula1>
            <xm:f>Valores!$B$2:$B$3</xm:f>
          </x14:formula1>
          <xm:sqref>A9</xm:sqref>
        </x14:dataValidation>
        <x14:dataValidation type="list" allowBlank="1" showInputMessage="1" showErrorMessage="1" xr:uid="{146927DD-69B0-4E13-ACB7-09983E830C67}">
          <x14:formula1>
            <xm:f>Valores!$L$2:$L$13</xm:f>
          </x14:formula1>
          <xm:sqref>L30:L31</xm:sqref>
        </x14:dataValidation>
        <x14:dataValidation type="list" allowBlank="1" showInputMessage="1" showErrorMessage="1" xr:uid="{870FEBFC-EBC2-4715-841A-BDD5464015E2}">
          <x14:formula1>
            <xm:f>Valores!$K$2:$K$3</xm:f>
          </x14:formula1>
          <xm:sqref>C23:C26</xm:sqref>
        </x14:dataValidation>
        <x14:dataValidation type="list" allowBlank="1" showInputMessage="1" showErrorMessage="1" xr:uid="{ED09AB17-8B7E-4175-849C-37D814105E90}">
          <x14:formula1>
            <xm:f>Valores!$J$2:$J$3</xm:f>
          </x14:formula1>
          <xm:sqref>I30:I31 H18:H19 I23:I26</xm:sqref>
        </x14:dataValidation>
        <x14:dataValidation type="list" allowBlank="1" showInputMessage="1" showErrorMessage="1" xr:uid="{6D2D0E52-9AD4-498C-91C6-CBBDF0A498A9}">
          <x14:formula1>
            <xm:f>Valores!$I$2:$I$3</xm:f>
          </x14:formula1>
          <xm:sqref>C18</xm:sqref>
        </x14:dataValidation>
        <x14:dataValidation type="list" allowBlank="1" showInputMessage="1" showErrorMessage="1" xr:uid="{A6862004-B832-481F-974A-AEEC414B2936}">
          <x14:formula1>
            <xm:f>Valores!$H$2:$H$3</xm:f>
          </x14:formula1>
          <xm:sqref>F13:F14 C30:C31</xm:sqref>
        </x14:dataValidation>
        <x14:dataValidation type="list" allowBlank="1" showInputMessage="1" showErrorMessage="1" xr:uid="{042B154E-0B1C-4F4E-B978-CF67AFA78BC5}">
          <x14:formula1>
            <xm:f>Valores!$G$2:$G$12</xm:f>
          </x14:formula1>
          <xm:sqref>C13:C14 G30:G31 F18:F19 L23:L26 G23:G26</xm:sqref>
        </x14:dataValidation>
        <x14:dataValidation type="list" allowBlank="1" showInputMessage="1" showErrorMessage="1" xr:uid="{32DF3576-DDE7-453C-9F67-5655BA346419}">
          <x14:formula1>
            <xm:f>Valores!$F$2:$F$5</xm:f>
          </x14:formula1>
          <xm:sqref>A13:A14 A30:A31 A18 A23:A26</xm:sqref>
        </x14:dataValidation>
        <x14:dataValidation type="list" allowBlank="1" showInputMessage="1" showErrorMessage="1" xr:uid="{3B26F7F9-1387-485D-AFC7-3A1EDD239875}">
          <x14:formula1>
            <xm:f>Valores!$E$2:$E$3</xm:f>
          </x14:formula1>
          <xm:sqref>B6 E13:E14 J30:J31 D30:D31 I18:I19 D23:D26 J23:J26</xm:sqref>
        </x14:dataValidation>
        <x14:dataValidation type="list" allowBlank="1" showInputMessage="1" showErrorMessage="1" xr:uid="{41C5503F-A437-4B0F-9497-91DDB7151175}">
          <x14:formula1>
            <xm:f>Valores!$D$2:$D$3</xm:f>
          </x14:formula1>
          <xm:sqref>B5</xm:sqref>
        </x14:dataValidation>
        <x14:dataValidation type="list" allowBlank="1" showInputMessage="1" showErrorMessage="1" xr:uid="{CF680EA7-DD83-41A6-A2B8-BF71A2688A5D}">
          <x14:formula1>
            <xm:f>Clases!$B$2:$B$32</xm:f>
          </x14:formula1>
          <xm:sqref>E9</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E832-8ECB-4B9D-904E-DA026AE61980}">
  <dimension ref="A1:N31"/>
  <sheetViews>
    <sheetView zoomScale="55" zoomScaleNormal="55" workbookViewId="0">
      <pane ySplit="1" topLeftCell="A25" activePane="bottomLeft" state="frozen"/>
      <selection pane="bottomLeft" activeCell="E34" sqref="E34"/>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9"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0" style="1" bestFit="1" customWidth="1"/>
    <col min="14" max="14" width="58.5703125" style="1" bestFit="1" customWidth="1"/>
    <col min="15" max="16384" width="19.7109375" style="1"/>
  </cols>
  <sheetData>
    <row r="1" spans="1:14">
      <c r="A1" s="246" t="s">
        <v>69</v>
      </c>
      <c r="B1" s="246"/>
      <c r="C1" s="246"/>
      <c r="D1" s="246"/>
      <c r="E1" s="246"/>
    </row>
    <row r="2" spans="1:14" ht="13.5" customHeight="1">
      <c r="A2" s="16" t="str">
        <f>Clases!$B$1</f>
        <v>Clase</v>
      </c>
      <c r="B2" s="247" t="str">
        <f>Clases!B30</f>
        <v>TipoEvento</v>
      </c>
      <c r="C2" s="247"/>
      <c r="D2" s="247"/>
      <c r="E2" s="247"/>
    </row>
    <row r="3" spans="1:14">
      <c r="A3" s="17" t="str">
        <f>Clases!$C$1</f>
        <v>Estereotipo</v>
      </c>
      <c r="B3" s="239" t="str">
        <f>Clases!C7</f>
        <v>class</v>
      </c>
      <c r="C3" s="239"/>
      <c r="D3" s="239"/>
      <c r="E3" s="239"/>
    </row>
    <row r="4" spans="1:14">
      <c r="A4" s="17" t="str">
        <f>Clases!$D$1</f>
        <v>Desripción</v>
      </c>
      <c r="B4" s="239" t="str">
        <f>Clases!D30</f>
        <v>Clase encagada de describir los diferentes tipos de eventos que pueden estar presentes en la agenda de cada participante grupo</v>
      </c>
      <c r="C4" s="239"/>
      <c r="D4" s="239"/>
      <c r="E4" s="239"/>
    </row>
    <row r="5" spans="1:14">
      <c r="A5" s="17" t="s">
        <v>70</v>
      </c>
      <c r="B5" s="239" t="s">
        <v>282</v>
      </c>
      <c r="C5" s="239"/>
      <c r="D5" s="239"/>
      <c r="E5" s="239"/>
    </row>
    <row r="6" spans="1:14">
      <c r="A6" s="17" t="s">
        <v>72</v>
      </c>
      <c r="B6" s="239" t="s">
        <v>73</v>
      </c>
      <c r="C6" s="239"/>
      <c r="D6" s="239"/>
      <c r="E6" s="239"/>
    </row>
    <row r="7" spans="1:14">
      <c r="A7" s="357" t="s">
        <v>74</v>
      </c>
      <c r="B7" s="357"/>
      <c r="C7" s="357"/>
      <c r="D7" s="357"/>
      <c r="E7" s="357"/>
      <c r="F7" s="2"/>
      <c r="G7" s="2"/>
      <c r="H7" s="2"/>
      <c r="I7" s="2"/>
      <c r="J7" s="2"/>
      <c r="K7" s="2"/>
      <c r="L7" s="2"/>
      <c r="M7" s="2"/>
      <c r="N7" s="2"/>
    </row>
    <row r="8" spans="1:14">
      <c r="A8" s="4" t="s">
        <v>75</v>
      </c>
      <c r="B8" s="358" t="s">
        <v>76</v>
      </c>
      <c r="C8" s="358"/>
      <c r="D8" s="358"/>
      <c r="E8" s="5" t="s">
        <v>21</v>
      </c>
      <c r="F8" s="2"/>
      <c r="G8" s="2"/>
      <c r="H8" s="2"/>
      <c r="I8" s="2"/>
      <c r="J8" s="2"/>
      <c r="K8" s="2"/>
      <c r="L8" s="2"/>
      <c r="M8" s="2"/>
      <c r="N8" s="2"/>
    </row>
    <row r="9" spans="1:14">
      <c r="A9" s="9" t="s">
        <v>79</v>
      </c>
      <c r="B9" s="265" t="s">
        <v>162</v>
      </c>
      <c r="C9" s="265"/>
      <c r="D9" s="265"/>
      <c r="E9" s="18" t="s">
        <v>25</v>
      </c>
    </row>
    <row r="10" spans="1:14">
      <c r="A10" s="254" t="s">
        <v>82</v>
      </c>
      <c r="B10" s="254"/>
      <c r="C10" s="254"/>
      <c r="D10" s="254"/>
      <c r="E10" s="254"/>
      <c r="F10" s="254"/>
      <c r="G10" s="254"/>
      <c r="H10" s="254"/>
      <c r="I10" s="254"/>
      <c r="J10" s="254"/>
      <c r="K10" s="254"/>
      <c r="L10" s="254"/>
      <c r="M10" s="254"/>
      <c r="N10" s="254"/>
    </row>
    <row r="11" spans="1:14">
      <c r="A11" s="360" t="s">
        <v>83</v>
      </c>
      <c r="B11" s="355" t="s">
        <v>84</v>
      </c>
      <c r="C11" s="355" t="s">
        <v>85</v>
      </c>
      <c r="D11" s="355"/>
      <c r="E11" s="355" t="s">
        <v>86</v>
      </c>
      <c r="F11" s="355" t="s">
        <v>87</v>
      </c>
      <c r="G11" s="355" t="s">
        <v>88</v>
      </c>
      <c r="H11" s="355"/>
      <c r="I11" s="355"/>
      <c r="J11" s="355" t="s">
        <v>89</v>
      </c>
      <c r="K11" s="355"/>
      <c r="L11" s="355"/>
      <c r="M11" s="355"/>
      <c r="N11" s="355"/>
    </row>
    <row r="12" spans="1:14">
      <c r="A12" s="360"/>
      <c r="B12" s="355"/>
      <c r="C12" s="10" t="s">
        <v>85</v>
      </c>
      <c r="D12" s="10" t="s">
        <v>90</v>
      </c>
      <c r="E12" s="355"/>
      <c r="F12" s="355"/>
      <c r="G12" s="355"/>
      <c r="H12" s="355"/>
      <c r="I12" s="355"/>
      <c r="J12" s="355"/>
      <c r="K12" s="355"/>
      <c r="L12" s="355"/>
      <c r="M12" s="355"/>
      <c r="N12" s="355"/>
    </row>
    <row r="13" spans="1:14">
      <c r="A13" s="6" t="s">
        <v>91</v>
      </c>
      <c r="B13" s="3" t="s">
        <v>92</v>
      </c>
      <c r="C13" s="3" t="s">
        <v>93</v>
      </c>
      <c r="D13" s="3" t="s">
        <v>94</v>
      </c>
      <c r="E13" s="3" t="s">
        <v>73</v>
      </c>
      <c r="F13" s="3" t="s">
        <v>96</v>
      </c>
      <c r="G13" s="239"/>
      <c r="H13" s="239"/>
      <c r="I13" s="239"/>
      <c r="J13" s="260" t="s">
        <v>1015</v>
      </c>
      <c r="K13" s="260"/>
      <c r="L13" s="260"/>
      <c r="M13" s="260"/>
      <c r="N13" s="260"/>
    </row>
    <row r="14" spans="1:14">
      <c r="A14" s="6" t="s">
        <v>91</v>
      </c>
      <c r="B14" s="3" t="s">
        <v>238</v>
      </c>
      <c r="C14" s="3" t="s">
        <v>239</v>
      </c>
      <c r="D14" s="3"/>
      <c r="E14" s="3" t="s">
        <v>73</v>
      </c>
      <c r="F14" s="3" t="s">
        <v>96</v>
      </c>
      <c r="G14" s="239"/>
      <c r="H14" s="239"/>
      <c r="I14" s="239"/>
      <c r="J14" s="260" t="s">
        <v>1016</v>
      </c>
      <c r="K14" s="260"/>
      <c r="L14" s="260"/>
      <c r="M14" s="260"/>
      <c r="N14" s="260"/>
    </row>
    <row r="15" spans="1:14" ht="15" customHeight="1">
      <c r="A15" s="245" t="s">
        <v>1004</v>
      </c>
      <c r="B15" s="245"/>
      <c r="C15" s="245"/>
      <c r="D15" s="245"/>
      <c r="E15" s="245"/>
      <c r="F15" s="245"/>
      <c r="G15" s="245"/>
      <c r="H15" s="245"/>
      <c r="I15" s="245"/>
      <c r="J15" s="245"/>
      <c r="K15" s="245"/>
      <c r="L15" s="245"/>
      <c r="M15" s="245"/>
      <c r="N15" s="245"/>
    </row>
    <row r="16" spans="1:14">
      <c r="A16" s="176" t="s">
        <v>83</v>
      </c>
      <c r="B16" s="177" t="s">
        <v>84</v>
      </c>
      <c r="C16" s="177" t="s">
        <v>103</v>
      </c>
      <c r="D16" s="177" t="s">
        <v>104</v>
      </c>
      <c r="E16" s="177" t="s">
        <v>105</v>
      </c>
      <c r="F16" s="177"/>
      <c r="G16" s="177"/>
      <c r="H16" s="177"/>
      <c r="I16" s="177"/>
      <c r="J16" s="177"/>
      <c r="K16" s="177"/>
      <c r="L16" s="177"/>
      <c r="M16" s="177" t="s">
        <v>106</v>
      </c>
      <c r="N16" s="177"/>
    </row>
    <row r="17" spans="1:14">
      <c r="A17" s="176"/>
      <c r="B17" s="177"/>
      <c r="C17" s="177"/>
      <c r="D17" s="177"/>
      <c r="E17" s="11" t="s">
        <v>84</v>
      </c>
      <c r="F17" s="11" t="s">
        <v>85</v>
      </c>
      <c r="G17" s="11" t="s">
        <v>90</v>
      </c>
      <c r="H17" s="11" t="s">
        <v>107</v>
      </c>
      <c r="I17" s="11" t="s">
        <v>86</v>
      </c>
      <c r="J17" s="177" t="s">
        <v>104</v>
      </c>
      <c r="K17" s="177"/>
      <c r="L17" s="177"/>
      <c r="M17" s="177"/>
      <c r="N17" s="177"/>
    </row>
    <row r="18" spans="1:14">
      <c r="A18" s="337" t="s">
        <v>71</v>
      </c>
      <c r="B18" s="343" t="str">
        <f>B2</f>
        <v>TipoEvento</v>
      </c>
      <c r="C18" s="343" t="s">
        <v>110</v>
      </c>
      <c r="D18" s="340" t="s">
        <v>1017</v>
      </c>
      <c r="E18" s="3" t="s">
        <v>92</v>
      </c>
      <c r="F18" s="3" t="s">
        <v>93</v>
      </c>
      <c r="G18" s="3" t="s">
        <v>94</v>
      </c>
      <c r="H18" s="3" t="s">
        <v>112</v>
      </c>
      <c r="I18" s="3" t="s">
        <v>95</v>
      </c>
      <c r="J18" s="505" t="s">
        <v>1018</v>
      </c>
      <c r="K18" s="261"/>
      <c r="L18" s="262"/>
      <c r="M18" s="567"/>
      <c r="N18" s="568"/>
    </row>
    <row r="19" spans="1:14" ht="28.5" customHeight="1">
      <c r="A19" s="339"/>
      <c r="B19" s="345"/>
      <c r="C19" s="345"/>
      <c r="D19" s="342"/>
      <c r="E19" s="3" t="s">
        <v>238</v>
      </c>
      <c r="F19" s="3" t="s">
        <v>239</v>
      </c>
      <c r="G19" s="3"/>
      <c r="H19" s="3" t="s">
        <v>112</v>
      </c>
      <c r="I19" s="3" t="s">
        <v>73</v>
      </c>
      <c r="J19" s="505" t="s">
        <v>1019</v>
      </c>
      <c r="K19" s="261"/>
      <c r="L19" s="262"/>
      <c r="M19" s="567"/>
      <c r="N19" s="568"/>
    </row>
    <row r="20" spans="1:14">
      <c r="A20" s="263" t="s">
        <v>119</v>
      </c>
      <c r="B20" s="259"/>
      <c r="C20" s="259"/>
      <c r="D20" s="259"/>
      <c r="E20" s="259"/>
      <c r="F20" s="259"/>
      <c r="G20" s="259"/>
      <c r="H20" s="259"/>
      <c r="I20" s="259"/>
      <c r="J20" s="259"/>
      <c r="K20" s="259"/>
      <c r="L20" s="259"/>
      <c r="M20" s="259"/>
      <c r="N20" s="264"/>
    </row>
    <row r="21" spans="1:14">
      <c r="A21" s="354" t="s">
        <v>83</v>
      </c>
      <c r="B21" s="346" t="s">
        <v>84</v>
      </c>
      <c r="C21" s="346" t="s">
        <v>120</v>
      </c>
      <c r="D21" s="346" t="s">
        <v>121</v>
      </c>
      <c r="E21" s="346" t="s">
        <v>104</v>
      </c>
      <c r="F21" s="346" t="s">
        <v>105</v>
      </c>
      <c r="G21" s="346"/>
      <c r="H21" s="346"/>
      <c r="I21" s="346"/>
      <c r="J21" s="346"/>
      <c r="K21" s="346"/>
      <c r="L21" s="346" t="s">
        <v>122</v>
      </c>
      <c r="M21" s="346"/>
      <c r="N21" s="349" t="s">
        <v>106</v>
      </c>
    </row>
    <row r="22" spans="1:14">
      <c r="A22" s="569"/>
      <c r="B22" s="570"/>
      <c r="C22" s="570"/>
      <c r="D22" s="570"/>
      <c r="E22" s="570"/>
      <c r="F22" s="46" t="s">
        <v>84</v>
      </c>
      <c r="G22" s="46" t="s">
        <v>85</v>
      </c>
      <c r="H22" s="46" t="s">
        <v>90</v>
      </c>
      <c r="I22" s="46" t="s">
        <v>107</v>
      </c>
      <c r="J22" s="46" t="s">
        <v>86</v>
      </c>
      <c r="K22" s="46" t="s">
        <v>104</v>
      </c>
      <c r="L22" s="46" t="s">
        <v>85</v>
      </c>
      <c r="M22" s="46" t="s">
        <v>90</v>
      </c>
      <c r="N22" s="571"/>
    </row>
    <row r="23" spans="1:14">
      <c r="A23" s="23" t="s">
        <v>71</v>
      </c>
      <c r="B23" s="23" t="s">
        <v>123</v>
      </c>
      <c r="C23" s="23" t="s">
        <v>124</v>
      </c>
      <c r="D23" s="23" t="s">
        <v>73</v>
      </c>
      <c r="E23" s="23" t="s">
        <v>685</v>
      </c>
      <c r="F23" s="23"/>
      <c r="G23" s="23"/>
      <c r="H23" s="23"/>
      <c r="I23" s="23"/>
      <c r="J23" s="23"/>
      <c r="K23" s="23"/>
      <c r="L23" s="23" t="s">
        <v>93</v>
      </c>
      <c r="M23" s="23" t="s">
        <v>94</v>
      </c>
      <c r="N23" s="23"/>
    </row>
    <row r="24" spans="1:14">
      <c r="A24" s="23" t="s">
        <v>71</v>
      </c>
      <c r="B24" s="23" t="s">
        <v>245</v>
      </c>
      <c r="C24" s="23" t="s">
        <v>124</v>
      </c>
      <c r="D24" s="23" t="s">
        <v>73</v>
      </c>
      <c r="E24" s="44" t="s">
        <v>1008</v>
      </c>
      <c r="F24" s="23"/>
      <c r="G24" s="23"/>
      <c r="H24" s="23"/>
      <c r="I24" s="23"/>
      <c r="J24" s="23"/>
      <c r="K24" s="23"/>
      <c r="L24" s="23" t="s">
        <v>239</v>
      </c>
      <c r="M24" s="23"/>
      <c r="N24" s="23"/>
    </row>
    <row r="25" spans="1:14" ht="91.5">
      <c r="A25" s="23" t="s">
        <v>91</v>
      </c>
      <c r="B25" s="23" t="s">
        <v>128</v>
      </c>
      <c r="C25" s="23" t="s">
        <v>129</v>
      </c>
      <c r="D25" s="23" t="s">
        <v>73</v>
      </c>
      <c r="E25" s="44" t="s">
        <v>130</v>
      </c>
      <c r="F25" s="23" t="s">
        <v>92</v>
      </c>
      <c r="G25" s="23" t="s">
        <v>93</v>
      </c>
      <c r="H25" s="23" t="s">
        <v>94</v>
      </c>
      <c r="I25" s="23" t="s">
        <v>112</v>
      </c>
      <c r="J25" s="23" t="s">
        <v>73</v>
      </c>
      <c r="K25" s="45" t="s">
        <v>1020</v>
      </c>
      <c r="L25" s="23"/>
      <c r="M25" s="23"/>
      <c r="N25" s="71" t="str">
        <f>_xlfn.CONCAT("– Los datos del ", B13, " deben cumplir con las reglas de tipo de dato, formato, longitud, obligatoriedad, rango y falta de lógica.
En caso de fallar, se debe reportar el error al maximo detalle, deteniendo el proceso de set", PROPER(F25), "( ", F25,": ",IF(G25="Otro",H25,G25),"): void")</f>
        <v>– Los datos del identificador deben cumplir con las reglas de tipo de dato, formato, longitud, obligatoriedad, rango y falta de lógica.
En caso de fallar, se debe reportar el error al maximo detalle, deteniendo el proceso de setIdentificador( identificador: UUID): void</v>
      </c>
    </row>
    <row r="26" spans="1:14" ht="91.5">
      <c r="A26" s="23" t="s">
        <v>91</v>
      </c>
      <c r="B26" s="23" t="s">
        <v>248</v>
      </c>
      <c r="C26" s="23" t="s">
        <v>129</v>
      </c>
      <c r="D26" s="23" t="s">
        <v>73</v>
      </c>
      <c r="E26" s="44" t="s">
        <v>249</v>
      </c>
      <c r="F26" s="23" t="s">
        <v>238</v>
      </c>
      <c r="G26" s="23" t="s">
        <v>239</v>
      </c>
      <c r="H26" s="23"/>
      <c r="I26" s="23" t="s">
        <v>112</v>
      </c>
      <c r="J26" s="23" t="s">
        <v>73</v>
      </c>
      <c r="K26" s="37" t="s">
        <v>1021</v>
      </c>
      <c r="L26" s="23"/>
      <c r="M26" s="23"/>
      <c r="N26" s="71" t="str">
        <f>_xlfn.CONCAT("– Los datos del ", B14, " deben cumplir con las reglas de tipo de dato, formato, longitud, obligatoriedad, rango y falta de lógica.
En caso de fallar, se debe reportar el error al maximo detalle, deteniendo el proceso de set", PROPER(F26), "( ", F26,": ",IF(G26="Otro",H26,G26),"): void")</f>
        <v>– Los datos del nombre deben cumplir con las reglas de tipo de dato, formato, longitud, obligatoriedad, rango y falta de lógica.
En caso de fallar, se debe reportar el error al maximo detalle, deteniendo el proceso de setNombre( nombre: String): void</v>
      </c>
    </row>
    <row r="27" spans="1:14">
      <c r="A27" s="543" t="s">
        <v>134</v>
      </c>
      <c r="B27" s="544"/>
      <c r="C27" s="544"/>
      <c r="D27" s="544"/>
      <c r="E27" s="544"/>
      <c r="F27" s="544"/>
      <c r="G27" s="544"/>
      <c r="H27" s="544"/>
      <c r="I27" s="544"/>
      <c r="J27" s="544"/>
      <c r="K27" s="544"/>
      <c r="L27" s="544"/>
      <c r="M27" s="544"/>
      <c r="N27" s="545"/>
    </row>
    <row r="28" spans="1:14">
      <c r="A28" s="374" t="s">
        <v>83</v>
      </c>
      <c r="B28" s="372" t="s">
        <v>84</v>
      </c>
      <c r="C28" s="372" t="s">
        <v>135</v>
      </c>
      <c r="D28" s="372" t="s">
        <v>121</v>
      </c>
      <c r="E28" s="372" t="s">
        <v>104</v>
      </c>
      <c r="F28" s="372" t="s">
        <v>105</v>
      </c>
      <c r="G28" s="372"/>
      <c r="H28" s="372"/>
      <c r="I28" s="372"/>
      <c r="J28" s="372"/>
      <c r="K28" s="372"/>
      <c r="L28" s="372" t="s">
        <v>122</v>
      </c>
      <c r="M28" s="372"/>
      <c r="N28" s="373" t="s">
        <v>106</v>
      </c>
    </row>
    <row r="29" spans="1:14">
      <c r="A29" s="374"/>
      <c r="B29" s="372"/>
      <c r="C29" s="372"/>
      <c r="D29" s="372"/>
      <c r="E29" s="372"/>
      <c r="F29" s="13" t="s">
        <v>84</v>
      </c>
      <c r="G29" s="13" t="s">
        <v>85</v>
      </c>
      <c r="H29" s="13" t="s">
        <v>90</v>
      </c>
      <c r="I29" s="13" t="s">
        <v>107</v>
      </c>
      <c r="J29" s="13" t="s">
        <v>86</v>
      </c>
      <c r="K29" s="13" t="s">
        <v>104</v>
      </c>
      <c r="L29" s="13" t="s">
        <v>85</v>
      </c>
      <c r="M29" s="13" t="s">
        <v>90</v>
      </c>
      <c r="N29" s="373"/>
    </row>
    <row r="30" spans="1:14" ht="60">
      <c r="A30" s="6" t="s">
        <v>71</v>
      </c>
      <c r="B30" s="3" t="s">
        <v>149</v>
      </c>
      <c r="C30" s="3" t="s">
        <v>96</v>
      </c>
      <c r="D30" s="3" t="s">
        <v>73</v>
      </c>
      <c r="E30" s="3" t="s">
        <v>1022</v>
      </c>
      <c r="F30" s="3" t="s">
        <v>1023</v>
      </c>
      <c r="G30" s="3" t="s">
        <v>93</v>
      </c>
      <c r="H30" s="3" t="s">
        <v>63</v>
      </c>
      <c r="I30" s="3" t="s">
        <v>115</v>
      </c>
      <c r="J30" s="3" t="s">
        <v>73</v>
      </c>
      <c r="K30" s="42" t="s">
        <v>1024</v>
      </c>
      <c r="L30" s="3" t="s">
        <v>93</v>
      </c>
      <c r="M30" s="42" t="s">
        <v>1025</v>
      </c>
      <c r="N30" s="7"/>
    </row>
    <row r="31" spans="1:14">
      <c r="A31" s="6" t="s">
        <v>71</v>
      </c>
      <c r="B31" s="3" t="s">
        <v>733</v>
      </c>
      <c r="C31" s="3" t="s">
        <v>96</v>
      </c>
      <c r="D31" s="3" t="s">
        <v>73</v>
      </c>
      <c r="E31" s="3" t="s">
        <v>734</v>
      </c>
      <c r="F31" s="3"/>
      <c r="G31" s="3"/>
      <c r="H31" s="3"/>
      <c r="I31" s="3"/>
      <c r="J31" s="3"/>
      <c r="K31" s="42"/>
      <c r="L31" s="3" t="s">
        <v>93</v>
      </c>
      <c r="M31" s="42" t="s">
        <v>94</v>
      </c>
      <c r="N31" s="7"/>
    </row>
  </sheetData>
  <mergeCells count="55">
    <mergeCell ref="A7:E7"/>
    <mergeCell ref="B8:D8"/>
    <mergeCell ref="B9:D9"/>
    <mergeCell ref="A10:N10"/>
    <mergeCell ref="A11:A12"/>
    <mergeCell ref="B11:B12"/>
    <mergeCell ref="C11:D11"/>
    <mergeCell ref="E11:E12"/>
    <mergeCell ref="F11:F12"/>
    <mergeCell ref="G11:I12"/>
    <mergeCell ref="J11:N12"/>
    <mergeCell ref="B6:E6"/>
    <mergeCell ref="A1:E1"/>
    <mergeCell ref="B2:E2"/>
    <mergeCell ref="B3:E3"/>
    <mergeCell ref="B4:E4"/>
    <mergeCell ref="B5:E5"/>
    <mergeCell ref="J14:N14"/>
    <mergeCell ref="G13:I13"/>
    <mergeCell ref="J13:N13"/>
    <mergeCell ref="G14:I14"/>
    <mergeCell ref="A18:A19"/>
    <mergeCell ref="B18:B19"/>
    <mergeCell ref="C18:C19"/>
    <mergeCell ref="D18:D19"/>
    <mergeCell ref="J19:L19"/>
    <mergeCell ref="M19:N19"/>
    <mergeCell ref="A15:N15"/>
    <mergeCell ref="A16:A17"/>
    <mergeCell ref="B16:B17"/>
    <mergeCell ref="C16:C17"/>
    <mergeCell ref="D16:D17"/>
    <mergeCell ref="E16:L16"/>
    <mergeCell ref="L28:M28"/>
    <mergeCell ref="N28:N29"/>
    <mergeCell ref="A27:N27"/>
    <mergeCell ref="A28:A29"/>
    <mergeCell ref="B28:B29"/>
    <mergeCell ref="C28:C29"/>
    <mergeCell ref="D28:D29"/>
    <mergeCell ref="E28:E29"/>
    <mergeCell ref="F28:K28"/>
    <mergeCell ref="M16:N17"/>
    <mergeCell ref="J17:L17"/>
    <mergeCell ref="C21:C22"/>
    <mergeCell ref="D21:D22"/>
    <mergeCell ref="E21:E22"/>
    <mergeCell ref="F21:K21"/>
    <mergeCell ref="L21:M21"/>
    <mergeCell ref="A20:N20"/>
    <mergeCell ref="J18:L18"/>
    <mergeCell ref="M18:N18"/>
    <mergeCell ref="N21:N22"/>
    <mergeCell ref="A21:A22"/>
    <mergeCell ref="B21:B22"/>
  </mergeCells>
  <hyperlinks>
    <hyperlink ref="A1:E1" location="Clases!A1" display="&lt;-Volver al inicio" xr:uid="{AFFFB088-CBB1-4F89-A5C4-47060610EC9B}"/>
    <hyperlink ref="E9" location="'evento'!A1" display="Evento" xr:uid="{501AB0B0-CBAF-4872-BFA9-1A4E2107A82B}"/>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4AEA6484-2C56-4376-B54A-4B0CE5355547}">
          <x14:formula1>
            <xm:f>Valores!$C$2:$C$7</xm:f>
          </x14:formula1>
          <xm:sqref>B9</xm:sqref>
        </x14:dataValidation>
        <x14:dataValidation type="list" allowBlank="1" showInputMessage="1" showErrorMessage="1" xr:uid="{0A7E3CB9-7341-4D29-8ECB-AE3EEE6CFC7E}">
          <x14:formula1>
            <xm:f>Valores!$B$2:$B$3</xm:f>
          </x14:formula1>
          <xm:sqref>A9</xm:sqref>
        </x14:dataValidation>
        <x14:dataValidation type="list" allowBlank="1" showInputMessage="1" showErrorMessage="1" xr:uid="{D62A42ED-96FB-472D-BF56-0CEC6A6CC039}">
          <x14:formula1>
            <xm:f>Valores!$L$2:$L$13</xm:f>
          </x14:formula1>
          <xm:sqref>L30:L31</xm:sqref>
        </x14:dataValidation>
        <x14:dataValidation type="list" allowBlank="1" showInputMessage="1" showErrorMessage="1" xr:uid="{A63B6028-32D7-466D-B3B5-641E8849A609}">
          <x14:formula1>
            <xm:f>Valores!$K$2:$K$3</xm:f>
          </x14:formula1>
          <xm:sqref>C23:C26</xm:sqref>
        </x14:dataValidation>
        <x14:dataValidation type="list" allowBlank="1" showInputMessage="1" showErrorMessage="1" xr:uid="{512C0439-CC3B-4D1A-B935-CC65DDB552C9}">
          <x14:formula1>
            <xm:f>Valores!$J$2:$J$3</xm:f>
          </x14:formula1>
          <xm:sqref>I30:I31 H18:H19 I23:I26</xm:sqref>
        </x14:dataValidation>
        <x14:dataValidation type="list" allowBlank="1" showInputMessage="1" showErrorMessage="1" xr:uid="{9C8F886C-3E99-4D25-9E96-AF7DBB5BA4F9}">
          <x14:formula1>
            <xm:f>Valores!$I$2:$I$3</xm:f>
          </x14:formula1>
          <xm:sqref>C18</xm:sqref>
        </x14:dataValidation>
        <x14:dataValidation type="list" allowBlank="1" showInputMessage="1" showErrorMessage="1" xr:uid="{E4975BD8-54F7-4B53-8F4B-82543A652B93}">
          <x14:formula1>
            <xm:f>Valores!$H$2:$H$3</xm:f>
          </x14:formula1>
          <xm:sqref>F13:F14 C30:C31</xm:sqref>
        </x14:dataValidation>
        <x14:dataValidation type="list" allowBlank="1" showInputMessage="1" showErrorMessage="1" xr:uid="{156DF81E-CB7E-48AF-AD87-5C454FE285DE}">
          <x14:formula1>
            <xm:f>Valores!$G$2:$G$12</xm:f>
          </x14:formula1>
          <xm:sqref>C13:C14 G30:G31 F18:F19 L23:L26 G23:G26</xm:sqref>
        </x14:dataValidation>
        <x14:dataValidation type="list" allowBlank="1" showInputMessage="1" showErrorMessage="1" xr:uid="{D5996F2A-65D1-45A2-A919-B075097FC857}">
          <x14:formula1>
            <xm:f>Valores!$F$2:$F$5</xm:f>
          </x14:formula1>
          <xm:sqref>A13:A14 A30:A31 A18 A23:A26</xm:sqref>
        </x14:dataValidation>
        <x14:dataValidation type="list" allowBlank="1" showInputMessage="1" showErrorMessage="1" xr:uid="{DC0ED1BE-1957-4415-B838-8376B8105FC0}">
          <x14:formula1>
            <xm:f>Valores!$E$2:$E$3</xm:f>
          </x14:formula1>
          <xm:sqref>B6 E13:E14 J30:J31 D30:D31 I18:I19 D23:D26 J23:J26</xm:sqref>
        </x14:dataValidation>
        <x14:dataValidation type="list" allowBlank="1" showInputMessage="1" showErrorMessage="1" xr:uid="{F11687C7-E5A1-4EDD-8011-052DABACA8A4}">
          <x14:formula1>
            <xm:f>Valores!$D$2:$D$3</xm:f>
          </x14:formula1>
          <xm:sqref>B5</xm:sqref>
        </x14:dataValidation>
        <x14:dataValidation type="list" allowBlank="1" showInputMessage="1" showErrorMessage="1" xr:uid="{77DF012D-FC4D-41C1-BBC8-6458D14C5286}">
          <x14:formula1>
            <xm:f>Clases!$B$2:$B$32</xm:f>
          </x14:formula1>
          <xm:sqref>E9</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E8A63-F8C4-4DF9-988C-463D91DEF6C4}">
  <dimension ref="A1:N31"/>
  <sheetViews>
    <sheetView zoomScale="55" zoomScaleNormal="55" workbookViewId="0">
      <pane ySplit="1" topLeftCell="A26" activePane="bottomLeft" state="frozen"/>
      <selection pane="bottomLeft" activeCell="D39" sqref="D39"/>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9"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0" style="1" bestFit="1" customWidth="1"/>
    <col min="14" max="14" width="58.5703125" style="1" bestFit="1" customWidth="1"/>
    <col min="15" max="16384" width="19.7109375" style="1"/>
  </cols>
  <sheetData>
    <row r="1" spans="1:14">
      <c r="A1" s="246" t="s">
        <v>69</v>
      </c>
      <c r="B1" s="246"/>
      <c r="C1" s="246"/>
      <c r="D1" s="246"/>
      <c r="E1" s="246"/>
    </row>
    <row r="2" spans="1:14" ht="13.5" customHeight="1">
      <c r="A2" s="16" t="str">
        <f>Clases!$B$1</f>
        <v>Clase</v>
      </c>
      <c r="B2" s="572" t="str">
        <f>Clases!B31</f>
        <v>TipoOrganizacion</v>
      </c>
      <c r="C2" s="573"/>
      <c r="D2" s="573"/>
      <c r="E2" s="574"/>
    </row>
    <row r="3" spans="1:14">
      <c r="A3" s="17" t="str">
        <f>Clases!$C$1</f>
        <v>Estereotipo</v>
      </c>
      <c r="B3" s="239" t="str">
        <f>Clases!C7</f>
        <v>class</v>
      </c>
      <c r="C3" s="239"/>
      <c r="D3" s="239"/>
      <c r="E3" s="239"/>
    </row>
    <row r="4" spans="1:14">
      <c r="A4" s="17" t="str">
        <f>Clases!$D$1</f>
        <v>Desripción</v>
      </c>
      <c r="B4" s="239" t="str">
        <f>Clases!D31</f>
        <v>Clase que hace representación de las diferentes organizaciones que pueden requerir del servicio de Uconnect, estas Organizaciones pueden tener una o muchas estructuras hijas</v>
      </c>
      <c r="C4" s="239"/>
      <c r="D4" s="239"/>
      <c r="E4" s="239"/>
    </row>
    <row r="5" spans="1:14">
      <c r="A5" s="17" t="s">
        <v>70</v>
      </c>
      <c r="B5" s="239" t="s">
        <v>282</v>
      </c>
      <c r="C5" s="239"/>
      <c r="D5" s="239"/>
      <c r="E5" s="239"/>
    </row>
    <row r="6" spans="1:14">
      <c r="A6" s="17" t="s">
        <v>72</v>
      </c>
      <c r="B6" s="239" t="s">
        <v>73</v>
      </c>
      <c r="C6" s="239"/>
      <c r="D6" s="239"/>
      <c r="E6" s="239"/>
    </row>
    <row r="7" spans="1:14">
      <c r="A7" s="357" t="s">
        <v>74</v>
      </c>
      <c r="B7" s="357"/>
      <c r="C7" s="357"/>
      <c r="D7" s="357"/>
      <c r="E7" s="357"/>
      <c r="F7" s="2"/>
      <c r="G7" s="2"/>
      <c r="H7" s="2"/>
      <c r="I7" s="2"/>
      <c r="J7" s="2"/>
      <c r="K7" s="2"/>
      <c r="L7" s="2"/>
      <c r="M7" s="2"/>
      <c r="N7" s="2"/>
    </row>
    <row r="8" spans="1:14">
      <c r="A8" s="4" t="s">
        <v>75</v>
      </c>
      <c r="B8" s="358" t="s">
        <v>76</v>
      </c>
      <c r="C8" s="358"/>
      <c r="D8" s="358"/>
      <c r="E8" s="5" t="s">
        <v>21</v>
      </c>
      <c r="F8" s="2"/>
      <c r="G8" s="2"/>
      <c r="H8" s="2"/>
      <c r="I8" s="2"/>
      <c r="J8" s="2"/>
      <c r="K8" s="2"/>
      <c r="L8" s="2"/>
      <c r="M8" s="2"/>
      <c r="N8" s="2"/>
    </row>
    <row r="9" spans="1:14">
      <c r="A9" s="9" t="s">
        <v>79</v>
      </c>
      <c r="B9" s="265" t="s">
        <v>162</v>
      </c>
      <c r="C9" s="265"/>
      <c r="D9" s="265"/>
      <c r="E9" s="18" t="s">
        <v>39</v>
      </c>
    </row>
    <row r="10" spans="1:14">
      <c r="A10" s="254" t="s">
        <v>82</v>
      </c>
      <c r="B10" s="254"/>
      <c r="C10" s="254"/>
      <c r="D10" s="254"/>
      <c r="E10" s="254"/>
      <c r="F10" s="254"/>
      <c r="G10" s="254"/>
      <c r="H10" s="254"/>
      <c r="I10" s="254"/>
      <c r="J10" s="254"/>
      <c r="K10" s="254"/>
      <c r="L10" s="254"/>
      <c r="M10" s="254"/>
      <c r="N10" s="254"/>
    </row>
    <row r="11" spans="1:14">
      <c r="A11" s="360" t="s">
        <v>83</v>
      </c>
      <c r="B11" s="355" t="s">
        <v>84</v>
      </c>
      <c r="C11" s="355" t="s">
        <v>85</v>
      </c>
      <c r="D11" s="355"/>
      <c r="E11" s="355" t="s">
        <v>86</v>
      </c>
      <c r="F11" s="355" t="s">
        <v>87</v>
      </c>
      <c r="G11" s="355" t="s">
        <v>88</v>
      </c>
      <c r="H11" s="355"/>
      <c r="I11" s="355"/>
      <c r="J11" s="355" t="s">
        <v>89</v>
      </c>
      <c r="K11" s="355"/>
      <c r="L11" s="355"/>
      <c r="M11" s="355"/>
      <c r="N11" s="355"/>
    </row>
    <row r="12" spans="1:14">
      <c r="A12" s="360"/>
      <c r="B12" s="355"/>
      <c r="C12" s="10" t="s">
        <v>85</v>
      </c>
      <c r="D12" s="10" t="s">
        <v>90</v>
      </c>
      <c r="E12" s="355"/>
      <c r="F12" s="355"/>
      <c r="G12" s="355"/>
      <c r="H12" s="355"/>
      <c r="I12" s="355"/>
      <c r="J12" s="355"/>
      <c r="K12" s="355"/>
      <c r="L12" s="355"/>
      <c r="M12" s="355"/>
      <c r="N12" s="355"/>
    </row>
    <row r="13" spans="1:14">
      <c r="A13" s="6" t="s">
        <v>91</v>
      </c>
      <c r="B13" s="3" t="s">
        <v>92</v>
      </c>
      <c r="C13" s="3" t="s">
        <v>93</v>
      </c>
      <c r="D13" s="3" t="s">
        <v>94</v>
      </c>
      <c r="E13" s="3" t="s">
        <v>73</v>
      </c>
      <c r="F13" s="3" t="s">
        <v>96</v>
      </c>
      <c r="G13" s="239"/>
      <c r="H13" s="239"/>
      <c r="I13" s="239"/>
      <c r="J13" s="260" t="s">
        <v>1026</v>
      </c>
      <c r="K13" s="260"/>
      <c r="L13" s="260"/>
      <c r="M13" s="260"/>
      <c r="N13" s="260"/>
    </row>
    <row r="14" spans="1:14">
      <c r="A14" s="6" t="s">
        <v>91</v>
      </c>
      <c r="B14" s="3" t="s">
        <v>238</v>
      </c>
      <c r="C14" s="3" t="s">
        <v>239</v>
      </c>
      <c r="D14" s="3"/>
      <c r="E14" s="3" t="s">
        <v>73</v>
      </c>
      <c r="F14" s="3" t="s">
        <v>96</v>
      </c>
      <c r="G14" s="239"/>
      <c r="H14" s="239"/>
      <c r="I14" s="239"/>
      <c r="J14" s="260" t="s">
        <v>1027</v>
      </c>
      <c r="K14" s="260"/>
      <c r="L14" s="260"/>
      <c r="M14" s="260"/>
      <c r="N14" s="260"/>
    </row>
    <row r="15" spans="1:14">
      <c r="A15" s="245" t="s">
        <v>1004</v>
      </c>
      <c r="B15" s="245"/>
      <c r="C15" s="245"/>
      <c r="D15" s="245"/>
      <c r="E15" s="245"/>
      <c r="F15" s="245"/>
      <c r="G15" s="245"/>
      <c r="H15" s="245"/>
      <c r="I15" s="245"/>
      <c r="J15" s="245"/>
      <c r="K15" s="245"/>
      <c r="L15" s="245"/>
      <c r="M15" s="245"/>
      <c r="N15" s="245"/>
    </row>
    <row r="16" spans="1:14">
      <c r="A16" s="176" t="s">
        <v>83</v>
      </c>
      <c r="B16" s="177" t="s">
        <v>84</v>
      </c>
      <c r="C16" s="177" t="s">
        <v>103</v>
      </c>
      <c r="D16" s="177" t="s">
        <v>104</v>
      </c>
      <c r="E16" s="177" t="s">
        <v>105</v>
      </c>
      <c r="F16" s="177"/>
      <c r="G16" s="177"/>
      <c r="H16" s="177"/>
      <c r="I16" s="177"/>
      <c r="J16" s="177"/>
      <c r="K16" s="177"/>
      <c r="L16" s="177"/>
      <c r="M16" s="177" t="s">
        <v>106</v>
      </c>
      <c r="N16" s="177"/>
    </row>
    <row r="17" spans="1:14">
      <c r="A17" s="176"/>
      <c r="B17" s="177"/>
      <c r="C17" s="177"/>
      <c r="D17" s="177"/>
      <c r="E17" s="11" t="s">
        <v>84</v>
      </c>
      <c r="F17" s="11" t="s">
        <v>85</v>
      </c>
      <c r="G17" s="11" t="s">
        <v>90</v>
      </c>
      <c r="H17" s="11" t="s">
        <v>107</v>
      </c>
      <c r="I17" s="11" t="s">
        <v>86</v>
      </c>
      <c r="J17" s="177" t="s">
        <v>104</v>
      </c>
      <c r="K17" s="177"/>
      <c r="L17" s="177"/>
      <c r="M17" s="177"/>
      <c r="N17" s="177"/>
    </row>
    <row r="18" spans="1:14">
      <c r="A18" s="337" t="s">
        <v>71</v>
      </c>
      <c r="B18" s="343" t="str">
        <f>B2</f>
        <v>TipoOrganizacion</v>
      </c>
      <c r="C18" s="343" t="s">
        <v>110</v>
      </c>
      <c r="D18" s="340" t="s">
        <v>1028</v>
      </c>
      <c r="E18" s="3" t="s">
        <v>92</v>
      </c>
      <c r="F18" s="3" t="s">
        <v>93</v>
      </c>
      <c r="G18" s="3" t="s">
        <v>94</v>
      </c>
      <c r="H18" s="3" t="s">
        <v>112</v>
      </c>
      <c r="I18" s="3" t="s">
        <v>95</v>
      </c>
      <c r="J18" s="505" t="s">
        <v>1029</v>
      </c>
      <c r="K18" s="261"/>
      <c r="L18" s="262"/>
      <c r="M18" s="567"/>
      <c r="N18" s="568"/>
    </row>
    <row r="19" spans="1:14" ht="33" customHeight="1">
      <c r="A19" s="339"/>
      <c r="B19" s="345"/>
      <c r="C19" s="345"/>
      <c r="D19" s="342"/>
      <c r="E19" s="3" t="s">
        <v>238</v>
      </c>
      <c r="F19" s="3" t="s">
        <v>239</v>
      </c>
      <c r="G19" s="3"/>
      <c r="H19" s="3" t="s">
        <v>112</v>
      </c>
      <c r="I19" s="3" t="s">
        <v>73</v>
      </c>
      <c r="J19" s="505" t="s">
        <v>1030</v>
      </c>
      <c r="K19" s="261"/>
      <c r="L19" s="262"/>
      <c r="M19" s="567"/>
      <c r="N19" s="568"/>
    </row>
    <row r="20" spans="1:14">
      <c r="A20" s="263" t="s">
        <v>119</v>
      </c>
      <c r="B20" s="259"/>
      <c r="C20" s="259"/>
      <c r="D20" s="259"/>
      <c r="E20" s="259"/>
      <c r="F20" s="259"/>
      <c r="G20" s="259"/>
      <c r="H20" s="259"/>
      <c r="I20" s="259"/>
      <c r="J20" s="259"/>
      <c r="K20" s="259"/>
      <c r="L20" s="259"/>
      <c r="M20" s="259"/>
      <c r="N20" s="264"/>
    </row>
    <row r="21" spans="1:14">
      <c r="A21" s="354" t="s">
        <v>83</v>
      </c>
      <c r="B21" s="346" t="s">
        <v>84</v>
      </c>
      <c r="C21" s="346" t="s">
        <v>120</v>
      </c>
      <c r="D21" s="346" t="s">
        <v>121</v>
      </c>
      <c r="E21" s="346" t="s">
        <v>104</v>
      </c>
      <c r="F21" s="346" t="s">
        <v>105</v>
      </c>
      <c r="G21" s="346"/>
      <c r="H21" s="346"/>
      <c r="I21" s="346"/>
      <c r="J21" s="346"/>
      <c r="K21" s="346"/>
      <c r="L21" s="346" t="s">
        <v>122</v>
      </c>
      <c r="M21" s="346"/>
      <c r="N21" s="349" t="s">
        <v>106</v>
      </c>
    </row>
    <row r="22" spans="1:14">
      <c r="A22" s="569"/>
      <c r="B22" s="570"/>
      <c r="C22" s="570"/>
      <c r="D22" s="570"/>
      <c r="E22" s="570"/>
      <c r="F22" s="46" t="s">
        <v>84</v>
      </c>
      <c r="G22" s="46" t="s">
        <v>85</v>
      </c>
      <c r="H22" s="46" t="s">
        <v>90</v>
      </c>
      <c r="I22" s="46" t="s">
        <v>107</v>
      </c>
      <c r="J22" s="46" t="s">
        <v>86</v>
      </c>
      <c r="K22" s="46" t="s">
        <v>104</v>
      </c>
      <c r="L22" s="46" t="s">
        <v>85</v>
      </c>
      <c r="M22" s="46" t="s">
        <v>90</v>
      </c>
      <c r="N22" s="571"/>
    </row>
    <row r="23" spans="1:14">
      <c r="A23" s="23" t="s">
        <v>71</v>
      </c>
      <c r="B23" s="23" t="s">
        <v>123</v>
      </c>
      <c r="C23" s="23" t="s">
        <v>124</v>
      </c>
      <c r="D23" s="23" t="s">
        <v>73</v>
      </c>
      <c r="E23" s="23" t="s">
        <v>685</v>
      </c>
      <c r="F23" s="23"/>
      <c r="G23" s="23"/>
      <c r="H23" s="23"/>
      <c r="I23" s="23"/>
      <c r="J23" s="23"/>
      <c r="K23" s="23"/>
      <c r="L23" s="23" t="s">
        <v>93</v>
      </c>
      <c r="M23" s="23" t="s">
        <v>94</v>
      </c>
      <c r="N23" s="23"/>
    </row>
    <row r="24" spans="1:14">
      <c r="A24" s="23" t="s">
        <v>71</v>
      </c>
      <c r="B24" s="23" t="s">
        <v>245</v>
      </c>
      <c r="C24" s="23" t="s">
        <v>124</v>
      </c>
      <c r="D24" s="23" t="s">
        <v>73</v>
      </c>
      <c r="E24" s="44" t="s">
        <v>1008</v>
      </c>
      <c r="F24" s="23"/>
      <c r="G24" s="23"/>
      <c r="H24" s="23"/>
      <c r="I24" s="23"/>
      <c r="J24" s="23"/>
      <c r="K24" s="23"/>
      <c r="L24" s="23" t="s">
        <v>239</v>
      </c>
      <c r="M24" s="23"/>
      <c r="N24" s="23"/>
    </row>
    <row r="25" spans="1:14" ht="91.5">
      <c r="A25" s="23" t="s">
        <v>91</v>
      </c>
      <c r="B25" s="23" t="s">
        <v>128</v>
      </c>
      <c r="C25" s="23" t="s">
        <v>129</v>
      </c>
      <c r="D25" s="23" t="s">
        <v>73</v>
      </c>
      <c r="E25" s="44" t="s">
        <v>130</v>
      </c>
      <c r="F25" s="23" t="s">
        <v>92</v>
      </c>
      <c r="G25" s="23" t="s">
        <v>93</v>
      </c>
      <c r="H25" s="23" t="s">
        <v>94</v>
      </c>
      <c r="I25" s="23" t="s">
        <v>112</v>
      </c>
      <c r="J25" s="23" t="s">
        <v>73</v>
      </c>
      <c r="K25" s="45" t="s">
        <v>247</v>
      </c>
      <c r="L25" s="23"/>
      <c r="M25" s="23"/>
      <c r="N25" s="71" t="str">
        <f>_xlfn.CONCAT("– Los datos del ", B13, " deben cumplir con las reglas de tipo de dato, formato, longitud, obligatoriedad, rango y falta de lógica.
En caso de fallar, se debe reportar el error al maximo detalle, deteniendo el proceso de set", PROPER(F25), "( ", F25,": ",IF(G25="Otro",H25,G25),"): void")</f>
        <v>– Los datos del identificador deben cumplir con las reglas de tipo de dato, formato, longitud, obligatoriedad, rango y falta de lógica.
En caso de fallar, se debe reportar el error al maximo detalle, deteniendo el proceso de setIdentificador( identificador: UUID): void</v>
      </c>
    </row>
    <row r="26" spans="1:14" ht="91.5">
      <c r="A26" s="23" t="s">
        <v>91</v>
      </c>
      <c r="B26" s="23" t="s">
        <v>248</v>
      </c>
      <c r="C26" s="23" t="s">
        <v>129</v>
      </c>
      <c r="D26" s="23" t="s">
        <v>73</v>
      </c>
      <c r="E26" s="44" t="s">
        <v>249</v>
      </c>
      <c r="F26" s="23" t="s">
        <v>238</v>
      </c>
      <c r="G26" s="23" t="s">
        <v>239</v>
      </c>
      <c r="H26" s="23"/>
      <c r="I26" s="23" t="s">
        <v>112</v>
      </c>
      <c r="J26" s="23" t="s">
        <v>73</v>
      </c>
      <c r="K26" s="37" t="s">
        <v>250</v>
      </c>
      <c r="L26" s="23"/>
      <c r="M26" s="23"/>
      <c r="N26" s="71" t="str">
        <f>_xlfn.CONCAT("– Los datos del ", B14, " deben cumplir con las reglas de tipo de dato, formato, longitud, obligatoriedad, rango y falta de lógica.
En caso de fallar, se debe reportar el error al maximo detalle, deteniendo el proceso de set", PROPER(F26), "( ", F26,": ",IF(G26="Otro",H26,G26),"): void")</f>
        <v>– Los datos del nombre deben cumplir con las reglas de tipo de dato, formato, longitud, obligatoriedad, rango y falta de lógica.
En caso de fallar, se debe reportar el error al maximo detalle, deteniendo el proceso de setNombre( nombre: String): void</v>
      </c>
    </row>
    <row r="27" spans="1:14">
      <c r="A27" s="543" t="s">
        <v>134</v>
      </c>
      <c r="B27" s="544"/>
      <c r="C27" s="544"/>
      <c r="D27" s="544"/>
      <c r="E27" s="544"/>
      <c r="F27" s="544"/>
      <c r="G27" s="544"/>
      <c r="H27" s="544"/>
      <c r="I27" s="544"/>
      <c r="J27" s="544"/>
      <c r="K27" s="544"/>
      <c r="L27" s="544"/>
      <c r="M27" s="544"/>
      <c r="N27" s="545"/>
    </row>
    <row r="28" spans="1:14">
      <c r="A28" s="374" t="s">
        <v>83</v>
      </c>
      <c r="B28" s="372" t="s">
        <v>84</v>
      </c>
      <c r="C28" s="372" t="s">
        <v>135</v>
      </c>
      <c r="D28" s="372" t="s">
        <v>121</v>
      </c>
      <c r="E28" s="372" t="s">
        <v>104</v>
      </c>
      <c r="F28" s="372" t="s">
        <v>105</v>
      </c>
      <c r="G28" s="372"/>
      <c r="H28" s="372"/>
      <c r="I28" s="372"/>
      <c r="J28" s="372"/>
      <c r="K28" s="372"/>
      <c r="L28" s="372" t="s">
        <v>122</v>
      </c>
      <c r="M28" s="372"/>
      <c r="N28" s="373" t="s">
        <v>106</v>
      </c>
    </row>
    <row r="29" spans="1:14">
      <c r="A29" s="374"/>
      <c r="B29" s="372"/>
      <c r="C29" s="372"/>
      <c r="D29" s="372"/>
      <c r="E29" s="372"/>
      <c r="F29" s="13" t="s">
        <v>84</v>
      </c>
      <c r="G29" s="13" t="s">
        <v>85</v>
      </c>
      <c r="H29" s="13" t="s">
        <v>90</v>
      </c>
      <c r="I29" s="13" t="s">
        <v>107</v>
      </c>
      <c r="J29" s="13" t="s">
        <v>86</v>
      </c>
      <c r="K29" s="13" t="s">
        <v>104</v>
      </c>
      <c r="L29" s="13" t="s">
        <v>85</v>
      </c>
      <c r="M29" s="13" t="s">
        <v>90</v>
      </c>
      <c r="N29" s="373"/>
    </row>
    <row r="30" spans="1:14" ht="60">
      <c r="A30" s="6" t="s">
        <v>71</v>
      </c>
      <c r="B30" s="3" t="s">
        <v>149</v>
      </c>
      <c r="C30" s="3" t="s">
        <v>96</v>
      </c>
      <c r="D30" s="3" t="s">
        <v>73</v>
      </c>
      <c r="E30" s="3" t="s">
        <v>1031</v>
      </c>
      <c r="F30" s="3" t="s">
        <v>1032</v>
      </c>
      <c r="G30" s="3" t="s">
        <v>93</v>
      </c>
      <c r="H30" s="3" t="s">
        <v>65</v>
      </c>
      <c r="I30" s="3" t="s">
        <v>115</v>
      </c>
      <c r="J30" s="3" t="s">
        <v>73</v>
      </c>
      <c r="K30" s="42" t="s">
        <v>1033</v>
      </c>
      <c r="L30" s="3" t="s">
        <v>93</v>
      </c>
      <c r="M30" s="42" t="s">
        <v>1034</v>
      </c>
      <c r="N30" s="7"/>
    </row>
    <row r="31" spans="1:14">
      <c r="A31" s="6" t="s">
        <v>71</v>
      </c>
      <c r="B31" s="3" t="s">
        <v>733</v>
      </c>
      <c r="C31" s="3" t="s">
        <v>96</v>
      </c>
      <c r="D31" s="3" t="s">
        <v>73</v>
      </c>
      <c r="E31" s="3" t="s">
        <v>734</v>
      </c>
      <c r="F31" s="3"/>
      <c r="G31" s="3"/>
      <c r="H31" s="3"/>
      <c r="I31" s="3"/>
      <c r="J31" s="3"/>
      <c r="K31" s="42"/>
      <c r="L31" s="3" t="s">
        <v>93</v>
      </c>
      <c r="M31" s="42" t="s">
        <v>94</v>
      </c>
      <c r="N31" s="7"/>
    </row>
  </sheetData>
  <mergeCells count="55">
    <mergeCell ref="A1:E1"/>
    <mergeCell ref="B2:E2"/>
    <mergeCell ref="B3:E3"/>
    <mergeCell ref="B4:E4"/>
    <mergeCell ref="B5:E5"/>
    <mergeCell ref="G13:I13"/>
    <mergeCell ref="A15:N15"/>
    <mergeCell ref="J13:N13"/>
    <mergeCell ref="G14:I14"/>
    <mergeCell ref="B6:E6"/>
    <mergeCell ref="J14:N14"/>
    <mergeCell ref="A7:E7"/>
    <mergeCell ref="B8:D8"/>
    <mergeCell ref="B9:D9"/>
    <mergeCell ref="A10:N10"/>
    <mergeCell ref="A11:A12"/>
    <mergeCell ref="B11:B12"/>
    <mergeCell ref="C11:D11"/>
    <mergeCell ref="E11:E12"/>
    <mergeCell ref="F11:F12"/>
    <mergeCell ref="G11:I12"/>
    <mergeCell ref="J11:N12"/>
    <mergeCell ref="M16:N17"/>
    <mergeCell ref="J17:L17"/>
    <mergeCell ref="A18:A19"/>
    <mergeCell ref="B18:B19"/>
    <mergeCell ref="C18:C19"/>
    <mergeCell ref="D18:D19"/>
    <mergeCell ref="M18:N18"/>
    <mergeCell ref="A16:A17"/>
    <mergeCell ref="B16:B17"/>
    <mergeCell ref="C16:C17"/>
    <mergeCell ref="D16:D17"/>
    <mergeCell ref="E16:L16"/>
    <mergeCell ref="J18:L18"/>
    <mergeCell ref="J19:L19"/>
    <mergeCell ref="M19:N19"/>
    <mergeCell ref="A20:N20"/>
    <mergeCell ref="A21:A22"/>
    <mergeCell ref="B21:B22"/>
    <mergeCell ref="C21:C22"/>
    <mergeCell ref="D21:D22"/>
    <mergeCell ref="E21:E22"/>
    <mergeCell ref="F21:K21"/>
    <mergeCell ref="L21:M21"/>
    <mergeCell ref="N21:N22"/>
    <mergeCell ref="A27:N27"/>
    <mergeCell ref="A28:A29"/>
    <mergeCell ref="B28:B29"/>
    <mergeCell ref="C28:C29"/>
    <mergeCell ref="D28:D29"/>
    <mergeCell ref="E28:E29"/>
    <mergeCell ref="F28:K28"/>
    <mergeCell ref="L28:M28"/>
    <mergeCell ref="N28:N29"/>
  </mergeCells>
  <hyperlinks>
    <hyperlink ref="A1:E1" location="Clases!A1" display="&lt;-Volver al inicio" xr:uid="{42A7DD5B-903E-4899-AC9F-FB4EEA173A0D}"/>
    <hyperlink ref="E9" location="'organizacion'!A1" display="Organizacion" xr:uid="{4154E3B2-162E-4286-BFE1-2DE92FB5D3BA}"/>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B231686D-940A-4644-BFA9-4319EEAF672B}">
          <x14:formula1>
            <xm:f>Valores!$C$2:$C$7</xm:f>
          </x14:formula1>
          <xm:sqref>B9</xm:sqref>
        </x14:dataValidation>
        <x14:dataValidation type="list" allowBlank="1" showInputMessage="1" showErrorMessage="1" xr:uid="{EB3AD49D-8CC1-40CB-9A18-B589DC08EAEA}">
          <x14:formula1>
            <xm:f>Valores!$B$2:$B$3</xm:f>
          </x14:formula1>
          <xm:sqref>A9</xm:sqref>
        </x14:dataValidation>
        <x14:dataValidation type="list" allowBlank="1" showInputMessage="1" showErrorMessage="1" xr:uid="{8413CB69-1CFE-41E5-81C2-7FFC568AB446}">
          <x14:formula1>
            <xm:f>Valores!$L$2:$L$13</xm:f>
          </x14:formula1>
          <xm:sqref>L30:L31</xm:sqref>
        </x14:dataValidation>
        <x14:dataValidation type="list" allowBlank="1" showInputMessage="1" showErrorMessage="1" xr:uid="{5A76D1BE-3AB4-4B4E-AAE4-E52401F7F485}">
          <x14:formula1>
            <xm:f>Valores!$J$2:$J$3</xm:f>
          </x14:formula1>
          <xm:sqref>I30:I31 H18:H19 I23:I26</xm:sqref>
        </x14:dataValidation>
        <x14:dataValidation type="list" allowBlank="1" showInputMessage="1" showErrorMessage="1" xr:uid="{E8B2DA7A-B182-48B9-9BA1-52A6C8905394}">
          <x14:formula1>
            <xm:f>Valores!$I$2:$I$3</xm:f>
          </x14:formula1>
          <xm:sqref>C18</xm:sqref>
        </x14:dataValidation>
        <x14:dataValidation type="list" allowBlank="1" showInputMessage="1" showErrorMessage="1" xr:uid="{44DCD772-B2A3-450D-B502-C9FD5ADAE930}">
          <x14:formula1>
            <xm:f>Valores!$H$2:$H$3</xm:f>
          </x14:formula1>
          <xm:sqref>F13:F14 C30:C31</xm:sqref>
        </x14:dataValidation>
        <x14:dataValidation type="list" allowBlank="1" showInputMessage="1" showErrorMessage="1" xr:uid="{8B21BA59-6AD4-4BBF-928F-A9E07631ABA7}">
          <x14:formula1>
            <xm:f>Valores!$G$2:$G$12</xm:f>
          </x14:formula1>
          <xm:sqref>C13:C14 G30:G31 F18:F19 L23:L26 G23:G26</xm:sqref>
        </x14:dataValidation>
        <x14:dataValidation type="list" allowBlank="1" showInputMessage="1" showErrorMessage="1" xr:uid="{FADADF8A-6847-4EA0-8F6E-3204DD9F532E}">
          <x14:formula1>
            <xm:f>Valores!$F$2:$F$5</xm:f>
          </x14:formula1>
          <xm:sqref>A13:A14 A30:A31 A18 A23:A26</xm:sqref>
        </x14:dataValidation>
        <x14:dataValidation type="list" allowBlank="1" showInputMessage="1" showErrorMessage="1" xr:uid="{DB9F9D64-D7B5-4607-A1A3-6859D185C804}">
          <x14:formula1>
            <xm:f>Valores!$E$2:$E$3</xm:f>
          </x14:formula1>
          <xm:sqref>B6 E13:E14 J30:J31 D30:D31 I18:I19 D23:D26 J23:J26</xm:sqref>
        </x14:dataValidation>
        <x14:dataValidation type="list" allowBlank="1" showInputMessage="1" showErrorMessage="1" xr:uid="{E008D50F-8DBB-4EED-8A4C-3FE95030B3AF}">
          <x14:formula1>
            <xm:f>Valores!$D$2:$D$3</xm:f>
          </x14:formula1>
          <xm:sqref>B5</xm:sqref>
        </x14:dataValidation>
        <x14:dataValidation type="list" allowBlank="1" showInputMessage="1" showErrorMessage="1" xr:uid="{C1843250-37FA-4800-BCC6-337F105206BB}">
          <x14:formula1>
            <xm:f>Valores!$K$2:$K$3</xm:f>
          </x14:formula1>
          <xm:sqref>C23:C26</xm:sqref>
        </x14:dataValidation>
        <x14:dataValidation type="list" allowBlank="1" showInputMessage="1" showErrorMessage="1" xr:uid="{90608900-D308-46C0-A619-7105DCCD6142}">
          <x14:formula1>
            <xm:f>Clases!$B$2:$B$32</xm:f>
          </x14:formula1>
          <xm:sqref>E9</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CD885-4AFC-4D38-A0DA-275E2FAD0E04}">
  <dimension ref="A1:N35"/>
  <sheetViews>
    <sheetView zoomScale="55" zoomScaleNormal="55" workbookViewId="0">
      <pane ySplit="1" topLeftCell="A13" activePane="bottomLeft" state="frozen"/>
      <selection pane="bottomLeft" activeCell="E44" sqref="E44"/>
    </sheetView>
  </sheetViews>
  <sheetFormatPr defaultColWidth="19.7109375" defaultRowHeight="15"/>
  <cols>
    <col min="1" max="1" width="28.7109375" style="1" customWidth="1"/>
    <col min="2" max="2" width="16.7109375" style="1" bestFit="1" customWidth="1"/>
    <col min="3" max="3" width="27.140625" style="1" bestFit="1" customWidth="1"/>
    <col min="4" max="4" width="36.7109375" style="1" customWidth="1"/>
    <col min="5" max="5" width="69"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3.28515625" style="1" customWidth="1"/>
    <col min="12" max="12" width="17.5703125" style="1" bestFit="1" customWidth="1"/>
    <col min="13" max="13" width="10" style="1" bestFit="1" customWidth="1"/>
    <col min="14" max="14" width="58.5703125" style="1" bestFit="1" customWidth="1"/>
    <col min="15" max="16384" width="19.7109375" style="1"/>
  </cols>
  <sheetData>
    <row r="1" spans="1:14" ht="15.75" thickBot="1">
      <c r="A1" s="246" t="s">
        <v>69</v>
      </c>
      <c r="B1" s="246"/>
      <c r="C1" s="246"/>
      <c r="D1" s="246"/>
      <c r="E1" s="246"/>
    </row>
    <row r="2" spans="1:14" ht="13.5" customHeight="1">
      <c r="A2" s="16" t="str">
        <f>Clases!$B$1</f>
        <v>Clase</v>
      </c>
      <c r="B2" s="247" t="str">
        <f>Clases!B32</f>
        <v>TipoReaccion</v>
      </c>
      <c r="C2" s="247"/>
      <c r="D2" s="247"/>
      <c r="E2" s="247"/>
    </row>
    <row r="3" spans="1:14">
      <c r="A3" s="17" t="str">
        <f>Clases!$C$1</f>
        <v>Estereotipo</v>
      </c>
      <c r="B3" s="239" t="str">
        <f>Clases!C7</f>
        <v>class</v>
      </c>
      <c r="C3" s="239"/>
      <c r="D3" s="239"/>
      <c r="E3" s="239"/>
    </row>
    <row r="4" spans="1:14">
      <c r="A4" s="17" t="str">
        <f>Clases!$D$1</f>
        <v>Desripción</v>
      </c>
      <c r="B4" s="239" t="str">
        <f>Clases!D32</f>
        <v>Clase que nos indica los tipos de reacciones existentes que se pueden utilizar en una Publicacion, representando una emoción de acuerdo a como al lector o participante le haya parecido la publicación.</v>
      </c>
      <c r="C4" s="239"/>
      <c r="D4" s="239"/>
      <c r="E4" s="239"/>
    </row>
    <row r="5" spans="1:14">
      <c r="A5" s="17" t="s">
        <v>70</v>
      </c>
      <c r="B5" s="239" t="s">
        <v>282</v>
      </c>
      <c r="C5" s="239"/>
      <c r="D5" s="239"/>
      <c r="E5" s="239"/>
    </row>
    <row r="6" spans="1:14">
      <c r="A6" s="17" t="s">
        <v>72</v>
      </c>
      <c r="B6" s="239" t="s">
        <v>73</v>
      </c>
      <c r="C6" s="239"/>
      <c r="D6" s="239"/>
      <c r="E6" s="239"/>
    </row>
    <row r="7" spans="1:14">
      <c r="A7" s="357" t="s">
        <v>74</v>
      </c>
      <c r="B7" s="357"/>
      <c r="C7" s="357"/>
      <c r="D7" s="357"/>
      <c r="E7" s="357"/>
      <c r="F7" s="2"/>
      <c r="G7" s="2"/>
      <c r="H7" s="2"/>
      <c r="I7" s="2"/>
      <c r="J7" s="2"/>
      <c r="K7" s="2"/>
      <c r="L7" s="2"/>
      <c r="M7" s="2"/>
      <c r="N7" s="2"/>
    </row>
    <row r="8" spans="1:14">
      <c r="A8" s="4" t="s">
        <v>75</v>
      </c>
      <c r="B8" s="358" t="s">
        <v>76</v>
      </c>
      <c r="C8" s="358"/>
      <c r="D8" s="358"/>
      <c r="E8" s="5" t="s">
        <v>21</v>
      </c>
      <c r="F8" s="2"/>
      <c r="G8" s="2"/>
      <c r="H8" s="2"/>
      <c r="I8" s="2"/>
      <c r="J8" s="2"/>
      <c r="K8" s="2"/>
      <c r="L8" s="2"/>
      <c r="M8" s="2"/>
      <c r="N8" s="2"/>
    </row>
    <row r="9" spans="1:14">
      <c r="A9" s="9" t="s">
        <v>79</v>
      </c>
      <c r="B9" s="265" t="s">
        <v>162</v>
      </c>
      <c r="C9" s="265"/>
      <c r="D9" s="265"/>
      <c r="E9" s="18" t="s">
        <v>47</v>
      </c>
    </row>
    <row r="10" spans="1:14">
      <c r="A10" s="428" t="s">
        <v>82</v>
      </c>
      <c r="B10" s="429"/>
      <c r="C10" s="429"/>
      <c r="D10" s="429"/>
      <c r="E10" s="429"/>
      <c r="F10" s="429"/>
      <c r="G10" s="429"/>
      <c r="H10" s="429"/>
      <c r="I10" s="429"/>
      <c r="J10" s="429"/>
      <c r="K10" s="429"/>
      <c r="L10" s="429"/>
      <c r="M10" s="429"/>
      <c r="N10" s="430"/>
    </row>
    <row r="11" spans="1:14">
      <c r="A11" s="431" t="s">
        <v>83</v>
      </c>
      <c r="B11" s="432" t="s">
        <v>84</v>
      </c>
      <c r="C11" s="432" t="s">
        <v>85</v>
      </c>
      <c r="D11" s="432"/>
      <c r="E11" s="432" t="s">
        <v>86</v>
      </c>
      <c r="F11" s="432" t="s">
        <v>87</v>
      </c>
      <c r="G11" s="432" t="s">
        <v>88</v>
      </c>
      <c r="H11" s="432"/>
      <c r="I11" s="432"/>
      <c r="J11" s="432" t="s">
        <v>89</v>
      </c>
      <c r="K11" s="432"/>
      <c r="L11" s="432"/>
      <c r="M11" s="432"/>
      <c r="N11" s="433"/>
    </row>
    <row r="12" spans="1:14">
      <c r="A12" s="431"/>
      <c r="B12" s="432"/>
      <c r="C12" s="78" t="s">
        <v>85</v>
      </c>
      <c r="D12" s="78" t="s">
        <v>90</v>
      </c>
      <c r="E12" s="432"/>
      <c r="F12" s="432"/>
      <c r="G12" s="432"/>
      <c r="H12" s="432"/>
      <c r="I12" s="432"/>
      <c r="J12" s="432"/>
      <c r="K12" s="432"/>
      <c r="L12" s="432"/>
      <c r="M12" s="432"/>
      <c r="N12" s="433"/>
    </row>
    <row r="13" spans="1:14" ht="15" customHeight="1">
      <c r="A13" s="32" t="s">
        <v>91</v>
      </c>
      <c r="B13" s="23" t="s">
        <v>92</v>
      </c>
      <c r="C13" s="23" t="s">
        <v>93</v>
      </c>
      <c r="D13" s="23" t="s">
        <v>94</v>
      </c>
      <c r="E13" s="23" t="s">
        <v>95</v>
      </c>
      <c r="F13" s="23" t="s">
        <v>96</v>
      </c>
      <c r="G13" s="434"/>
      <c r="H13" s="434"/>
      <c r="I13" s="434"/>
      <c r="J13" s="434" t="s">
        <v>1035</v>
      </c>
      <c r="K13" s="434"/>
      <c r="L13" s="434"/>
      <c r="M13" s="434"/>
      <c r="N13" s="435"/>
    </row>
    <row r="14" spans="1:14">
      <c r="A14" s="32" t="s">
        <v>91</v>
      </c>
      <c r="B14" s="23" t="s">
        <v>238</v>
      </c>
      <c r="C14" s="23" t="s">
        <v>239</v>
      </c>
      <c r="D14" s="23"/>
      <c r="E14" s="23" t="s">
        <v>73</v>
      </c>
      <c r="F14" s="23" t="s">
        <v>96</v>
      </c>
      <c r="G14" s="434"/>
      <c r="H14" s="434"/>
      <c r="I14" s="434"/>
      <c r="J14" s="434" t="s">
        <v>1036</v>
      </c>
      <c r="K14" s="434"/>
      <c r="L14" s="434"/>
      <c r="M14" s="434"/>
      <c r="N14" s="435"/>
    </row>
    <row r="15" spans="1:14">
      <c r="A15" s="83" t="s">
        <v>91</v>
      </c>
      <c r="B15" s="27" t="s">
        <v>416</v>
      </c>
      <c r="C15" s="27" t="s">
        <v>239</v>
      </c>
      <c r="D15" s="27"/>
      <c r="E15" s="27"/>
      <c r="F15" s="23" t="s">
        <v>96</v>
      </c>
      <c r="G15" s="434"/>
      <c r="H15" s="434"/>
      <c r="I15" s="434"/>
      <c r="J15" s="434" t="s">
        <v>1037</v>
      </c>
      <c r="K15" s="434"/>
      <c r="L15" s="434"/>
      <c r="M15" s="434"/>
      <c r="N15" s="435"/>
    </row>
    <row r="16" spans="1:14">
      <c r="A16" s="575" t="s">
        <v>1004</v>
      </c>
      <c r="B16" s="575"/>
      <c r="C16" s="575"/>
      <c r="D16" s="575"/>
      <c r="E16" s="575"/>
      <c r="F16" s="575"/>
      <c r="G16" s="575"/>
      <c r="H16" s="575"/>
      <c r="I16" s="575"/>
      <c r="J16" s="575"/>
      <c r="K16" s="575"/>
      <c r="L16" s="575"/>
      <c r="M16" s="575"/>
      <c r="N16" s="575"/>
    </row>
    <row r="17" spans="1:14">
      <c r="A17" s="176" t="s">
        <v>83</v>
      </c>
      <c r="B17" s="177" t="s">
        <v>84</v>
      </c>
      <c r="C17" s="177" t="s">
        <v>103</v>
      </c>
      <c r="D17" s="177" t="s">
        <v>104</v>
      </c>
      <c r="E17" s="177" t="s">
        <v>105</v>
      </c>
      <c r="F17" s="177"/>
      <c r="G17" s="177"/>
      <c r="H17" s="177"/>
      <c r="I17" s="177"/>
      <c r="J17" s="177"/>
      <c r="K17" s="177"/>
      <c r="L17" s="177"/>
      <c r="M17" s="177" t="s">
        <v>106</v>
      </c>
      <c r="N17" s="177"/>
    </row>
    <row r="18" spans="1:14">
      <c r="A18" s="176"/>
      <c r="B18" s="177"/>
      <c r="C18" s="177"/>
      <c r="D18" s="177"/>
      <c r="E18" s="11" t="s">
        <v>84</v>
      </c>
      <c r="F18" s="11" t="s">
        <v>85</v>
      </c>
      <c r="G18" s="11" t="s">
        <v>90</v>
      </c>
      <c r="H18" s="11" t="s">
        <v>107</v>
      </c>
      <c r="I18" s="11" t="s">
        <v>86</v>
      </c>
      <c r="J18" s="177" t="s">
        <v>104</v>
      </c>
      <c r="K18" s="177"/>
      <c r="L18" s="177"/>
      <c r="M18" s="177"/>
      <c r="N18" s="177"/>
    </row>
    <row r="19" spans="1:14" ht="15" customHeight="1">
      <c r="A19" s="337" t="s">
        <v>71</v>
      </c>
      <c r="B19" s="343" t="str">
        <f>B2</f>
        <v>TipoReaccion</v>
      </c>
      <c r="C19" s="343" t="s">
        <v>110</v>
      </c>
      <c r="D19" s="340" t="s">
        <v>1038</v>
      </c>
      <c r="E19" s="3" t="s">
        <v>1039</v>
      </c>
      <c r="F19" s="3" t="s">
        <v>93</v>
      </c>
      <c r="G19" s="3" t="s">
        <v>94</v>
      </c>
      <c r="H19" s="3" t="s">
        <v>112</v>
      </c>
      <c r="I19" s="3" t="s">
        <v>95</v>
      </c>
      <c r="J19" s="505" t="s">
        <v>1040</v>
      </c>
      <c r="K19" s="261"/>
      <c r="L19" s="262"/>
      <c r="M19" s="260"/>
      <c r="N19" s="272"/>
    </row>
    <row r="20" spans="1:14">
      <c r="A20" s="338"/>
      <c r="B20" s="344"/>
      <c r="C20" s="344"/>
      <c r="D20" s="341"/>
      <c r="E20" s="3" t="s">
        <v>238</v>
      </c>
      <c r="F20" s="3" t="s">
        <v>239</v>
      </c>
      <c r="G20" s="3"/>
      <c r="H20" s="3" t="s">
        <v>112</v>
      </c>
      <c r="I20" s="3" t="s">
        <v>73</v>
      </c>
      <c r="J20" s="505" t="s">
        <v>1041</v>
      </c>
      <c r="K20" s="261"/>
      <c r="L20" s="262"/>
      <c r="M20" s="567"/>
      <c r="N20" s="568"/>
    </row>
    <row r="21" spans="1:14">
      <c r="A21" s="339"/>
      <c r="B21" s="345"/>
      <c r="C21" s="345"/>
      <c r="D21" s="342"/>
      <c r="E21" s="3" t="s">
        <v>1042</v>
      </c>
      <c r="F21" s="3" t="s">
        <v>239</v>
      </c>
      <c r="G21" s="3"/>
      <c r="H21" s="3" t="s">
        <v>112</v>
      </c>
      <c r="I21" s="3" t="s">
        <v>73</v>
      </c>
      <c r="J21" s="505" t="s">
        <v>1043</v>
      </c>
      <c r="K21" s="535"/>
      <c r="L21" s="576"/>
      <c r="M21" s="122"/>
      <c r="N21" s="124"/>
    </row>
    <row r="22" spans="1:14">
      <c r="A22" s="263" t="s">
        <v>119</v>
      </c>
      <c r="B22" s="259"/>
      <c r="C22" s="259"/>
      <c r="D22" s="259"/>
      <c r="E22" s="259"/>
      <c r="F22" s="259"/>
      <c r="G22" s="259"/>
      <c r="H22" s="259"/>
      <c r="I22" s="259"/>
      <c r="J22" s="259"/>
      <c r="K22" s="259"/>
      <c r="L22" s="259"/>
      <c r="M22" s="259"/>
      <c r="N22" s="264"/>
    </row>
    <row r="23" spans="1:14">
      <c r="A23" s="354" t="s">
        <v>83</v>
      </c>
      <c r="B23" s="346" t="s">
        <v>84</v>
      </c>
      <c r="C23" s="346" t="s">
        <v>120</v>
      </c>
      <c r="D23" s="346" t="s">
        <v>121</v>
      </c>
      <c r="E23" s="346" t="s">
        <v>104</v>
      </c>
      <c r="F23" s="346" t="s">
        <v>105</v>
      </c>
      <c r="G23" s="346"/>
      <c r="H23" s="346"/>
      <c r="I23" s="346"/>
      <c r="J23" s="346"/>
      <c r="K23" s="346"/>
      <c r="L23" s="346" t="s">
        <v>122</v>
      </c>
      <c r="M23" s="346"/>
      <c r="N23" s="349" t="s">
        <v>106</v>
      </c>
    </row>
    <row r="24" spans="1:14">
      <c r="A24" s="569"/>
      <c r="B24" s="570"/>
      <c r="C24" s="570"/>
      <c r="D24" s="570"/>
      <c r="E24" s="570"/>
      <c r="F24" s="46" t="s">
        <v>84</v>
      </c>
      <c r="G24" s="46" t="s">
        <v>85</v>
      </c>
      <c r="H24" s="46" t="s">
        <v>90</v>
      </c>
      <c r="I24" s="46" t="s">
        <v>107</v>
      </c>
      <c r="J24" s="46" t="s">
        <v>86</v>
      </c>
      <c r="K24" s="46" t="s">
        <v>104</v>
      </c>
      <c r="L24" s="46" t="s">
        <v>85</v>
      </c>
      <c r="M24" s="46" t="s">
        <v>90</v>
      </c>
      <c r="N24" s="571"/>
    </row>
    <row r="25" spans="1:14">
      <c r="A25" s="23" t="s">
        <v>71</v>
      </c>
      <c r="B25" s="23" t="s">
        <v>123</v>
      </c>
      <c r="C25" s="23" t="s">
        <v>124</v>
      </c>
      <c r="D25" s="23" t="s">
        <v>73</v>
      </c>
      <c r="E25" s="23" t="s">
        <v>685</v>
      </c>
      <c r="F25" s="23"/>
      <c r="G25" s="23"/>
      <c r="H25" s="23"/>
      <c r="I25" s="23"/>
      <c r="J25" s="23"/>
      <c r="K25" s="23"/>
      <c r="L25" s="23" t="s">
        <v>93</v>
      </c>
      <c r="M25" s="23" t="s">
        <v>94</v>
      </c>
      <c r="N25" s="23"/>
    </row>
    <row r="26" spans="1:14">
      <c r="A26" s="23" t="s">
        <v>71</v>
      </c>
      <c r="B26" s="23" t="s">
        <v>245</v>
      </c>
      <c r="C26" s="23" t="s">
        <v>124</v>
      </c>
      <c r="D26" s="23" t="s">
        <v>73</v>
      </c>
      <c r="E26" s="44" t="s">
        <v>1008</v>
      </c>
      <c r="F26" s="23"/>
      <c r="G26" s="23"/>
      <c r="H26" s="23"/>
      <c r="I26" s="23"/>
      <c r="J26" s="23"/>
      <c r="K26" s="23"/>
      <c r="L26" s="23" t="s">
        <v>239</v>
      </c>
      <c r="M26" s="23"/>
      <c r="N26" s="23"/>
    </row>
    <row r="27" spans="1:14">
      <c r="A27" s="23" t="s">
        <v>71</v>
      </c>
      <c r="B27" s="23" t="s">
        <v>587</v>
      </c>
      <c r="C27" s="23" t="s">
        <v>124</v>
      </c>
      <c r="D27" s="23" t="s">
        <v>73</v>
      </c>
      <c r="E27" s="44" t="s">
        <v>1044</v>
      </c>
      <c r="F27" s="23"/>
      <c r="G27" s="23"/>
      <c r="H27" s="23"/>
      <c r="I27" s="23"/>
      <c r="J27" s="23"/>
      <c r="K27" s="23"/>
      <c r="L27" s="23" t="s">
        <v>239</v>
      </c>
      <c r="M27" s="23"/>
      <c r="N27" s="23"/>
    </row>
    <row r="28" spans="1:14" ht="91.5">
      <c r="A28" s="23" t="s">
        <v>91</v>
      </c>
      <c r="B28" s="23" t="s">
        <v>128</v>
      </c>
      <c r="C28" s="23" t="s">
        <v>129</v>
      </c>
      <c r="D28" s="23" t="s">
        <v>73</v>
      </c>
      <c r="E28" s="44" t="s">
        <v>130</v>
      </c>
      <c r="F28" s="23" t="s">
        <v>92</v>
      </c>
      <c r="G28" s="23" t="s">
        <v>93</v>
      </c>
      <c r="H28" s="23" t="s">
        <v>94</v>
      </c>
      <c r="I28" s="23" t="s">
        <v>112</v>
      </c>
      <c r="J28" s="23" t="s">
        <v>73</v>
      </c>
      <c r="K28" s="45" t="s">
        <v>247</v>
      </c>
      <c r="L28" s="23"/>
      <c r="M28" s="23"/>
      <c r="N28" s="71" t="str">
        <f>_xlfn.CONCAT("– Los datos del ", B13, " deben cumplir con las reglas de tipo de dato, formato, longitud, obligatoriedad, rango y falta de lógica.
En caso de fallar, se debe reportar el error al maximo detalle, deteniendo el proceso de set", PROPER(F28), "( ", F28,": ",IF(G28="Otro",H28,G28),"): void")</f>
        <v>– Los datos del identificador deben cumplir con las reglas de tipo de dato, formato, longitud, obligatoriedad, rango y falta de lógica.
En caso de fallar, se debe reportar el error al maximo detalle, deteniendo el proceso de setIdentificador( identificador: UUID): void</v>
      </c>
    </row>
    <row r="29" spans="1:14" ht="91.5">
      <c r="A29" s="23" t="s">
        <v>91</v>
      </c>
      <c r="B29" s="23" t="s">
        <v>248</v>
      </c>
      <c r="C29" s="23" t="s">
        <v>129</v>
      </c>
      <c r="D29" s="23" t="s">
        <v>73</v>
      </c>
      <c r="E29" s="44" t="s">
        <v>249</v>
      </c>
      <c r="F29" s="23" t="s">
        <v>238</v>
      </c>
      <c r="G29" s="23" t="s">
        <v>239</v>
      </c>
      <c r="H29" s="23"/>
      <c r="I29" s="23" t="s">
        <v>112</v>
      </c>
      <c r="J29" s="23" t="s">
        <v>73</v>
      </c>
      <c r="K29" s="37" t="s">
        <v>250</v>
      </c>
      <c r="L29" s="23"/>
      <c r="M29" s="23"/>
      <c r="N29" s="71" t="str">
        <f t="shared" ref="N29:N30" si="0">_xlfn.CONCAT("– Los datos del ", B14, " deben cumplir con las reglas de tipo de dato, formato, longitud, obligatoriedad, rango y falta de lógica.
En caso de fallar, se debe reportar el error al maximo detalle, deteniendo el proceso de set", PROPER(F29), "( ", F29,": ",IF(G29="Otro",H29,G29),"): void")</f>
        <v>– Los datos del nombre deben cumplir con las reglas de tipo de dato, formato, longitud, obligatoriedad, rango y falta de lógica.
En caso de fallar, se debe reportar el error al maximo detalle, deteniendo el proceso de setNombre( nombre: String): void</v>
      </c>
    </row>
    <row r="30" spans="1:14" ht="91.5">
      <c r="A30" s="23" t="s">
        <v>91</v>
      </c>
      <c r="B30" s="23" t="s">
        <v>594</v>
      </c>
      <c r="C30" s="23" t="s">
        <v>129</v>
      </c>
      <c r="D30" s="23" t="s">
        <v>73</v>
      </c>
      <c r="E30" s="44" t="s">
        <v>1045</v>
      </c>
      <c r="F30" s="23" t="s">
        <v>416</v>
      </c>
      <c r="G30" s="23" t="s">
        <v>239</v>
      </c>
      <c r="H30" s="23"/>
      <c r="I30" s="23" t="s">
        <v>112</v>
      </c>
      <c r="J30" s="23" t="s">
        <v>73</v>
      </c>
      <c r="K30" s="37" t="s">
        <v>1046</v>
      </c>
      <c r="L30" s="23"/>
      <c r="M30" s="23"/>
      <c r="N30" s="71" t="str">
        <f>_xlfn.CONCAT("– Los datos de la ", B15, " deben cumplir con las reglas de tipo de dato, formato, longitud, obligatoriedad, rango y falta de lógica.
En caso de fallar, se debe reportar el error al maximo detalle, deteniendo el proceso de set", PROPER(F30), "( ", F30,": ",IF(G30="Otro",H30,G30),"): void")</f>
        <v>– Los datos de la descripcion deben cumplir con las reglas de tipo de dato, formato, longitud, obligatoriedad, rango y falta de lógica.
En caso de fallar, se debe reportar el error al maximo detalle, deteniendo el proceso de setDescripcion( descripcion: String): void</v>
      </c>
    </row>
    <row r="31" spans="1:14">
      <c r="A31" s="543" t="s">
        <v>134</v>
      </c>
      <c r="B31" s="544"/>
      <c r="C31" s="544"/>
      <c r="D31" s="544"/>
      <c r="E31" s="544"/>
      <c r="F31" s="544"/>
      <c r="G31" s="544"/>
      <c r="H31" s="544"/>
      <c r="I31" s="544"/>
      <c r="J31" s="544"/>
      <c r="K31" s="544"/>
      <c r="L31" s="544"/>
      <c r="M31" s="544"/>
      <c r="N31" s="545"/>
    </row>
    <row r="32" spans="1:14">
      <c r="A32" s="374" t="s">
        <v>83</v>
      </c>
      <c r="B32" s="372" t="s">
        <v>84</v>
      </c>
      <c r="C32" s="372" t="s">
        <v>135</v>
      </c>
      <c r="D32" s="372" t="s">
        <v>121</v>
      </c>
      <c r="E32" s="372" t="s">
        <v>104</v>
      </c>
      <c r="F32" s="372" t="s">
        <v>105</v>
      </c>
      <c r="G32" s="372"/>
      <c r="H32" s="372"/>
      <c r="I32" s="372"/>
      <c r="J32" s="372"/>
      <c r="K32" s="372"/>
      <c r="L32" s="372" t="s">
        <v>122</v>
      </c>
      <c r="M32" s="372"/>
      <c r="N32" s="373" t="s">
        <v>106</v>
      </c>
    </row>
    <row r="33" spans="1:14">
      <c r="A33" s="374"/>
      <c r="B33" s="372"/>
      <c r="C33" s="372"/>
      <c r="D33" s="372"/>
      <c r="E33" s="372"/>
      <c r="F33" s="13" t="s">
        <v>84</v>
      </c>
      <c r="G33" s="13" t="s">
        <v>85</v>
      </c>
      <c r="H33" s="13" t="s">
        <v>90</v>
      </c>
      <c r="I33" s="13" t="s">
        <v>107</v>
      </c>
      <c r="J33" s="13" t="s">
        <v>86</v>
      </c>
      <c r="K33" s="13" t="s">
        <v>104</v>
      </c>
      <c r="L33" s="13" t="s">
        <v>85</v>
      </c>
      <c r="M33" s="13" t="s">
        <v>90</v>
      </c>
      <c r="N33" s="373"/>
    </row>
    <row r="34" spans="1:14" ht="60">
      <c r="A34" s="6" t="s">
        <v>71</v>
      </c>
      <c r="B34" s="3" t="s">
        <v>149</v>
      </c>
      <c r="C34" s="3" t="s">
        <v>96</v>
      </c>
      <c r="D34" s="3" t="s">
        <v>73</v>
      </c>
      <c r="E34" s="3" t="s">
        <v>1047</v>
      </c>
      <c r="F34" s="3" t="s">
        <v>1048</v>
      </c>
      <c r="G34" s="3" t="s">
        <v>93</v>
      </c>
      <c r="H34" s="3" t="s">
        <v>67</v>
      </c>
      <c r="I34" s="3" t="s">
        <v>115</v>
      </c>
      <c r="J34" s="3" t="s">
        <v>73</v>
      </c>
      <c r="K34" s="42" t="s">
        <v>1049</v>
      </c>
      <c r="L34" s="3" t="s">
        <v>93</v>
      </c>
      <c r="M34" s="42" t="s">
        <v>1050</v>
      </c>
      <c r="N34" s="7"/>
    </row>
    <row r="35" spans="1:14">
      <c r="A35" s="6" t="s">
        <v>71</v>
      </c>
      <c r="B35" s="3" t="s">
        <v>733</v>
      </c>
      <c r="C35" s="3" t="s">
        <v>96</v>
      </c>
      <c r="D35" s="3" t="s">
        <v>73</v>
      </c>
      <c r="E35" s="3" t="s">
        <v>734</v>
      </c>
      <c r="F35" s="3"/>
      <c r="G35" s="3"/>
      <c r="H35" s="3"/>
      <c r="I35" s="3"/>
      <c r="J35" s="3"/>
      <c r="K35" s="42"/>
      <c r="L35" s="3" t="s">
        <v>93</v>
      </c>
      <c r="M35" s="42" t="s">
        <v>94</v>
      </c>
      <c r="N35" s="7"/>
    </row>
  </sheetData>
  <mergeCells count="58">
    <mergeCell ref="M19:N19"/>
    <mergeCell ref="J19:L19"/>
    <mergeCell ref="M20:N20"/>
    <mergeCell ref="J20:L20"/>
    <mergeCell ref="A19:A21"/>
    <mergeCell ref="B19:B21"/>
    <mergeCell ref="C19:C21"/>
    <mergeCell ref="D19:D21"/>
    <mergeCell ref="J21:L21"/>
    <mergeCell ref="A31:N31"/>
    <mergeCell ref="A32:A33"/>
    <mergeCell ref="B32:B33"/>
    <mergeCell ref="C32:C33"/>
    <mergeCell ref="D32:D33"/>
    <mergeCell ref="E32:E33"/>
    <mergeCell ref="F32:K32"/>
    <mergeCell ref="L32:M32"/>
    <mergeCell ref="N32:N33"/>
    <mergeCell ref="E23:E24"/>
    <mergeCell ref="A22:N22"/>
    <mergeCell ref="F23:K23"/>
    <mergeCell ref="L23:M23"/>
    <mergeCell ref="N23:N24"/>
    <mergeCell ref="A23:A24"/>
    <mergeCell ref="B23:B24"/>
    <mergeCell ref="C23:C24"/>
    <mergeCell ref="D23:D24"/>
    <mergeCell ref="G13:I13"/>
    <mergeCell ref="J13:N13"/>
    <mergeCell ref="G14:I14"/>
    <mergeCell ref="J14:N14"/>
    <mergeCell ref="A17:A18"/>
    <mergeCell ref="B17:B18"/>
    <mergeCell ref="C17:C18"/>
    <mergeCell ref="D17:D18"/>
    <mergeCell ref="E17:L17"/>
    <mergeCell ref="A16:N16"/>
    <mergeCell ref="M17:N18"/>
    <mergeCell ref="J18:L18"/>
    <mergeCell ref="G15:I15"/>
    <mergeCell ref="J15:N15"/>
    <mergeCell ref="A7:E7"/>
    <mergeCell ref="B8:D8"/>
    <mergeCell ref="B9:D9"/>
    <mergeCell ref="A10:N10"/>
    <mergeCell ref="A11:A12"/>
    <mergeCell ref="B11:B12"/>
    <mergeCell ref="C11:D11"/>
    <mergeCell ref="E11:E12"/>
    <mergeCell ref="F11:F12"/>
    <mergeCell ref="G11:I12"/>
    <mergeCell ref="J11:N12"/>
    <mergeCell ref="B6:E6"/>
    <mergeCell ref="A1:E1"/>
    <mergeCell ref="B2:E2"/>
    <mergeCell ref="B3:E3"/>
    <mergeCell ref="B4:E4"/>
    <mergeCell ref="B5:E5"/>
  </mergeCells>
  <hyperlinks>
    <hyperlink ref="A1:E1" location="Clases!A1" display="&lt;-Volver al inicio" xr:uid="{8A713DBE-F68E-46BF-B2F5-2FE7D12D1AEA}"/>
    <hyperlink ref="E9" location="'reaccion'!A1" display="=AdministradorEstructura!B2" xr:uid="{1D2F5191-4DEC-45F5-BC2E-F46D9ED23C9C}"/>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510BC8D7-7BB8-4A13-9697-EF26624D2E43}">
          <x14:formula1>
            <xm:f>Valores!$D$2:$D$3</xm:f>
          </x14:formula1>
          <xm:sqref>B5</xm:sqref>
        </x14:dataValidation>
        <x14:dataValidation type="list" allowBlank="1" showInputMessage="1" showErrorMessage="1" xr:uid="{86BB2C95-1235-4058-850D-092CBA4141E1}">
          <x14:formula1>
            <xm:f>Valores!$E$2:$E$3</xm:f>
          </x14:formula1>
          <xm:sqref>B6 J34:J35 D34:D35 I19:I21 E13:E14 D25:D30 J25:J30</xm:sqref>
        </x14:dataValidation>
        <x14:dataValidation type="list" allowBlank="1" showInputMessage="1" showErrorMessage="1" xr:uid="{097CFCE0-2CF1-4510-BEF7-5EA30B84C4DF}">
          <x14:formula1>
            <xm:f>Valores!$F$2:$F$5</xm:f>
          </x14:formula1>
          <xm:sqref>A34:A35 A19 A13:A14 A25:A30</xm:sqref>
        </x14:dataValidation>
        <x14:dataValidation type="list" allowBlank="1" showInputMessage="1" showErrorMessage="1" xr:uid="{62627A3A-ED79-454F-AB3C-4C67E7805C79}">
          <x14:formula1>
            <xm:f>Valores!$G$2:$G$12</xm:f>
          </x14:formula1>
          <xm:sqref>G34:G35 F19:F21 C13:C14 L25:L30 G25:G30</xm:sqref>
        </x14:dataValidation>
        <x14:dataValidation type="list" allowBlank="1" showInputMessage="1" showErrorMessage="1" xr:uid="{F7B72113-E76E-4276-B513-7E3D6B946BF4}">
          <x14:formula1>
            <xm:f>Valores!$H$2:$H$3</xm:f>
          </x14:formula1>
          <xm:sqref>C34:C35 F13:F15</xm:sqref>
        </x14:dataValidation>
        <x14:dataValidation type="list" allowBlank="1" showInputMessage="1" showErrorMessage="1" xr:uid="{999BE9DD-6281-4D8E-9E7B-A11BF5CF2185}">
          <x14:formula1>
            <xm:f>Valores!$J$2:$J$3</xm:f>
          </x14:formula1>
          <xm:sqref>I34:I35 H19:H21 I25:I30</xm:sqref>
        </x14:dataValidation>
        <x14:dataValidation type="list" allowBlank="1" showInputMessage="1" showErrorMessage="1" xr:uid="{B44F364F-F18C-47A1-92F2-CB279A236867}">
          <x14:formula1>
            <xm:f>Valores!$L$2:$L$13</xm:f>
          </x14:formula1>
          <xm:sqref>L34:L35</xm:sqref>
        </x14:dataValidation>
        <x14:dataValidation type="list" allowBlank="1" showInputMessage="1" showErrorMessage="1" xr:uid="{12B1A91E-A77E-46BC-933B-0D2206C8C96D}">
          <x14:formula1>
            <xm:f>Valores!$B$2:$B$3</xm:f>
          </x14:formula1>
          <xm:sqref>A9</xm:sqref>
        </x14:dataValidation>
        <x14:dataValidation type="list" allowBlank="1" showInputMessage="1" showErrorMessage="1" xr:uid="{4ADFF7D8-35BF-4C78-8B63-A8120FBEC511}">
          <x14:formula1>
            <xm:f>Valores!$C$2:$C$7</xm:f>
          </x14:formula1>
          <xm:sqref>B9</xm:sqref>
        </x14:dataValidation>
        <x14:dataValidation type="list" allowBlank="1" showInputMessage="1" showErrorMessage="1" xr:uid="{ED18E200-3E5A-4627-B3B5-AE12657E784A}">
          <x14:formula1>
            <xm:f>Valores!$I$2:$I$3</xm:f>
          </x14:formula1>
          <xm:sqref>C19</xm:sqref>
        </x14:dataValidation>
        <x14:dataValidation type="list" allowBlank="1" showInputMessage="1" showErrorMessage="1" xr:uid="{375DC023-1055-46E6-8C2F-323C181FC567}">
          <x14:formula1>
            <xm:f>Valores!$K$2:$K$3</xm:f>
          </x14:formula1>
          <xm:sqref>C25:C30</xm:sqref>
        </x14:dataValidation>
        <x14:dataValidation type="list" allowBlank="1" showInputMessage="1" showErrorMessage="1" xr:uid="{4F571BB9-BA4F-4982-AA69-5442C33345D5}">
          <x14:formula1>
            <xm:f>Clases!$B$2:$B$32</xm:f>
          </x14:formula1>
          <xm:sqref>E9</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61B9A-0FA7-460D-AEA8-974846A51CB0}">
  <dimension ref="A1:L13"/>
  <sheetViews>
    <sheetView topLeftCell="B1" workbookViewId="0">
      <selection activeCell="L3" sqref="L3"/>
    </sheetView>
  </sheetViews>
  <sheetFormatPr defaultColWidth="11.42578125" defaultRowHeight="15"/>
  <cols>
    <col min="1" max="1" width="14.140625" bestFit="1" customWidth="1"/>
    <col min="2" max="2" width="12.42578125" bestFit="1" customWidth="1"/>
    <col min="3" max="3" width="13.28515625" bestFit="1" customWidth="1"/>
    <col min="4" max="4" width="31.7109375" bestFit="1" customWidth="1"/>
    <col min="5" max="5" width="14.28515625" bestFit="1" customWidth="1"/>
    <col min="6" max="6" width="31.7109375" bestFit="1" customWidth="1"/>
    <col min="7" max="7" width="16.5703125" bestFit="1" customWidth="1"/>
    <col min="9" max="9" width="15.28515625" bestFit="1" customWidth="1"/>
    <col min="12" max="12" width="16.5703125" bestFit="1" customWidth="1"/>
  </cols>
  <sheetData>
    <row r="1" spans="1:12">
      <c r="A1" t="s">
        <v>3</v>
      </c>
      <c r="B1" t="s">
        <v>75</v>
      </c>
      <c r="C1" t="s">
        <v>76</v>
      </c>
      <c r="D1" t="s">
        <v>1051</v>
      </c>
      <c r="E1" t="s">
        <v>1052</v>
      </c>
      <c r="F1" t="s">
        <v>1051</v>
      </c>
      <c r="G1" t="s">
        <v>85</v>
      </c>
      <c r="H1" t="s">
        <v>1053</v>
      </c>
      <c r="I1" t="s">
        <v>103</v>
      </c>
      <c r="J1" t="s">
        <v>107</v>
      </c>
      <c r="K1" t="s">
        <v>120</v>
      </c>
      <c r="L1" t="s">
        <v>1054</v>
      </c>
    </row>
    <row r="2" spans="1:12">
      <c r="A2" t="s">
        <v>7</v>
      </c>
      <c r="B2" t="s">
        <v>79</v>
      </c>
      <c r="C2" t="s">
        <v>80</v>
      </c>
      <c r="D2" t="s">
        <v>71</v>
      </c>
      <c r="E2" t="s">
        <v>95</v>
      </c>
      <c r="F2" t="s">
        <v>91</v>
      </c>
      <c r="G2" t="s">
        <v>1055</v>
      </c>
      <c r="H2" t="s">
        <v>406</v>
      </c>
      <c r="I2" t="s">
        <v>108</v>
      </c>
      <c r="J2" t="s">
        <v>112</v>
      </c>
      <c r="K2" t="s">
        <v>124</v>
      </c>
      <c r="L2" t="s">
        <v>139</v>
      </c>
    </row>
    <row r="3" spans="1:12">
      <c r="A3" t="s">
        <v>1056</v>
      </c>
      <c r="B3" t="s">
        <v>77</v>
      </c>
      <c r="C3" t="s">
        <v>162</v>
      </c>
      <c r="D3" t="s">
        <v>282</v>
      </c>
      <c r="E3" t="s">
        <v>73</v>
      </c>
      <c r="F3" t="s">
        <v>259</v>
      </c>
      <c r="G3" t="s">
        <v>208</v>
      </c>
      <c r="H3" t="s">
        <v>96</v>
      </c>
      <c r="I3" t="s">
        <v>110</v>
      </c>
      <c r="J3" t="s">
        <v>115</v>
      </c>
      <c r="K3" t="s">
        <v>129</v>
      </c>
      <c r="L3" t="s">
        <v>1055</v>
      </c>
    </row>
    <row r="4" spans="1:12">
      <c r="A4" t="s">
        <v>1057</v>
      </c>
      <c r="C4" t="s">
        <v>78</v>
      </c>
      <c r="F4" t="s">
        <v>282</v>
      </c>
      <c r="G4" t="s">
        <v>500</v>
      </c>
      <c r="L4" t="s">
        <v>208</v>
      </c>
    </row>
    <row r="5" spans="1:12">
      <c r="A5" t="s">
        <v>1058</v>
      </c>
      <c r="C5" t="s">
        <v>448</v>
      </c>
      <c r="F5" t="s">
        <v>71</v>
      </c>
      <c r="G5" t="s">
        <v>1059</v>
      </c>
      <c r="L5" t="s">
        <v>500</v>
      </c>
    </row>
    <row r="6" spans="1:12">
      <c r="A6" t="s">
        <v>1060</v>
      </c>
      <c r="C6" t="s">
        <v>351</v>
      </c>
      <c r="G6" t="s">
        <v>1061</v>
      </c>
      <c r="L6" t="s">
        <v>1059</v>
      </c>
    </row>
    <row r="7" spans="1:12">
      <c r="C7" t="s">
        <v>1062</v>
      </c>
      <c r="G7" t="s">
        <v>1063</v>
      </c>
      <c r="L7" t="s">
        <v>1061</v>
      </c>
    </row>
    <row r="8" spans="1:12">
      <c r="G8" t="s">
        <v>1064</v>
      </c>
      <c r="L8" t="s">
        <v>1063</v>
      </c>
    </row>
    <row r="9" spans="1:12">
      <c r="G9" t="s">
        <v>160</v>
      </c>
      <c r="L9" t="s">
        <v>1064</v>
      </c>
    </row>
    <row r="10" spans="1:12">
      <c r="G10" t="s">
        <v>239</v>
      </c>
      <c r="L10" t="s">
        <v>160</v>
      </c>
    </row>
    <row r="11" spans="1:12">
      <c r="G11" t="s">
        <v>195</v>
      </c>
      <c r="L11" t="s">
        <v>239</v>
      </c>
    </row>
    <row r="12" spans="1:12">
      <c r="G12" t="s">
        <v>93</v>
      </c>
      <c r="L12" t="s">
        <v>195</v>
      </c>
    </row>
    <row r="13" spans="1:12">
      <c r="L13"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1B1CB-9770-4E6F-987F-167872D8F217}">
  <dimension ref="A1:N43"/>
  <sheetViews>
    <sheetView zoomScale="55" zoomScaleNormal="55" workbookViewId="0">
      <pane ySplit="1" topLeftCell="A15" activePane="bottomLeft" state="frozen"/>
      <selection pane="bottomLeft" activeCell="G22" sqref="G22"/>
    </sheetView>
  </sheetViews>
  <sheetFormatPr defaultColWidth="19.7109375" defaultRowHeight="15"/>
  <cols>
    <col min="1" max="1" width="28.7109375" style="131" customWidth="1"/>
    <col min="2" max="2" width="25.28515625" style="131" bestFit="1" customWidth="1"/>
    <col min="3" max="3" width="27.140625" style="131" bestFit="1" customWidth="1"/>
    <col min="4" max="4" width="33.42578125" style="131" bestFit="1" customWidth="1"/>
    <col min="5" max="5" width="63" style="131" bestFit="1" customWidth="1"/>
    <col min="6" max="6" width="27.140625" style="131" bestFit="1" customWidth="1"/>
    <col min="7" max="7" width="17.5703125" style="131" bestFit="1" customWidth="1"/>
    <col min="8" max="8" width="20.140625" style="131" bestFit="1" customWidth="1"/>
    <col min="9" max="9" width="34.140625" style="131" bestFit="1" customWidth="1"/>
    <col min="10" max="10" width="25.140625" style="131" bestFit="1" customWidth="1"/>
    <col min="11" max="11" width="30.5703125" style="131" bestFit="1" customWidth="1"/>
    <col min="12" max="12" width="16.28515625" style="131" bestFit="1" customWidth="1"/>
    <col min="13" max="13" width="19.5703125" style="131" bestFit="1" customWidth="1"/>
    <col min="14" max="14" width="78.42578125" style="131" customWidth="1"/>
    <col min="15" max="16384" width="19.7109375" style="131"/>
  </cols>
  <sheetData>
    <row r="1" spans="1:14" thickBot="1">
      <c r="A1" s="246" t="s">
        <v>69</v>
      </c>
      <c r="B1" s="246"/>
      <c r="C1" s="246"/>
      <c r="D1" s="246"/>
      <c r="E1" s="246"/>
    </row>
    <row r="2" spans="1:14" ht="13.5" customHeight="1">
      <c r="A2" s="132" t="str">
        <f>Clases!$B$1</f>
        <v>Clase</v>
      </c>
      <c r="B2" s="247" t="str">
        <f>Clases!B3</f>
        <v>AdministradorOrganización</v>
      </c>
      <c r="C2" s="247"/>
      <c r="D2" s="247"/>
      <c r="E2" s="248"/>
    </row>
    <row r="3" spans="1:14">
      <c r="A3" s="133" t="str">
        <f>Clases!$C$1</f>
        <v>Estereotipo</v>
      </c>
      <c r="B3" s="239" t="str">
        <f>Clases!C3</f>
        <v>class</v>
      </c>
      <c r="C3" s="239"/>
      <c r="D3" s="239"/>
      <c r="E3" s="240"/>
    </row>
    <row r="4" spans="1:14" ht="47.25" customHeight="1">
      <c r="A4" s="133" t="str">
        <f>Clases!$D$1</f>
        <v>Desripción</v>
      </c>
      <c r="B4" s="249" t="str">
        <f>Clases!D3</f>
        <v>Clase que representa el usuario encargado de coordinar todas y cada una de las estructuras de una organización, este a su vez tiene acceso a cada grupo, puede configurarlo y también los permisos del mismo, también esta en capacidad de administrar los integrantes (Paticipantes), cuenta también con la posibilidad de crear eventos para las diferentes agendas.</v>
      </c>
      <c r="C4" s="249"/>
      <c r="D4" s="249"/>
      <c r="E4" s="250"/>
    </row>
    <row r="5" spans="1:14">
      <c r="A5" s="133" t="s">
        <v>70</v>
      </c>
      <c r="B5" s="239" t="s">
        <v>71</v>
      </c>
      <c r="C5" s="239"/>
      <c r="D5" s="239"/>
      <c r="E5" s="240"/>
    </row>
    <row r="6" spans="1:14">
      <c r="A6" s="133" t="s">
        <v>72</v>
      </c>
      <c r="B6" s="239" t="s">
        <v>73</v>
      </c>
      <c r="C6" s="239"/>
      <c r="D6" s="239"/>
      <c r="E6" s="240"/>
    </row>
    <row r="7" spans="1:14">
      <c r="A7" s="251" t="s">
        <v>74</v>
      </c>
      <c r="B7" s="252"/>
      <c r="C7" s="252"/>
      <c r="D7" s="252"/>
      <c r="E7" s="253"/>
      <c r="G7" s="136"/>
    </row>
    <row r="8" spans="1:14">
      <c r="A8" s="134" t="s">
        <v>75</v>
      </c>
      <c r="B8" s="252" t="s">
        <v>76</v>
      </c>
      <c r="C8" s="252"/>
      <c r="D8" s="252"/>
      <c r="E8" s="135" t="s">
        <v>39</v>
      </c>
      <c r="G8" s="136"/>
      <c r="H8" s="136"/>
      <c r="I8" s="136"/>
      <c r="J8" s="136"/>
    </row>
    <row r="9" spans="1:14" ht="15.75" customHeight="1">
      <c r="A9" s="137" t="s">
        <v>77</v>
      </c>
      <c r="B9" s="239" t="s">
        <v>78</v>
      </c>
      <c r="C9" s="239"/>
      <c r="D9" s="239"/>
      <c r="E9" s="138" t="s">
        <v>41</v>
      </c>
    </row>
    <row r="10" spans="1:14" ht="15.75" customHeight="1">
      <c r="A10" s="139" t="s">
        <v>79</v>
      </c>
      <c r="B10" s="239" t="s">
        <v>162</v>
      </c>
      <c r="C10" s="239"/>
      <c r="D10" s="239"/>
      <c r="E10" s="140" t="s">
        <v>35</v>
      </c>
    </row>
    <row r="11" spans="1:14" ht="15.75" customHeight="1">
      <c r="A11" s="139" t="s">
        <v>79</v>
      </c>
      <c r="B11" s="239" t="s">
        <v>80</v>
      </c>
      <c r="C11" s="239"/>
      <c r="D11" s="239"/>
      <c r="E11" s="141" t="s">
        <v>19</v>
      </c>
    </row>
    <row r="12" spans="1:14">
      <c r="A12" s="254" t="s">
        <v>82</v>
      </c>
      <c r="B12" s="255"/>
      <c r="C12" s="255"/>
      <c r="D12" s="255"/>
      <c r="E12" s="255"/>
      <c r="F12" s="255"/>
      <c r="G12" s="255"/>
      <c r="H12" s="255"/>
      <c r="I12" s="255"/>
      <c r="J12" s="255"/>
      <c r="K12" s="255"/>
      <c r="L12" s="255"/>
      <c r="M12" s="255"/>
      <c r="N12" s="256"/>
    </row>
    <row r="13" spans="1:14">
      <c r="A13" s="244" t="s">
        <v>83</v>
      </c>
      <c r="B13" s="237" t="s">
        <v>84</v>
      </c>
      <c r="C13" s="237" t="s">
        <v>85</v>
      </c>
      <c r="D13" s="237"/>
      <c r="E13" s="237" t="s">
        <v>86</v>
      </c>
      <c r="F13" s="237" t="s">
        <v>87</v>
      </c>
      <c r="G13" s="237" t="s">
        <v>88</v>
      </c>
      <c r="H13" s="237"/>
      <c r="I13" s="237"/>
      <c r="J13" s="237" t="s">
        <v>89</v>
      </c>
      <c r="K13" s="237"/>
      <c r="L13" s="237"/>
      <c r="M13" s="237"/>
      <c r="N13" s="238"/>
    </row>
    <row r="14" spans="1:14">
      <c r="A14" s="244"/>
      <c r="B14" s="237"/>
      <c r="C14" s="142" t="s">
        <v>85</v>
      </c>
      <c r="D14" s="142" t="s">
        <v>90</v>
      </c>
      <c r="E14" s="237"/>
      <c r="F14" s="237"/>
      <c r="G14" s="237"/>
      <c r="H14" s="237"/>
      <c r="I14" s="237"/>
      <c r="J14" s="237"/>
      <c r="K14" s="237"/>
      <c r="L14" s="237"/>
      <c r="M14" s="237"/>
      <c r="N14" s="238"/>
    </row>
    <row r="15" spans="1:14">
      <c r="A15" s="143" t="s">
        <v>91</v>
      </c>
      <c r="B15" s="110" t="s">
        <v>92</v>
      </c>
      <c r="C15" s="110" t="s">
        <v>93</v>
      </c>
      <c r="D15" s="110" t="s">
        <v>94</v>
      </c>
      <c r="E15" s="110" t="s">
        <v>95</v>
      </c>
      <c r="F15" s="110" t="s">
        <v>96</v>
      </c>
      <c r="G15" s="242"/>
      <c r="H15" s="242"/>
      <c r="I15" s="242"/>
      <c r="J15" s="242" t="s">
        <v>163</v>
      </c>
      <c r="K15" s="242"/>
      <c r="L15" s="242"/>
      <c r="M15" s="242"/>
      <c r="N15" s="242"/>
    </row>
    <row r="16" spans="1:14">
      <c r="A16" s="137" t="s">
        <v>91</v>
      </c>
      <c r="B16" s="108" t="s">
        <v>98</v>
      </c>
      <c r="C16" s="108" t="s">
        <v>93</v>
      </c>
      <c r="D16" s="144" t="s">
        <v>35</v>
      </c>
      <c r="E16" s="108" t="s">
        <v>73</v>
      </c>
      <c r="F16" s="108" t="s">
        <v>96</v>
      </c>
      <c r="G16" s="239"/>
      <c r="H16" s="239"/>
      <c r="I16" s="239"/>
      <c r="J16" s="239" t="s">
        <v>164</v>
      </c>
      <c r="K16" s="239"/>
      <c r="L16" s="239"/>
      <c r="M16" s="239"/>
      <c r="N16" s="240"/>
    </row>
    <row r="17" spans="1:14" ht="15" customHeight="1">
      <c r="A17" s="137" t="s">
        <v>91</v>
      </c>
      <c r="B17" s="108" t="s">
        <v>100</v>
      </c>
      <c r="C17" s="108" t="s">
        <v>93</v>
      </c>
      <c r="D17" s="144" t="s">
        <v>19</v>
      </c>
      <c r="E17" s="108" t="s">
        <v>73</v>
      </c>
      <c r="F17" s="108" t="s">
        <v>96</v>
      </c>
      <c r="G17" s="239"/>
      <c r="H17" s="239"/>
      <c r="I17" s="239"/>
      <c r="J17" s="241" t="s">
        <v>165</v>
      </c>
      <c r="K17" s="242"/>
      <c r="L17" s="242"/>
      <c r="M17" s="242"/>
      <c r="N17" s="243"/>
    </row>
    <row r="18" spans="1:14" ht="15" customHeight="1">
      <c r="A18" s="219" t="s">
        <v>102</v>
      </c>
      <c r="B18" s="220"/>
      <c r="C18" s="220"/>
      <c r="D18" s="220"/>
      <c r="E18" s="220"/>
      <c r="F18" s="220"/>
      <c r="G18" s="220"/>
      <c r="H18" s="220"/>
      <c r="I18" s="220"/>
      <c r="J18" s="220"/>
      <c r="K18" s="220"/>
      <c r="L18" s="220"/>
      <c r="M18" s="220"/>
      <c r="N18" s="221"/>
    </row>
    <row r="19" spans="1:14">
      <c r="A19" s="245" t="s">
        <v>83</v>
      </c>
      <c r="B19" s="235" t="s">
        <v>84</v>
      </c>
      <c r="C19" s="235" t="s">
        <v>103</v>
      </c>
      <c r="D19" s="235" t="s">
        <v>104</v>
      </c>
      <c r="E19" s="235" t="s">
        <v>105</v>
      </c>
      <c r="F19" s="235"/>
      <c r="G19" s="235"/>
      <c r="H19" s="235"/>
      <c r="I19" s="235"/>
      <c r="J19" s="235"/>
      <c r="K19" s="235"/>
      <c r="L19" s="235"/>
      <c r="M19" s="235" t="s">
        <v>106</v>
      </c>
      <c r="N19" s="236"/>
    </row>
    <row r="20" spans="1:14">
      <c r="A20" s="245"/>
      <c r="B20" s="235"/>
      <c r="C20" s="235"/>
      <c r="D20" s="235"/>
      <c r="E20" s="145" t="s">
        <v>84</v>
      </c>
      <c r="F20" s="145" t="s">
        <v>85</v>
      </c>
      <c r="G20" s="145" t="s">
        <v>90</v>
      </c>
      <c r="H20" s="107" t="s">
        <v>107</v>
      </c>
      <c r="I20" s="107" t="s">
        <v>86</v>
      </c>
      <c r="J20" s="235" t="s">
        <v>104</v>
      </c>
      <c r="K20" s="235"/>
      <c r="L20" s="235"/>
      <c r="M20" s="235"/>
      <c r="N20" s="236"/>
    </row>
    <row r="21" spans="1:14" ht="30.75">
      <c r="A21" s="137" t="s">
        <v>71</v>
      </c>
      <c r="B21" s="115" t="str">
        <f>B2</f>
        <v>AdministradorOrganización</v>
      </c>
      <c r="C21" s="115" t="s">
        <v>108</v>
      </c>
      <c r="D21" s="146" t="str">
        <f>_xlfn.CONCAT("Constructor por defecto de la clase ",B2)</f>
        <v>Constructor por defecto de la clase AdministradorOrganización</v>
      </c>
      <c r="E21" s="66"/>
      <c r="F21" s="66"/>
      <c r="G21" s="66"/>
      <c r="H21" s="121"/>
      <c r="I21" s="108"/>
      <c r="J21" s="260"/>
      <c r="K21" s="261"/>
      <c r="L21" s="262"/>
      <c r="M21" s="260"/>
      <c r="N21" s="272"/>
    </row>
    <row r="22" spans="1:14" ht="45.75" customHeight="1">
      <c r="A22" s="278" t="s">
        <v>91</v>
      </c>
      <c r="B22" s="268" t="str">
        <f>B2</f>
        <v>AdministradorOrganización</v>
      </c>
      <c r="C22" s="265" t="s">
        <v>110</v>
      </c>
      <c r="D22" s="268" t="s">
        <v>166</v>
      </c>
      <c r="E22" s="147" t="s">
        <v>92</v>
      </c>
      <c r="F22" s="147" t="s">
        <v>93</v>
      </c>
      <c r="G22" s="147" t="s">
        <v>94</v>
      </c>
      <c r="H22" s="108" t="s">
        <v>112</v>
      </c>
      <c r="I22" s="108" t="s">
        <v>95</v>
      </c>
      <c r="J22" s="260" t="s">
        <v>167</v>
      </c>
      <c r="K22" s="261"/>
      <c r="L22" s="262"/>
      <c r="M22" s="284" t="s">
        <v>114</v>
      </c>
      <c r="N22" s="285"/>
    </row>
    <row r="23" spans="1:14" ht="29.25" customHeight="1">
      <c r="A23" s="279"/>
      <c r="B23" s="269"/>
      <c r="C23" s="266"/>
      <c r="D23" s="269"/>
      <c r="E23" s="3" t="str">
        <f>B16</f>
        <v>persona</v>
      </c>
      <c r="F23" s="108" t="s">
        <v>93</v>
      </c>
      <c r="G23" s="144" t="s">
        <v>35</v>
      </c>
      <c r="H23" s="108" t="s">
        <v>115</v>
      </c>
      <c r="I23" s="108" t="s">
        <v>73</v>
      </c>
      <c r="J23" s="281" t="s">
        <v>168</v>
      </c>
      <c r="K23" s="282"/>
      <c r="L23" s="283"/>
      <c r="M23" s="286"/>
      <c r="N23" s="287"/>
    </row>
    <row r="24" spans="1:14">
      <c r="A24" s="280"/>
      <c r="B24" s="270"/>
      <c r="C24" s="267"/>
      <c r="D24" s="270"/>
      <c r="E24" s="108" t="s">
        <v>100</v>
      </c>
      <c r="F24" s="108" t="s">
        <v>93</v>
      </c>
      <c r="G24" s="144" t="s">
        <v>19</v>
      </c>
      <c r="H24" s="108" t="s">
        <v>115</v>
      </c>
      <c r="I24" s="108" t="s">
        <v>73</v>
      </c>
      <c r="J24" s="260" t="s">
        <v>169</v>
      </c>
      <c r="K24" s="261"/>
      <c r="L24" s="262"/>
      <c r="M24" s="288"/>
      <c r="N24" s="289"/>
    </row>
    <row r="25" spans="1:14" ht="60.75">
      <c r="A25" s="139" t="s">
        <v>71</v>
      </c>
      <c r="B25" s="115" t="str">
        <f>B2</f>
        <v>AdministradorOrganización</v>
      </c>
      <c r="C25" s="115" t="s">
        <v>110</v>
      </c>
      <c r="D25" s="148" t="s">
        <v>170</v>
      </c>
      <c r="E25" s="3" t="str">
        <f>B16</f>
        <v>persona</v>
      </c>
      <c r="F25" s="108" t="s">
        <v>93</v>
      </c>
      <c r="G25" s="144" t="s">
        <v>35</v>
      </c>
      <c r="H25" s="108" t="s">
        <v>115</v>
      </c>
      <c r="I25" s="108" t="s">
        <v>73</v>
      </c>
      <c r="J25" s="273" t="s">
        <v>116</v>
      </c>
      <c r="K25" s="274"/>
      <c r="L25" s="275"/>
      <c r="M25" s="276"/>
      <c r="N25" s="277"/>
    </row>
    <row r="26" spans="1:14">
      <c r="A26" s="263" t="s">
        <v>119</v>
      </c>
      <c r="B26" s="259"/>
      <c r="C26" s="259"/>
      <c r="D26" s="259"/>
      <c r="E26" s="259"/>
      <c r="F26" s="259"/>
      <c r="G26" s="259"/>
      <c r="H26" s="259"/>
      <c r="I26" s="259"/>
      <c r="J26" s="259"/>
      <c r="K26" s="259"/>
      <c r="L26" s="259"/>
      <c r="M26" s="259"/>
      <c r="N26" s="264"/>
    </row>
    <row r="27" spans="1:14">
      <c r="A27" s="263" t="s">
        <v>83</v>
      </c>
      <c r="B27" s="259" t="s">
        <v>84</v>
      </c>
      <c r="C27" s="259" t="s">
        <v>120</v>
      </c>
      <c r="D27" s="259" t="s">
        <v>121</v>
      </c>
      <c r="E27" s="259" t="s">
        <v>104</v>
      </c>
      <c r="F27" s="259" t="s">
        <v>105</v>
      </c>
      <c r="G27" s="259"/>
      <c r="H27" s="259"/>
      <c r="I27" s="259"/>
      <c r="J27" s="259"/>
      <c r="K27" s="259"/>
      <c r="L27" s="259" t="s">
        <v>122</v>
      </c>
      <c r="M27" s="259"/>
      <c r="N27" s="264" t="s">
        <v>106</v>
      </c>
    </row>
    <row r="28" spans="1:14">
      <c r="A28" s="263"/>
      <c r="B28" s="259"/>
      <c r="C28" s="259"/>
      <c r="D28" s="259"/>
      <c r="E28" s="259"/>
      <c r="F28" s="33" t="s">
        <v>84</v>
      </c>
      <c r="G28" s="33" t="s">
        <v>85</v>
      </c>
      <c r="H28" s="33" t="s">
        <v>90</v>
      </c>
      <c r="I28" s="33" t="s">
        <v>107</v>
      </c>
      <c r="J28" s="33" t="s">
        <v>86</v>
      </c>
      <c r="K28" s="33" t="s">
        <v>104</v>
      </c>
      <c r="L28" s="33" t="s">
        <v>85</v>
      </c>
      <c r="M28" s="33" t="s">
        <v>90</v>
      </c>
      <c r="N28" s="264"/>
    </row>
    <row r="29" spans="1:14" ht="37.5" customHeight="1">
      <c r="A29" s="137" t="s">
        <v>71</v>
      </c>
      <c r="B29" s="110" t="s">
        <v>92</v>
      </c>
      <c r="C29" s="108" t="s">
        <v>124</v>
      </c>
      <c r="D29" s="108" t="s">
        <v>73</v>
      </c>
      <c r="E29" s="112" t="str">
        <f>_xlfn.CONCAT("Método encargado de obtener el valor del atributo ", B29, " de un AdministradorOrganizacion")</f>
        <v>Método encargado de obtener el valor del atributo identificador de un AdministradorOrganizacion</v>
      </c>
      <c r="F29" s="108"/>
      <c r="G29" s="108"/>
      <c r="H29" s="108"/>
      <c r="I29" s="108"/>
      <c r="J29" s="108"/>
      <c r="K29" s="108"/>
      <c r="L29" s="108" t="s">
        <v>93</v>
      </c>
      <c r="M29" s="108" t="s">
        <v>94</v>
      </c>
      <c r="N29" s="109"/>
    </row>
    <row r="30" spans="1:14" ht="37.5" customHeight="1">
      <c r="A30" s="137" t="s">
        <v>71</v>
      </c>
      <c r="B30" s="108" t="s">
        <v>35</v>
      </c>
      <c r="C30" s="108" t="s">
        <v>124</v>
      </c>
      <c r="D30" s="108" t="s">
        <v>73</v>
      </c>
      <c r="E30" s="112" t="str">
        <f>_xlfn.CONCAT("Método encargado de obtener el valor del atributo ", B30, " de un AdministradorOrganizacion")</f>
        <v>Método encargado de obtener el valor del atributo Persona de un AdministradorOrganizacion</v>
      </c>
      <c r="F30" s="108"/>
      <c r="G30" s="108"/>
      <c r="H30" s="108"/>
      <c r="I30" s="108"/>
      <c r="J30" s="108"/>
      <c r="K30" s="108"/>
      <c r="L30" s="108" t="s">
        <v>93</v>
      </c>
      <c r="M30" s="144" t="s">
        <v>35</v>
      </c>
      <c r="N30" s="109"/>
    </row>
    <row r="31" spans="1:14" ht="37.5" customHeight="1">
      <c r="A31" s="137" t="s">
        <v>71</v>
      </c>
      <c r="B31" s="108" t="s">
        <v>100</v>
      </c>
      <c r="C31" s="108" t="s">
        <v>124</v>
      </c>
      <c r="D31" s="108" t="s">
        <v>73</v>
      </c>
      <c r="E31" s="112" t="str">
        <f>_xlfn.CONCAT("Método encargado de obtener el valor del atributo ", B31, " de un AdministradorOrganizacion")</f>
        <v>Método encargado de obtener el valor del atributo estado de un AdministradorOrganizacion</v>
      </c>
      <c r="F31" s="108"/>
      <c r="G31" s="108"/>
      <c r="H31" s="108"/>
      <c r="I31" s="108"/>
      <c r="J31" s="108"/>
      <c r="K31" s="108"/>
      <c r="L31" s="108" t="s">
        <v>93</v>
      </c>
      <c r="M31" s="144" t="s">
        <v>19</v>
      </c>
      <c r="N31" s="109"/>
    </row>
    <row r="32" spans="1:14" ht="78.75" customHeight="1">
      <c r="A32" s="143" t="s">
        <v>91</v>
      </c>
      <c r="B32" s="110" t="s">
        <v>128</v>
      </c>
      <c r="C32" s="110" t="s">
        <v>129</v>
      </c>
      <c r="D32" s="110" t="s">
        <v>73</v>
      </c>
      <c r="E32" s="105" t="s">
        <v>130</v>
      </c>
      <c r="F32" s="110" t="s">
        <v>131</v>
      </c>
      <c r="G32" s="110" t="s">
        <v>93</v>
      </c>
      <c r="H32" s="110" t="s">
        <v>94</v>
      </c>
      <c r="I32" s="110" t="s">
        <v>115</v>
      </c>
      <c r="J32" s="110" t="s">
        <v>95</v>
      </c>
      <c r="K32" s="110" t="s">
        <v>132</v>
      </c>
      <c r="L32" s="110"/>
      <c r="M32" s="110"/>
      <c r="N32" s="113" t="str">
        <f>_xlfn.CONCAT("– Los datos del ", B15, " deben cumplir con las reglas de tipo de dato, formato, longitud, obligatoriedad, rango y falta de lógica.
En caso de fallar, se debe reportar el error al maximo detalle, deteniendo el proceso de set", PROPER(F32), "( ", F32,": ",IF(G32="Otro",H32,G32),"): void")</f>
        <v>– Los datos del identificador deben cumplir con las reglas de tipo de dato, formato, longitud, obligatoriedad, rango y falta de lógica.
En caso de fallar, se debe reportar el error al maximo detalle, deteniendo el proceso de setIdentidicador( identidicador: UUID): void</v>
      </c>
    </row>
    <row r="33" spans="1:14" ht="80.25" customHeight="1">
      <c r="A33" s="137" t="s">
        <v>91</v>
      </c>
      <c r="B33" s="108" t="s">
        <v>98</v>
      </c>
      <c r="C33" s="108" t="s">
        <v>129</v>
      </c>
      <c r="D33" s="108" t="s">
        <v>73</v>
      </c>
      <c r="E33" s="112" t="str">
        <f>_xlfn.CONCAT("Método encargado de obtener el valor del atributo ", B33, " de un AdministradorOrganizacion")</f>
        <v>Método encargado de obtener el valor del atributo persona de un AdministradorOrganizacion</v>
      </c>
      <c r="F33" s="108" t="s">
        <v>98</v>
      </c>
      <c r="G33" s="108" t="s">
        <v>93</v>
      </c>
      <c r="H33" s="144" t="s">
        <v>35</v>
      </c>
      <c r="I33" s="108" t="s">
        <v>115</v>
      </c>
      <c r="J33" s="108" t="s">
        <v>73</v>
      </c>
      <c r="K33" s="112" t="str">
        <f>_xlfn.CONCAT("Atributo que brinda el valor que se va a asignar en el ",F33," del AdministradorOrganizacion, de ser necesario hacerlo")</f>
        <v>Atributo que brinda el valor que se va a asignar en el persona del AdministradorOrganizacion, de ser necesario hacerlo</v>
      </c>
      <c r="L33" s="108"/>
      <c r="M33" s="108"/>
      <c r="N33" s="113" t="str">
        <f>_xlfn.CONCAT("– Los datos de la ", B16, " deben cumplir con las reglas de tipo de dato, formato, longitud, obligatoriedad, rango y falta de lógica.
En caso de fallar, se debe reportar el error al maximo detalle, deteniendo el proceso de set", PROPER(F33), "( ", F33,": ",IF(G33="Otro",H33,G33),"): void")</f>
        <v>– Los datos de la persona deben cumplir con las reglas de tipo de dato, formato, longitud, obligatoriedad, rango y falta de lógica.
En caso de fallar, se debe reportar el error al maximo detalle, deteniendo el proceso de setPersona( persona: Persona): void</v>
      </c>
    </row>
    <row r="34" spans="1:14" ht="58.5" customHeight="1">
      <c r="A34" s="137" t="s">
        <v>91</v>
      </c>
      <c r="B34" s="108" t="s">
        <v>100</v>
      </c>
      <c r="C34" s="108" t="s">
        <v>129</v>
      </c>
      <c r="D34" s="108" t="s">
        <v>73</v>
      </c>
      <c r="E34" s="112" t="str">
        <f>_xlfn.CONCAT("Método encargado de obtener el valor del atributo ", B34, " de un AdministradorOrganizacion")</f>
        <v>Método encargado de obtener el valor del atributo estado de un AdministradorOrganizacion</v>
      </c>
      <c r="F34" s="108" t="s">
        <v>100</v>
      </c>
      <c r="G34" s="108" t="s">
        <v>93</v>
      </c>
      <c r="H34" s="144" t="s">
        <v>19</v>
      </c>
      <c r="I34" s="108" t="s">
        <v>115</v>
      </c>
      <c r="J34" s="108" t="s">
        <v>73</v>
      </c>
      <c r="K34" s="112" t="str">
        <f>_xlfn.CONCAT("Atributo que brinda el valor que se va a asignar en el ",F34," del AdministradorOrganizacion, de ser necesario hacerlo")</f>
        <v>Atributo que brinda el valor que se va a asignar en el estado del AdministradorOrganizacion, de ser necesario hacerlo</v>
      </c>
      <c r="L34" s="108"/>
      <c r="M34" s="108"/>
      <c r="N34" s="113" t="str">
        <f>_xlfn.CONCAT("– Los datos del ", B17, " deben cumplir con las reglas de tipo de dato, formato, longitud, obligatoriedad, rango y falta de lógica.
En caso de fallar, se debe reportar el error al maximo detalle, deteniendo el proceso de set", PROPER(F34), "( ", F34,": ",IF(G34="Otro",H34,G34),"): void")</f>
        <v>– Los datos del estado deben cumplir con las reglas de tipo de dato, formato, longitud, obligatoriedad, rango y falta de lógica.
En caso de fallar, se debe reportar el error al maximo detalle, deteniendo el proceso de setEstado( estado: Estado): void</v>
      </c>
    </row>
    <row r="35" spans="1:14">
      <c r="A35" s="271" t="s">
        <v>134</v>
      </c>
      <c r="B35" s="257"/>
      <c r="C35" s="257"/>
      <c r="D35" s="257"/>
      <c r="E35" s="257"/>
      <c r="F35" s="257"/>
      <c r="G35" s="257"/>
      <c r="H35" s="257"/>
      <c r="I35" s="257"/>
      <c r="J35" s="257"/>
      <c r="K35" s="257"/>
      <c r="L35" s="257"/>
      <c r="M35" s="257"/>
      <c r="N35" s="258"/>
    </row>
    <row r="36" spans="1:14">
      <c r="A36" s="271" t="s">
        <v>83</v>
      </c>
      <c r="B36" s="257" t="s">
        <v>84</v>
      </c>
      <c r="C36" s="257" t="s">
        <v>135</v>
      </c>
      <c r="D36" s="257" t="s">
        <v>121</v>
      </c>
      <c r="E36" s="257" t="s">
        <v>104</v>
      </c>
      <c r="F36" s="257" t="s">
        <v>105</v>
      </c>
      <c r="G36" s="257"/>
      <c r="H36" s="257"/>
      <c r="I36" s="257"/>
      <c r="J36" s="257"/>
      <c r="K36" s="257"/>
      <c r="L36" s="257" t="s">
        <v>122</v>
      </c>
      <c r="M36" s="257"/>
      <c r="N36" s="258" t="s">
        <v>106</v>
      </c>
    </row>
    <row r="37" spans="1:14">
      <c r="A37" s="271"/>
      <c r="B37" s="257"/>
      <c r="C37" s="257"/>
      <c r="D37" s="257"/>
      <c r="E37" s="257"/>
      <c r="F37" s="114" t="s">
        <v>84</v>
      </c>
      <c r="G37" s="114" t="s">
        <v>85</v>
      </c>
      <c r="H37" s="114" t="s">
        <v>90</v>
      </c>
      <c r="I37" s="114" t="s">
        <v>107</v>
      </c>
      <c r="J37" s="114" t="s">
        <v>86</v>
      </c>
      <c r="K37" s="114" t="s">
        <v>104</v>
      </c>
      <c r="L37" s="114" t="s">
        <v>85</v>
      </c>
      <c r="M37" s="114" t="s">
        <v>90</v>
      </c>
      <c r="N37" s="258"/>
    </row>
    <row r="38" spans="1:14" ht="152.25">
      <c r="A38" s="137" t="s">
        <v>71</v>
      </c>
      <c r="B38" s="108" t="s">
        <v>136</v>
      </c>
      <c r="C38" s="108" t="s">
        <v>96</v>
      </c>
      <c r="D38" s="108" t="s">
        <v>73</v>
      </c>
      <c r="E38" s="108" t="str">
        <f>_xlfn.CONCAT("Método encargado de ", B38, " un ", $B$2)</f>
        <v>Método encargado de registar un AdministradorOrganización</v>
      </c>
      <c r="F38" s="112" t="s">
        <v>171</v>
      </c>
      <c r="G38" s="108" t="s">
        <v>93</v>
      </c>
      <c r="H38" s="149" t="s">
        <v>172</v>
      </c>
      <c r="I38" s="108" t="s">
        <v>115</v>
      </c>
      <c r="J38" s="108" t="s">
        <v>73</v>
      </c>
      <c r="K38" s="112" t="s">
        <v>173</v>
      </c>
      <c r="L38" s="108" t="s">
        <v>139</v>
      </c>
      <c r="M38" s="108"/>
      <c r="N38" s="113" t="s">
        <v>174</v>
      </c>
    </row>
    <row r="39" spans="1:14" ht="198">
      <c r="A39" s="150" t="s">
        <v>71</v>
      </c>
      <c r="B39" s="66" t="s">
        <v>141</v>
      </c>
      <c r="C39" s="66" t="s">
        <v>96</v>
      </c>
      <c r="D39" s="66" t="s">
        <v>73</v>
      </c>
      <c r="E39" s="66" t="str">
        <f>_xlfn.CONCAT("Método encargado de ", B39, " un ", $B$2)</f>
        <v>Método encargado de modificar un AdministradorOrganización</v>
      </c>
      <c r="F39" s="110" t="s">
        <v>175</v>
      </c>
      <c r="G39" s="66" t="s">
        <v>93</v>
      </c>
      <c r="H39" s="149" t="s">
        <v>172</v>
      </c>
      <c r="I39" s="66" t="s">
        <v>115</v>
      </c>
      <c r="J39" s="108" t="s">
        <v>73</v>
      </c>
      <c r="K39" s="110" t="s">
        <v>176</v>
      </c>
      <c r="L39" s="66" t="s">
        <v>139</v>
      </c>
      <c r="M39" s="66"/>
      <c r="N39" s="111" t="s">
        <v>177</v>
      </c>
    </row>
    <row r="40" spans="1:14" ht="198">
      <c r="A40" s="150" t="s">
        <v>71</v>
      </c>
      <c r="B40" s="66" t="s">
        <v>145</v>
      </c>
      <c r="C40" s="66" t="s">
        <v>96</v>
      </c>
      <c r="D40" s="66" t="s">
        <v>73</v>
      </c>
      <c r="E40" s="66" t="str">
        <f>_xlfn.CONCAT("Método encargado de ", B40, " un ", $B$2)</f>
        <v>Método encargado de cambiarEstado un AdministradorOrganización</v>
      </c>
      <c r="F40" s="110" t="s">
        <v>178</v>
      </c>
      <c r="G40" s="66" t="s">
        <v>93</v>
      </c>
      <c r="H40" s="149" t="s">
        <v>172</v>
      </c>
      <c r="I40" s="66" t="s">
        <v>115</v>
      </c>
      <c r="J40" s="108" t="s">
        <v>73</v>
      </c>
      <c r="K40" s="110" t="s">
        <v>179</v>
      </c>
      <c r="L40" s="66" t="s">
        <v>139</v>
      </c>
      <c r="M40" s="66"/>
      <c r="N40" s="111" t="s">
        <v>180</v>
      </c>
    </row>
    <row r="41" spans="1:14" ht="60.75">
      <c r="A41" s="150" t="s">
        <v>71</v>
      </c>
      <c r="B41" s="66" t="s">
        <v>149</v>
      </c>
      <c r="C41" s="66" t="s">
        <v>96</v>
      </c>
      <c r="D41" s="66" t="s">
        <v>73</v>
      </c>
      <c r="E41" s="66" t="str">
        <f>_xlfn.CONCAT("Método encargado de ", B41, " un ", $B$2)</f>
        <v>Método encargado de consultar un AdministradorOrganización</v>
      </c>
      <c r="F41" s="110" t="s">
        <v>181</v>
      </c>
      <c r="G41" s="66" t="s">
        <v>93</v>
      </c>
      <c r="H41" s="149" t="s">
        <v>172</v>
      </c>
      <c r="I41" s="66" t="s">
        <v>115</v>
      </c>
      <c r="J41" s="108" t="s">
        <v>73</v>
      </c>
      <c r="K41" s="110" t="s">
        <v>182</v>
      </c>
      <c r="L41" s="66" t="s">
        <v>93</v>
      </c>
      <c r="M41" s="110" t="s">
        <v>183</v>
      </c>
      <c r="N41" s="151"/>
    </row>
    <row r="42" spans="1:14" ht="167.25">
      <c r="A42" s="150" t="s">
        <v>71</v>
      </c>
      <c r="B42" s="66" t="s">
        <v>153</v>
      </c>
      <c r="C42" s="66" t="s">
        <v>96</v>
      </c>
      <c r="D42" s="66" t="s">
        <v>73</v>
      </c>
      <c r="E42" s="66" t="str">
        <f>_xlfn.CONCAT("Método encargado de ", B42, " un ", $B$2)</f>
        <v>Método encargado de Eliminar un AdministradorOrganización</v>
      </c>
      <c r="F42" s="110" t="s">
        <v>184</v>
      </c>
      <c r="G42" s="66" t="s">
        <v>93</v>
      </c>
      <c r="H42" s="66" t="s">
        <v>94</v>
      </c>
      <c r="I42" s="66" t="s">
        <v>112</v>
      </c>
      <c r="J42" s="108" t="s">
        <v>73</v>
      </c>
      <c r="K42" s="110" t="s">
        <v>185</v>
      </c>
      <c r="L42" s="66" t="s">
        <v>139</v>
      </c>
      <c r="M42" s="152"/>
      <c r="N42" s="110" t="s">
        <v>186</v>
      </c>
    </row>
    <row r="43" spans="1:14" ht="60.75">
      <c r="A43" s="153" t="s">
        <v>71</v>
      </c>
      <c r="B43" s="116" t="s">
        <v>157</v>
      </c>
      <c r="C43" s="116" t="s">
        <v>96</v>
      </c>
      <c r="D43" s="116" t="s">
        <v>73</v>
      </c>
      <c r="E43" s="116" t="str">
        <f>_xlfn.CONCAT("Método encargado de ", B43, " un ", $B$2)</f>
        <v>Método encargado de calcularEstado un AdministradorOrganización</v>
      </c>
      <c r="F43" s="154" t="s">
        <v>187</v>
      </c>
      <c r="G43" s="116" t="s">
        <v>93</v>
      </c>
      <c r="H43" s="149" t="s">
        <v>172</v>
      </c>
      <c r="I43" s="116" t="s">
        <v>112</v>
      </c>
      <c r="J43" s="108" t="s">
        <v>73</v>
      </c>
      <c r="K43" s="154" t="s">
        <v>188</v>
      </c>
      <c r="L43" s="116" t="s">
        <v>160</v>
      </c>
      <c r="M43" s="116"/>
      <c r="N43" s="155" t="s">
        <v>189</v>
      </c>
    </row>
  </sheetData>
  <mergeCells count="63">
    <mergeCell ref="J21:L21"/>
    <mergeCell ref="M21:N21"/>
    <mergeCell ref="J25:L25"/>
    <mergeCell ref="M25:N25"/>
    <mergeCell ref="A35:N35"/>
    <mergeCell ref="A22:A24"/>
    <mergeCell ref="D22:D24"/>
    <mergeCell ref="J23:L23"/>
    <mergeCell ref="M22:N24"/>
    <mergeCell ref="A36:A37"/>
    <mergeCell ref="B36:B37"/>
    <mergeCell ref="C36:C37"/>
    <mergeCell ref="D36:D37"/>
    <mergeCell ref="E36:E37"/>
    <mergeCell ref="F36:K36"/>
    <mergeCell ref="L36:M36"/>
    <mergeCell ref="N36:N37"/>
    <mergeCell ref="E27:E28"/>
    <mergeCell ref="J22:L22"/>
    <mergeCell ref="J24:L24"/>
    <mergeCell ref="A26:N26"/>
    <mergeCell ref="F27:K27"/>
    <mergeCell ref="L27:M27"/>
    <mergeCell ref="N27:N28"/>
    <mergeCell ref="A27:A28"/>
    <mergeCell ref="B27:B28"/>
    <mergeCell ref="C27:C28"/>
    <mergeCell ref="D27:D28"/>
    <mergeCell ref="C22:C24"/>
    <mergeCell ref="B22:B24"/>
    <mergeCell ref="B19:B20"/>
    <mergeCell ref="C19:C20"/>
    <mergeCell ref="D19:D20"/>
    <mergeCell ref="E19:L19"/>
    <mergeCell ref="J20:L20"/>
    <mergeCell ref="A7:E7"/>
    <mergeCell ref="B8:D8"/>
    <mergeCell ref="B9:D9"/>
    <mergeCell ref="A12:N12"/>
    <mergeCell ref="B10:D10"/>
    <mergeCell ref="B11:D11"/>
    <mergeCell ref="B6:E6"/>
    <mergeCell ref="A1:E1"/>
    <mergeCell ref="B2:E2"/>
    <mergeCell ref="B3:E3"/>
    <mergeCell ref="B4:E4"/>
    <mergeCell ref="B5:E5"/>
    <mergeCell ref="M19:N20"/>
    <mergeCell ref="E13:E14"/>
    <mergeCell ref="F13:F14"/>
    <mergeCell ref="G13:I14"/>
    <mergeCell ref="J13:N14"/>
    <mergeCell ref="G16:I16"/>
    <mergeCell ref="J16:N16"/>
    <mergeCell ref="A18:N18"/>
    <mergeCell ref="G17:I17"/>
    <mergeCell ref="J17:N17"/>
    <mergeCell ref="A13:A14"/>
    <mergeCell ref="B13:B14"/>
    <mergeCell ref="C13:D13"/>
    <mergeCell ref="G15:I15"/>
    <mergeCell ref="J15:N15"/>
    <mergeCell ref="A19:A20"/>
  </mergeCells>
  <hyperlinks>
    <hyperlink ref="A1:E1" location="Clases!A1" display="&lt;-Volver al inicio" xr:uid="{36187354-540C-4E83-BCC3-01E65CE9742D}"/>
    <hyperlink ref="E9" location="'organizacionAdminOrgani'!A1" display="OrganizacionAdminOrgani" xr:uid="{41C584CF-9DF3-47B2-B12A-5EDDDA7A6CB6}"/>
    <hyperlink ref="D16" location="'Persona'!A1" display="InformacionPersonal" xr:uid="{F83E3CBF-B365-4628-9FC5-45F59770E048}"/>
    <hyperlink ref="D17" location="'Estado'!A1" display="Estado" xr:uid="{5A3754EF-4DD6-4E81-96B6-D12B7E0BD173}"/>
    <hyperlink ref="G23" location="'Persona'!A1" display="InformacionPersonal" xr:uid="{31E1AFD0-95B2-4415-9A32-6D1E9103DA7E}"/>
    <hyperlink ref="G24" location="'Estado'!A1" display="Estado" xr:uid="{CBBE3504-FF63-4B4F-B920-6B4DB4B0C862}"/>
    <hyperlink ref="H38" location="'AdministradorOrganización'!B2" display="AdministradorOrganizacion" xr:uid="{97960A74-2EFD-4913-A18A-92F772B8910D}"/>
    <hyperlink ref="H39" location="'AdministradorOrganización'!B2" display="AdministradorOrganizacion" xr:uid="{D5B9CFB6-AEAF-4E91-96D5-62CD51BDC8F1}"/>
    <hyperlink ref="H40" location="'AdministradorOrganización'!B2" display="AdministradorOrganizacion" xr:uid="{0C8D7694-FCDC-4875-A3BA-FB9C764820FA}"/>
    <hyperlink ref="H41" location="'AdministradorOrganización'!B2" display="AdministradorOrganizacion" xr:uid="{91CF030E-4021-4CE7-A0D0-79A5B4E852F9}"/>
    <hyperlink ref="H43" location="'AdministradorOrganización'!B2" display="AdministradorOrganizacion" xr:uid="{857C7A05-6572-463F-A545-94803A5739C4}"/>
    <hyperlink ref="E10" location="'Persona'!A1" display="OrganizacionAdminOrgani" xr:uid="{73909763-4824-46A2-9023-9C1394486AED}"/>
    <hyperlink ref="E11" location="'estado'!A1" display="OrganizacionAdminOrgani" xr:uid="{666187C8-59E0-42C1-BEE6-5BEACA967556}"/>
    <hyperlink ref="M30" location="'Persona'!A1" display="Persona" xr:uid="{C74914E2-CD40-48E7-BFC4-C1E314F26864}"/>
    <hyperlink ref="M31" location="'Persona'!A1" display="Estado" xr:uid="{AD6BC937-7694-4A37-B03C-B5EA6E055DAB}"/>
    <hyperlink ref="H33" location="'Persona'!A1" display="Persona" xr:uid="{A2D89079-CD75-4969-96E0-11D53FABFEB9}"/>
    <hyperlink ref="H34" location="'estado'!A1" display="Estado" xr:uid="{F32FDF1D-1831-46ED-ADE8-9798F851A24F}"/>
    <hyperlink ref="G25" location="'Persona'!A1" display="Persona" xr:uid="{A67BF332-48DF-406C-B9F5-8EAE2EB8B4DC}"/>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E845BD92-FBD0-46FC-8EA7-02EF8BEE9DBE}">
          <x14:formula1>
            <xm:f>Valores!$L$2:$L$13</xm:f>
          </x14:formula1>
          <xm:sqref>L38</xm:sqref>
        </x14:dataValidation>
        <x14:dataValidation type="list" allowBlank="1" showInputMessage="1" showErrorMessage="1" xr:uid="{22FB162E-988B-4274-B8BB-A98918A13A50}">
          <x14:formula1>
            <xm:f>Valores!$J$2:$J$3</xm:f>
          </x14:formula1>
          <xm:sqref>I29:I34 I38:I39 H22:H25</xm:sqref>
        </x14:dataValidation>
        <x14:dataValidation type="list" allowBlank="1" showInputMessage="1" showErrorMessage="1" xr:uid="{7CB040E0-F474-4BF0-981F-FAAC55C6295F}">
          <x14:formula1>
            <xm:f>Valores!$H$2:$H$3</xm:f>
          </x14:formula1>
          <xm:sqref>F15:F17 C38:C39</xm:sqref>
        </x14:dataValidation>
        <x14:dataValidation type="list" allowBlank="1" showInputMessage="1" showErrorMessage="1" xr:uid="{5142D9D6-8EE0-4243-B3F0-909644694DC1}">
          <x14:formula1>
            <xm:f>Valores!$G$2:$G$12</xm:f>
          </x14:formula1>
          <xm:sqref>C15:C17 L29:L34 L39 G38:G39 G29:G34 F22:F25</xm:sqref>
        </x14:dataValidation>
        <x14:dataValidation type="list" allowBlank="1" showInputMessage="1" showErrorMessage="1" xr:uid="{70595CA2-0D55-4C10-BF45-B24BDCA20A2F}">
          <x14:formula1>
            <xm:f>Valores!$F$2:$F$5</xm:f>
          </x14:formula1>
          <xm:sqref>A15:A17 A21:A22 A38:A39 A29:A34 A25</xm:sqref>
        </x14:dataValidation>
        <x14:dataValidation type="list" allowBlank="1" showInputMessage="1" showErrorMessage="1" xr:uid="{6054C0B9-A628-4E5C-A092-3C90F9145DB3}">
          <x14:formula1>
            <xm:f>Valores!$E$2:$E$3</xm:f>
          </x14:formula1>
          <xm:sqref>E15:E17 D29:D34 B6 D38:D39 J38:J39 J29:J34 I22:I25</xm:sqref>
        </x14:dataValidation>
        <x14:dataValidation type="list" allowBlank="1" showInputMessage="1" showErrorMessage="1" xr:uid="{3160EB3C-C9F7-4E15-9A75-6C661B76A7BB}">
          <x14:formula1>
            <xm:f>Valores!$D$2:$D$3</xm:f>
          </x14:formula1>
          <xm:sqref>B5</xm:sqref>
        </x14:dataValidation>
        <x14:dataValidation type="list" allowBlank="1" showInputMessage="1" showErrorMessage="1" xr:uid="{97344D3A-D2A3-4436-8A2C-43CACA605275}">
          <x14:formula1>
            <xm:f>Valores!$C$2:$C$7</xm:f>
          </x14:formula1>
          <xm:sqref>B9:B11</xm:sqref>
        </x14:dataValidation>
        <x14:dataValidation type="list" allowBlank="1" showInputMessage="1" showErrorMessage="1" xr:uid="{96AE6D8F-5E45-41D5-A609-8CF399DF5487}">
          <x14:formula1>
            <xm:f>Valores!$B$2:$B$3</xm:f>
          </x14:formula1>
          <xm:sqref>A9:A11</xm:sqref>
        </x14:dataValidation>
        <x14:dataValidation type="list" allowBlank="1" showInputMessage="1" showErrorMessage="1" xr:uid="{0B09BA11-7184-4EA1-AA02-7629F081113B}">
          <x14:formula1>
            <xm:f>Valores!$I$2:$I$3</xm:f>
          </x14:formula1>
          <xm:sqref>C21:C22 C25</xm:sqref>
        </x14:dataValidation>
        <x14:dataValidation type="list" allowBlank="1" showInputMessage="1" showErrorMessage="1" xr:uid="{1C705BA9-73D1-415B-ABAD-C1C3B983D609}">
          <x14:formula1>
            <xm:f>Valores!$K$2:$K$3</xm:f>
          </x14:formula1>
          <xm:sqref>C29:C34</xm:sqref>
        </x14:dataValidation>
        <x14:dataValidation type="list" allowBlank="1" showInputMessage="1" showErrorMessage="1" xr:uid="{E55E23BF-E6F5-4AD3-A2F5-CD8E94FEF2BA}">
          <x14:formula1>
            <xm:f>Clases!$B$2:$B$32</xm:f>
          </x14:formula1>
          <xm:sqref>E9:E11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58EF7-F1CC-4B39-BC47-E7276C2BBFC3}">
  <dimension ref="A1:N51"/>
  <sheetViews>
    <sheetView zoomScale="55" zoomScaleNormal="55" workbookViewId="0">
      <pane ySplit="1" topLeftCell="H44" activePane="bottomLeft" state="frozen"/>
      <selection pane="bottomLeft" activeCell="O48" sqref="O48"/>
    </sheetView>
  </sheetViews>
  <sheetFormatPr defaultColWidth="19.7109375" defaultRowHeight="15"/>
  <cols>
    <col min="1" max="1" width="28.7109375" style="131" customWidth="1"/>
    <col min="2" max="2" width="16.7109375" style="131" bestFit="1" customWidth="1"/>
    <col min="3" max="3" width="27.140625" style="131" bestFit="1" customWidth="1"/>
    <col min="4" max="4" width="33.42578125" style="131" bestFit="1" customWidth="1"/>
    <col min="5" max="5" width="63" style="131" bestFit="1" customWidth="1"/>
    <col min="6" max="6" width="27.140625" style="131" bestFit="1" customWidth="1"/>
    <col min="7" max="7" width="17.5703125" style="131" bestFit="1" customWidth="1"/>
    <col min="8" max="8" width="20.140625" style="131" bestFit="1" customWidth="1"/>
    <col min="9" max="10" width="34.140625" style="131" bestFit="1" customWidth="1"/>
    <col min="11" max="11" width="30.5703125" style="131" bestFit="1" customWidth="1"/>
    <col min="12" max="12" width="17.5703125" style="131" bestFit="1" customWidth="1"/>
    <col min="13" max="13" width="12.7109375" style="131" customWidth="1"/>
    <col min="14" max="14" width="86.28515625" style="131" customWidth="1"/>
    <col min="15" max="16384" width="19.7109375" style="131"/>
  </cols>
  <sheetData>
    <row r="1" spans="1:14">
      <c r="A1" s="246" t="s">
        <v>69</v>
      </c>
      <c r="B1" s="246"/>
      <c r="C1" s="246"/>
      <c r="D1" s="246"/>
      <c r="E1" s="246"/>
    </row>
    <row r="2" spans="1:14" ht="13.5" customHeight="1">
      <c r="A2" s="132" t="str">
        <f>Clases!$B$1</f>
        <v>Clase</v>
      </c>
      <c r="B2" s="247" t="str">
        <f>Clases!B4</f>
        <v>Agenda</v>
      </c>
      <c r="C2" s="247"/>
      <c r="D2" s="247"/>
      <c r="E2" s="248"/>
    </row>
    <row r="3" spans="1:14">
      <c r="A3" s="133" t="str">
        <f>Clases!$C$1</f>
        <v>Estereotipo</v>
      </c>
      <c r="B3" s="239" t="str">
        <f>Clases!C7</f>
        <v>class</v>
      </c>
      <c r="C3" s="239"/>
      <c r="D3" s="239"/>
      <c r="E3" s="240"/>
    </row>
    <row r="4" spans="1:14" ht="30" customHeight="1">
      <c r="A4" s="133" t="str">
        <f>Clases!$D$1</f>
        <v>Desripción</v>
      </c>
      <c r="B4" s="249" t="str">
        <f>Clases!D4</f>
        <v>Define a una Clase perteneciente a un grupo, donde se verán representados todos los eventos pertenecientes a cada grupo creados principalmente por los administradores, tanto de la estructura como de la organizacion y por algunos participantes con los permisos adecuados.</v>
      </c>
      <c r="C4" s="249"/>
      <c r="D4" s="249"/>
      <c r="E4" s="250"/>
    </row>
    <row r="5" spans="1:14">
      <c r="A5" s="133" t="s">
        <v>70</v>
      </c>
      <c r="B5" s="239" t="s">
        <v>71</v>
      </c>
      <c r="C5" s="239"/>
      <c r="D5" s="239"/>
      <c r="E5" s="240"/>
    </row>
    <row r="6" spans="1:14">
      <c r="A6" s="133" t="s">
        <v>72</v>
      </c>
      <c r="B6" s="239" t="s">
        <v>73</v>
      </c>
      <c r="C6" s="239"/>
      <c r="D6" s="239"/>
      <c r="E6" s="240"/>
    </row>
    <row r="7" spans="1:14">
      <c r="A7" s="251" t="s">
        <v>74</v>
      </c>
      <c r="B7" s="252"/>
      <c r="C7" s="252"/>
      <c r="D7" s="252"/>
      <c r="E7" s="253"/>
      <c r="F7" s="136"/>
      <c r="G7" s="136"/>
      <c r="H7" s="136"/>
      <c r="I7" s="136"/>
      <c r="J7" s="136"/>
      <c r="K7" s="136"/>
      <c r="L7" s="136"/>
      <c r="M7" s="136"/>
      <c r="N7" s="136"/>
    </row>
    <row r="8" spans="1:14">
      <c r="A8" s="134" t="s">
        <v>75</v>
      </c>
      <c r="B8" s="252" t="s">
        <v>76</v>
      </c>
      <c r="C8" s="252"/>
      <c r="D8" s="252"/>
      <c r="E8" s="135" t="s">
        <v>21</v>
      </c>
      <c r="F8" s="136"/>
      <c r="G8" s="136"/>
      <c r="H8" s="136"/>
      <c r="I8" s="136"/>
      <c r="J8" s="136"/>
      <c r="K8" s="136"/>
      <c r="L8" s="136"/>
      <c r="M8" s="136"/>
      <c r="N8" s="136"/>
    </row>
    <row r="9" spans="1:14">
      <c r="A9" s="139" t="s">
        <v>79</v>
      </c>
      <c r="B9" s="265" t="s">
        <v>78</v>
      </c>
      <c r="C9" s="265"/>
      <c r="D9" s="265"/>
      <c r="E9" s="156" t="s">
        <v>25</v>
      </c>
    </row>
    <row r="10" spans="1:14">
      <c r="A10" s="139" t="s">
        <v>77</v>
      </c>
      <c r="B10" s="265" t="s">
        <v>78</v>
      </c>
      <c r="C10" s="265"/>
      <c r="D10" s="265"/>
      <c r="E10" s="156" t="s">
        <v>27</v>
      </c>
    </row>
    <row r="11" spans="1:14">
      <c r="A11" s="254" t="s">
        <v>82</v>
      </c>
      <c r="B11" s="255"/>
      <c r="C11" s="255"/>
      <c r="D11" s="255"/>
      <c r="E11" s="255"/>
      <c r="F11" s="255"/>
      <c r="G11" s="255"/>
      <c r="H11" s="255"/>
      <c r="I11" s="255"/>
      <c r="J11" s="255"/>
      <c r="K11" s="255"/>
      <c r="L11" s="255"/>
      <c r="M11" s="255"/>
      <c r="N11" s="256"/>
    </row>
    <row r="12" spans="1:14">
      <c r="A12" s="244" t="s">
        <v>83</v>
      </c>
      <c r="B12" s="237" t="s">
        <v>84</v>
      </c>
      <c r="C12" s="237" t="s">
        <v>85</v>
      </c>
      <c r="D12" s="237"/>
      <c r="E12" s="237" t="s">
        <v>86</v>
      </c>
      <c r="F12" s="237" t="s">
        <v>87</v>
      </c>
      <c r="G12" s="237" t="s">
        <v>88</v>
      </c>
      <c r="H12" s="237"/>
      <c r="I12" s="237"/>
      <c r="J12" s="237" t="s">
        <v>89</v>
      </c>
      <c r="K12" s="237"/>
      <c r="L12" s="237"/>
      <c r="M12" s="237"/>
      <c r="N12" s="238"/>
    </row>
    <row r="13" spans="1:14">
      <c r="A13" s="244"/>
      <c r="B13" s="237"/>
      <c r="C13" s="142" t="s">
        <v>85</v>
      </c>
      <c r="D13" s="142" t="s">
        <v>90</v>
      </c>
      <c r="E13" s="237"/>
      <c r="F13" s="237"/>
      <c r="G13" s="237"/>
      <c r="H13" s="237"/>
      <c r="I13" s="237"/>
      <c r="J13" s="237"/>
      <c r="K13" s="237"/>
      <c r="L13" s="237"/>
      <c r="M13" s="237"/>
      <c r="N13" s="238"/>
    </row>
    <row r="14" spans="1:14">
      <c r="A14" s="137" t="s">
        <v>91</v>
      </c>
      <c r="B14" s="108" t="s">
        <v>92</v>
      </c>
      <c r="C14" s="108" t="s">
        <v>93</v>
      </c>
      <c r="D14" s="108" t="s">
        <v>94</v>
      </c>
      <c r="E14" s="108" t="s">
        <v>95</v>
      </c>
      <c r="F14" s="108" t="s">
        <v>96</v>
      </c>
      <c r="G14" s="239"/>
      <c r="H14" s="239"/>
      <c r="I14" s="239"/>
      <c r="J14" s="242" t="s">
        <v>190</v>
      </c>
      <c r="K14" s="242"/>
      <c r="L14" s="242"/>
      <c r="M14" s="242"/>
      <c r="N14" s="242"/>
    </row>
    <row r="15" spans="1:14">
      <c r="A15" s="137" t="s">
        <v>91</v>
      </c>
      <c r="B15" s="108" t="s">
        <v>191</v>
      </c>
      <c r="C15" s="108" t="s">
        <v>93</v>
      </c>
      <c r="D15" s="144" t="s">
        <v>192</v>
      </c>
      <c r="E15" s="108" t="s">
        <v>73</v>
      </c>
      <c r="F15" s="108" t="s">
        <v>96</v>
      </c>
      <c r="G15" s="239"/>
      <c r="H15" s="239"/>
      <c r="I15" s="239"/>
      <c r="J15" s="242" t="s">
        <v>193</v>
      </c>
      <c r="K15" s="242"/>
      <c r="L15" s="242"/>
      <c r="M15" s="242"/>
      <c r="N15" s="242"/>
    </row>
    <row r="16" spans="1:14">
      <c r="A16" s="137" t="s">
        <v>91</v>
      </c>
      <c r="B16" s="108" t="s">
        <v>194</v>
      </c>
      <c r="C16" s="108" t="s">
        <v>195</v>
      </c>
      <c r="D16" s="108"/>
      <c r="E16" s="108" t="s">
        <v>73</v>
      </c>
      <c r="F16" s="108" t="s">
        <v>96</v>
      </c>
      <c r="G16" s="239"/>
      <c r="H16" s="239"/>
      <c r="I16" s="239"/>
      <c r="J16" s="242" t="s">
        <v>196</v>
      </c>
      <c r="K16" s="242"/>
      <c r="L16" s="242"/>
      <c r="M16" s="242"/>
      <c r="N16" s="242"/>
    </row>
    <row r="17" spans="1:14">
      <c r="A17" s="137" t="s">
        <v>91</v>
      </c>
      <c r="B17" s="108" t="s">
        <v>197</v>
      </c>
      <c r="C17" s="108" t="s">
        <v>195</v>
      </c>
      <c r="D17" s="108"/>
      <c r="E17" s="108" t="s">
        <v>73</v>
      </c>
      <c r="F17" s="108" t="s">
        <v>96</v>
      </c>
      <c r="G17" s="260"/>
      <c r="H17" s="261"/>
      <c r="I17" s="262"/>
      <c r="J17" s="242" t="s">
        <v>198</v>
      </c>
      <c r="K17" s="242"/>
      <c r="L17" s="242"/>
      <c r="M17" s="242"/>
      <c r="N17" s="242"/>
    </row>
    <row r="18" spans="1:14">
      <c r="A18" s="137" t="s">
        <v>91</v>
      </c>
      <c r="B18" s="108" t="s">
        <v>100</v>
      </c>
      <c r="C18" s="108" t="s">
        <v>93</v>
      </c>
      <c r="D18" s="144" t="s">
        <v>19</v>
      </c>
      <c r="E18" s="108" t="s">
        <v>73</v>
      </c>
      <c r="F18" s="108" t="s">
        <v>96</v>
      </c>
      <c r="G18" s="239"/>
      <c r="H18" s="239"/>
      <c r="I18" s="239"/>
      <c r="J18" s="242" t="s">
        <v>199</v>
      </c>
      <c r="K18" s="242"/>
      <c r="L18" s="242"/>
      <c r="M18" s="242"/>
      <c r="N18" s="242"/>
    </row>
    <row r="19" spans="1:14">
      <c r="A19" s="245" t="s">
        <v>102</v>
      </c>
      <c r="B19" s="235"/>
      <c r="C19" s="235"/>
      <c r="D19" s="235"/>
      <c r="E19" s="235"/>
      <c r="F19" s="235"/>
      <c r="G19" s="235"/>
      <c r="H19" s="235"/>
      <c r="I19" s="235"/>
      <c r="J19" s="235"/>
      <c r="K19" s="235"/>
      <c r="L19" s="235"/>
      <c r="M19" s="235"/>
      <c r="N19" s="236"/>
    </row>
    <row r="20" spans="1:14">
      <c r="A20" s="245" t="s">
        <v>83</v>
      </c>
      <c r="B20" s="235" t="s">
        <v>84</v>
      </c>
      <c r="C20" s="235" t="s">
        <v>103</v>
      </c>
      <c r="D20" s="235" t="s">
        <v>104</v>
      </c>
      <c r="E20" s="235" t="s">
        <v>105</v>
      </c>
      <c r="F20" s="235"/>
      <c r="G20" s="235"/>
      <c r="H20" s="235"/>
      <c r="I20" s="235"/>
      <c r="J20" s="235"/>
      <c r="K20" s="235"/>
      <c r="L20" s="235"/>
      <c r="M20" s="235" t="s">
        <v>106</v>
      </c>
      <c r="N20" s="236"/>
    </row>
    <row r="21" spans="1:14">
      <c r="A21" s="245"/>
      <c r="B21" s="235"/>
      <c r="C21" s="235"/>
      <c r="D21" s="235"/>
      <c r="E21" s="107" t="s">
        <v>84</v>
      </c>
      <c r="F21" s="107" t="s">
        <v>85</v>
      </c>
      <c r="G21" s="107" t="s">
        <v>90</v>
      </c>
      <c r="H21" s="107" t="s">
        <v>107</v>
      </c>
      <c r="I21" s="107" t="s">
        <v>86</v>
      </c>
      <c r="J21" s="235" t="s">
        <v>104</v>
      </c>
      <c r="K21" s="235"/>
      <c r="L21" s="235"/>
      <c r="M21" s="235"/>
      <c r="N21" s="236"/>
    </row>
    <row r="22" spans="1:14" ht="30.75">
      <c r="A22" s="137" t="s">
        <v>71</v>
      </c>
      <c r="B22" s="115" t="str">
        <f>B2</f>
        <v>Agenda</v>
      </c>
      <c r="C22" s="115" t="s">
        <v>108</v>
      </c>
      <c r="D22" s="146" t="str">
        <f>_xlfn.CONCAT("Constructor por defecto de la clase ",B2)</f>
        <v>Constructor por defecto de la clase Agenda</v>
      </c>
      <c r="E22" s="66"/>
      <c r="F22" s="66"/>
      <c r="G22" s="66"/>
      <c r="H22" s="121"/>
      <c r="I22" s="108"/>
      <c r="J22" s="260"/>
      <c r="K22" s="261"/>
      <c r="L22" s="262"/>
      <c r="M22" s="260"/>
      <c r="N22" s="272"/>
    </row>
    <row r="23" spans="1:14">
      <c r="A23" s="278" t="s">
        <v>91</v>
      </c>
      <c r="B23" s="265" t="str">
        <f>B2</f>
        <v>Agenda</v>
      </c>
      <c r="C23" s="265" t="s">
        <v>110</v>
      </c>
      <c r="D23" s="268" t="s">
        <v>200</v>
      </c>
      <c r="E23" s="108" t="s">
        <v>92</v>
      </c>
      <c r="F23" s="108" t="s">
        <v>93</v>
      </c>
      <c r="G23" s="108" t="s">
        <v>94</v>
      </c>
      <c r="H23" s="108" t="s">
        <v>112</v>
      </c>
      <c r="I23" s="108" t="s">
        <v>95</v>
      </c>
      <c r="J23" s="260" t="s">
        <v>201</v>
      </c>
      <c r="K23" s="261"/>
      <c r="L23" s="262"/>
      <c r="M23" s="290" t="s">
        <v>202</v>
      </c>
      <c r="N23" s="291"/>
    </row>
    <row r="24" spans="1:14">
      <c r="A24" s="279"/>
      <c r="B24" s="266"/>
      <c r="C24" s="266"/>
      <c r="D24" s="269"/>
      <c r="E24" s="108" t="s">
        <v>191</v>
      </c>
      <c r="F24" s="108" t="s">
        <v>93</v>
      </c>
      <c r="G24" s="144" t="s">
        <v>192</v>
      </c>
      <c r="H24" s="108" t="s">
        <v>115</v>
      </c>
      <c r="I24" s="108" t="s">
        <v>73</v>
      </c>
      <c r="J24" s="260" t="s">
        <v>203</v>
      </c>
      <c r="K24" s="261"/>
      <c r="L24" s="262"/>
      <c r="M24" s="292"/>
      <c r="N24" s="293"/>
    </row>
    <row r="25" spans="1:14">
      <c r="A25" s="279"/>
      <c r="B25" s="266"/>
      <c r="C25" s="266"/>
      <c r="D25" s="269"/>
      <c r="E25" s="108" t="s">
        <v>194</v>
      </c>
      <c r="F25" s="108" t="s">
        <v>195</v>
      </c>
      <c r="G25" s="108"/>
      <c r="H25" s="108" t="s">
        <v>112</v>
      </c>
      <c r="I25" s="108" t="s">
        <v>73</v>
      </c>
      <c r="J25" s="260" t="s">
        <v>204</v>
      </c>
      <c r="K25" s="261"/>
      <c r="L25" s="262"/>
      <c r="M25" s="292"/>
      <c r="N25" s="293"/>
    </row>
    <row r="26" spans="1:14">
      <c r="A26" s="279"/>
      <c r="B26" s="266"/>
      <c r="C26" s="266"/>
      <c r="D26" s="269"/>
      <c r="E26" s="108" t="s">
        <v>197</v>
      </c>
      <c r="F26" s="108" t="s">
        <v>195</v>
      </c>
      <c r="G26" s="108"/>
      <c r="H26" s="108" t="s">
        <v>112</v>
      </c>
      <c r="I26" s="108" t="s">
        <v>73</v>
      </c>
      <c r="J26" s="260" t="s">
        <v>205</v>
      </c>
      <c r="K26" s="261"/>
      <c r="L26" s="262"/>
      <c r="M26" s="292"/>
      <c r="N26" s="293"/>
    </row>
    <row r="27" spans="1:14">
      <c r="A27" s="280"/>
      <c r="B27" s="267"/>
      <c r="C27" s="267"/>
      <c r="D27" s="270"/>
      <c r="E27" s="108" t="s">
        <v>100</v>
      </c>
      <c r="F27" s="108" t="s">
        <v>93</v>
      </c>
      <c r="G27" s="144" t="s">
        <v>19</v>
      </c>
      <c r="H27" s="108" t="s">
        <v>115</v>
      </c>
      <c r="I27" s="108" t="s">
        <v>73</v>
      </c>
      <c r="J27" s="260" t="s">
        <v>206</v>
      </c>
      <c r="K27" s="261"/>
      <c r="L27" s="262"/>
      <c r="M27" s="294"/>
      <c r="N27" s="295"/>
    </row>
    <row r="28" spans="1:14">
      <c r="A28" s="278" t="s">
        <v>71</v>
      </c>
      <c r="B28" s="265" t="s">
        <v>11</v>
      </c>
      <c r="C28" s="265" t="s">
        <v>110</v>
      </c>
      <c r="D28" s="284" t="s">
        <v>207</v>
      </c>
      <c r="E28" s="108" t="s">
        <v>191</v>
      </c>
      <c r="F28" s="108" t="s">
        <v>93</v>
      </c>
      <c r="G28" s="144" t="s">
        <v>192</v>
      </c>
      <c r="H28" s="108" t="s">
        <v>115</v>
      </c>
      <c r="I28" s="108" t="s">
        <v>73</v>
      </c>
      <c r="J28" s="260" t="s">
        <v>203</v>
      </c>
      <c r="K28" s="261"/>
      <c r="L28" s="262"/>
      <c r="M28" s="296"/>
      <c r="N28" s="297"/>
    </row>
    <row r="29" spans="1:14">
      <c r="A29" s="279"/>
      <c r="B29" s="266"/>
      <c r="C29" s="266"/>
      <c r="D29" s="286"/>
      <c r="E29" s="108" t="s">
        <v>194</v>
      </c>
      <c r="F29" s="108" t="s">
        <v>195</v>
      </c>
      <c r="G29" s="108"/>
      <c r="H29" s="108" t="s">
        <v>112</v>
      </c>
      <c r="I29" s="108" t="s">
        <v>73</v>
      </c>
      <c r="J29" s="260" t="s">
        <v>204</v>
      </c>
      <c r="K29" s="261"/>
      <c r="L29" s="262"/>
      <c r="M29" s="298"/>
      <c r="N29" s="299"/>
    </row>
    <row r="30" spans="1:14">
      <c r="A30" s="280"/>
      <c r="B30" s="267"/>
      <c r="C30" s="267"/>
      <c r="D30" s="288"/>
      <c r="E30" s="108" t="s">
        <v>197</v>
      </c>
      <c r="F30" s="108" t="s">
        <v>195</v>
      </c>
      <c r="G30" s="108"/>
      <c r="H30" s="108" t="s">
        <v>112</v>
      </c>
      <c r="I30" s="108" t="s">
        <v>73</v>
      </c>
      <c r="J30" s="260" t="s">
        <v>205</v>
      </c>
      <c r="K30" s="261"/>
      <c r="L30" s="262"/>
      <c r="M30" s="300"/>
      <c r="N30" s="301"/>
    </row>
    <row r="31" spans="1:14">
      <c r="A31" s="263" t="s">
        <v>119</v>
      </c>
      <c r="B31" s="259"/>
      <c r="C31" s="259"/>
      <c r="D31" s="259"/>
      <c r="E31" s="259"/>
      <c r="F31" s="259"/>
      <c r="G31" s="259"/>
      <c r="H31" s="259"/>
      <c r="I31" s="259"/>
      <c r="J31" s="259"/>
      <c r="K31" s="259"/>
      <c r="L31" s="259"/>
      <c r="M31" s="259"/>
      <c r="N31" s="264"/>
    </row>
    <row r="32" spans="1:14">
      <c r="A32" s="263" t="s">
        <v>83</v>
      </c>
      <c r="B32" s="259" t="s">
        <v>84</v>
      </c>
      <c r="C32" s="259" t="s">
        <v>120</v>
      </c>
      <c r="D32" s="259" t="s">
        <v>121</v>
      </c>
      <c r="E32" s="259" t="s">
        <v>104</v>
      </c>
      <c r="F32" s="259" t="s">
        <v>105</v>
      </c>
      <c r="G32" s="259"/>
      <c r="H32" s="259"/>
      <c r="I32" s="259"/>
      <c r="J32" s="259"/>
      <c r="K32" s="259"/>
      <c r="L32" s="259" t="s">
        <v>122</v>
      </c>
      <c r="M32" s="259"/>
      <c r="N32" s="264" t="s">
        <v>106</v>
      </c>
    </row>
    <row r="33" spans="1:14">
      <c r="A33" s="263"/>
      <c r="B33" s="259"/>
      <c r="C33" s="259"/>
      <c r="D33" s="259"/>
      <c r="E33" s="259"/>
      <c r="F33" s="33" t="s">
        <v>84</v>
      </c>
      <c r="G33" s="33" t="s">
        <v>85</v>
      </c>
      <c r="H33" s="33" t="s">
        <v>90</v>
      </c>
      <c r="I33" s="33" t="s">
        <v>107</v>
      </c>
      <c r="J33" s="33" t="s">
        <v>86</v>
      </c>
      <c r="K33" s="33" t="s">
        <v>104</v>
      </c>
      <c r="L33" s="33" t="s">
        <v>85</v>
      </c>
      <c r="M33" s="33" t="s">
        <v>90</v>
      </c>
      <c r="N33" s="264"/>
    </row>
    <row r="34" spans="1:14" ht="30.75">
      <c r="A34" s="137" t="s">
        <v>71</v>
      </c>
      <c r="B34" s="108" t="s">
        <v>123</v>
      </c>
      <c r="C34" s="108" t="s">
        <v>124</v>
      </c>
      <c r="D34" s="108" t="s">
        <v>73</v>
      </c>
      <c r="E34" s="112" t="str">
        <f>_xlfn.CONCAT("Método encargado de obtener el valor del atributo ", RIGHT(B34, LEN(B34)-3), " de una ", B2)</f>
        <v>Método encargado de obtener el valor del atributo Identificador de una Agenda</v>
      </c>
      <c r="F34" s="108"/>
      <c r="G34" s="108"/>
      <c r="H34" s="108"/>
      <c r="I34" s="108"/>
      <c r="J34" s="108"/>
      <c r="K34" s="108"/>
      <c r="L34" s="108" t="s">
        <v>208</v>
      </c>
      <c r="M34" s="108"/>
      <c r="N34" s="109"/>
    </row>
    <row r="35" spans="1:14" ht="30.75">
      <c r="A35" s="137" t="s">
        <v>71</v>
      </c>
      <c r="B35" s="108" t="s">
        <v>209</v>
      </c>
      <c r="C35" s="108" t="s">
        <v>124</v>
      </c>
      <c r="D35" s="108" t="s">
        <v>73</v>
      </c>
      <c r="E35" s="112" t="str">
        <f>_xlfn.CONCAT("Método encargado de obtener el valor del atributo ", RIGHT(B35, LEN(B35)-3), " de una ", B3)</f>
        <v>Método encargado de obtener el valor del atributo Grupo de una class</v>
      </c>
      <c r="F35" s="108"/>
      <c r="G35" s="108"/>
      <c r="H35" s="108"/>
      <c r="I35" s="108"/>
      <c r="J35" s="108"/>
      <c r="K35" s="108"/>
      <c r="L35" s="108" t="s">
        <v>93</v>
      </c>
      <c r="M35" s="144" t="s">
        <v>192</v>
      </c>
      <c r="N35" s="109"/>
    </row>
    <row r="36" spans="1:14" ht="51.75" customHeight="1">
      <c r="A36" s="137" t="s">
        <v>71</v>
      </c>
      <c r="B36" s="108" t="s">
        <v>210</v>
      </c>
      <c r="C36" s="108" t="s">
        <v>124</v>
      </c>
      <c r="D36" s="108" t="s">
        <v>73</v>
      </c>
      <c r="E36" s="112" t="str">
        <f>_xlfn.CONCAT("Método encargado de obtener el valor del atributo ", RIGHT(B36, LEN(B36)-3), " de una ", B4)</f>
        <v>Método encargado de obtener el valor del atributo FechaInicio de una Define a una Clase perteneciente a un grupo, donde se verán representados todos los eventos pertenecientes a cada grupo creados principalmente por los administradores, tanto de la estructura como de la organizacion y por algunos participantes con los permisos adecuados.</v>
      </c>
      <c r="F36" s="108"/>
      <c r="G36" s="108"/>
      <c r="H36" s="108"/>
      <c r="I36" s="108"/>
      <c r="J36" s="108"/>
      <c r="K36" s="108"/>
      <c r="L36" s="108" t="s">
        <v>195</v>
      </c>
      <c r="M36" s="108"/>
      <c r="N36" s="109"/>
    </row>
    <row r="37" spans="1:14" ht="39" customHeight="1">
      <c r="A37" s="137" t="s">
        <v>71</v>
      </c>
      <c r="B37" s="108" t="s">
        <v>211</v>
      </c>
      <c r="C37" s="108" t="s">
        <v>124</v>
      </c>
      <c r="D37" s="108" t="s">
        <v>73</v>
      </c>
      <c r="E37" s="112" t="str">
        <f>_xlfn.CONCAT("Método encargado de obtener el valor del atributo ", RIGHT(B37, LEN(B37)-3), " de una ", B5)</f>
        <v>Método encargado de obtener el valor del atributo FechaFin de una public</v>
      </c>
      <c r="F37" s="108"/>
      <c r="G37" s="108"/>
      <c r="H37" s="108"/>
      <c r="I37" s="108"/>
      <c r="J37" s="108"/>
      <c r="K37" s="108"/>
      <c r="L37" s="108" t="s">
        <v>195</v>
      </c>
      <c r="M37" s="108"/>
      <c r="N37" s="109"/>
    </row>
    <row r="38" spans="1:14" ht="30.75">
      <c r="A38" s="137" t="s">
        <v>71</v>
      </c>
      <c r="B38" s="108" t="s">
        <v>127</v>
      </c>
      <c r="C38" s="108" t="s">
        <v>124</v>
      </c>
      <c r="D38" s="108" t="s">
        <v>73</v>
      </c>
      <c r="E38" s="112" t="str">
        <f>_xlfn.CONCAT("Método encargado de obtener el valor del atributo ", RIGHT(B38, LEN(B38)-3), " de una ", B2)</f>
        <v>Método encargado de obtener el valor del atributo Estado de una Agenda</v>
      </c>
      <c r="F38" s="108"/>
      <c r="G38" s="108"/>
      <c r="H38" s="108"/>
      <c r="I38" s="108"/>
      <c r="J38" s="108"/>
      <c r="K38" s="108"/>
      <c r="L38" s="108" t="s">
        <v>93</v>
      </c>
      <c r="M38" s="144" t="s">
        <v>19</v>
      </c>
      <c r="N38" s="109"/>
    </row>
    <row r="39" spans="1:14" ht="60.75">
      <c r="A39" s="143" t="s">
        <v>91</v>
      </c>
      <c r="B39" s="110" t="s">
        <v>128</v>
      </c>
      <c r="C39" s="110" t="s">
        <v>129</v>
      </c>
      <c r="D39" s="110" t="s">
        <v>73</v>
      </c>
      <c r="E39" s="105" t="s">
        <v>130</v>
      </c>
      <c r="F39" s="110" t="s">
        <v>131</v>
      </c>
      <c r="G39" s="110" t="s">
        <v>93</v>
      </c>
      <c r="H39" s="110" t="s">
        <v>94</v>
      </c>
      <c r="I39" s="110" t="s">
        <v>115</v>
      </c>
      <c r="J39" s="110" t="s">
        <v>95</v>
      </c>
      <c r="K39" s="110" t="s">
        <v>132</v>
      </c>
      <c r="L39" s="110"/>
      <c r="M39" s="110"/>
      <c r="N39" s="113" t="str">
        <f>_xlfn.CONCAT("– Los datos del ", B14, " deben cumplir con las reglas de tipo de dato, formato, longitud, obligatoriedad, rango y falta de lógica.
En caso de fallar, se debe reportar el error al maximo detalle, deteniendo el proceso de set", PROPER(F39), "( ", F39,": ",IF(G39="Otro",H39,G39),"): void")</f>
        <v>– Los datos del identificador deben cumplir con las reglas de tipo de dato, formato, longitud, obligatoriedad, rango y falta de lógica.
En caso de fallar, se debe reportar el error al maximo detalle, deteniendo el proceso de setIdentidicador( identidicador: UUID): void</v>
      </c>
    </row>
    <row r="40" spans="1:14" ht="60.75">
      <c r="A40" s="137" t="s">
        <v>91</v>
      </c>
      <c r="B40" s="108" t="s">
        <v>212</v>
      </c>
      <c r="C40" s="108" t="s">
        <v>129</v>
      </c>
      <c r="D40" s="108" t="s">
        <v>73</v>
      </c>
      <c r="E40" s="112" t="str">
        <f>_xlfn.CONCAT("Método encargado de cambiar el valor del atributo ", RIGHT(B40, LEN(B40)-3), " de una ", B2)</f>
        <v>Método encargado de cambiar el valor del atributo Grupo de una Agenda</v>
      </c>
      <c r="F40" s="108" t="s">
        <v>191</v>
      </c>
      <c r="G40" s="108" t="s">
        <v>93</v>
      </c>
      <c r="H40" s="144" t="s">
        <v>192</v>
      </c>
      <c r="I40" s="108" t="s">
        <v>115</v>
      </c>
      <c r="J40" s="108" t="s">
        <v>73</v>
      </c>
      <c r="K40" s="112" t="s">
        <v>213</v>
      </c>
      <c r="L40" s="108"/>
      <c r="M40" s="108"/>
      <c r="N40" s="113" t="str">
        <f>_xlfn.CONCAT("– Los datos del ", B15, " deben cumplir con las reglas de tipo de dato, formato, longitud, obligatoriedad, rango y falta de lógica.
En caso de fallar, se debe reportar el error al maximo detalle, deteniendo el proceso de set", PROPER(F40), "( ", F40,": ",IF(G40="Otro",H40,G40),"): void")</f>
        <v>– Los datos del grupo deben cumplir con las reglas de tipo de dato, formato, longitud, obligatoriedad, rango y falta de lógica.
En caso de fallar, se debe reportar el error al maximo detalle, deteniendo el proceso de setGrupo( grupo: Grupo): void</v>
      </c>
    </row>
    <row r="41" spans="1:14" ht="60.75">
      <c r="A41" s="137" t="s">
        <v>91</v>
      </c>
      <c r="B41" s="108" t="s">
        <v>214</v>
      </c>
      <c r="C41" s="108" t="s">
        <v>129</v>
      </c>
      <c r="D41" s="108" t="s">
        <v>73</v>
      </c>
      <c r="E41" s="112" t="str">
        <f>_xlfn.CONCAT("Método encargado de cambiar el valor del atributo ", RIGHT(B41, LEN(B41)-3), " de una ", B2)</f>
        <v>Método encargado de cambiar el valor del atributo FechaInicio de una Agenda</v>
      </c>
      <c r="F41" s="108" t="s">
        <v>194</v>
      </c>
      <c r="G41" s="108" t="s">
        <v>195</v>
      </c>
      <c r="H41" s="108"/>
      <c r="I41" s="108" t="s">
        <v>112</v>
      </c>
      <c r="J41" s="108" t="s">
        <v>73</v>
      </c>
      <c r="K41" s="112" t="s">
        <v>215</v>
      </c>
      <c r="L41" s="108"/>
      <c r="M41" s="108"/>
      <c r="N41" s="113" t="str">
        <f>_xlfn.CONCAT("– Los datos de la ", B16, " deben cumplir con las reglas de tipo de dato, formato, longitud, obligatoriedad, rango y falta de lógica.
En caso de fallar, se debe reportar el error al maximo detalle, deteniendo el proceso de set", PROPER(F41), "( ", F41,": ",IF(G41="Otro",H41,G41),"): void")</f>
        <v>– Los datos de la fechaInicio deben cumplir con las reglas de tipo de dato, formato, longitud, obligatoriedad, rango y falta de lógica.
En caso de fallar, se debe reportar el error al maximo detalle, deteniendo el proceso de setFechainicio( fechaInicio: Date): void</v>
      </c>
    </row>
    <row r="42" spans="1:14" ht="60.75">
      <c r="A42" s="137" t="s">
        <v>91</v>
      </c>
      <c r="B42" s="108" t="s">
        <v>216</v>
      </c>
      <c r="C42" s="108" t="s">
        <v>129</v>
      </c>
      <c r="D42" s="108" t="s">
        <v>73</v>
      </c>
      <c r="E42" s="112" t="str">
        <f>_xlfn.CONCAT("Método encargado de cambiar el valor del atributo ", RIGHT(B42, LEN(B42)-3), " de una ", B2)</f>
        <v>Método encargado de cambiar el valor del atributo FechaFin de una Agenda</v>
      </c>
      <c r="F42" s="108" t="s">
        <v>197</v>
      </c>
      <c r="G42" s="108" t="s">
        <v>195</v>
      </c>
      <c r="H42" s="108"/>
      <c r="I42" s="108" t="s">
        <v>112</v>
      </c>
      <c r="J42" s="108" t="s">
        <v>73</v>
      </c>
      <c r="K42" s="112" t="s">
        <v>217</v>
      </c>
      <c r="L42" s="108"/>
      <c r="M42" s="108"/>
      <c r="N42" s="113" t="str">
        <f>_xlfn.CONCAT("– Los datos de la ", B17, " deben cumplir con las reglas de tipo de dato, formato, longitud, obligatoriedad, rango y falta de lógica.
En caso de fallar, se debe reportar el error al maximo detalle, deteniendo el proceso de set", PROPER(F42), "( ", F42,": ",IF(G42="Otro",H42,G42),"): void")</f>
        <v>– Los datos de la fechaFin deben cumplir con las reglas de tipo de dato, formato, longitud, obligatoriedad, rango y falta de lógica.
En caso de fallar, se debe reportar el error al maximo detalle, deteniendo el proceso de setFechafin( fechaFin: Date): void</v>
      </c>
    </row>
    <row r="43" spans="1:14" ht="60.75">
      <c r="A43" s="137" t="s">
        <v>91</v>
      </c>
      <c r="B43" s="108" t="s">
        <v>133</v>
      </c>
      <c r="C43" s="108" t="s">
        <v>129</v>
      </c>
      <c r="D43" s="108" t="s">
        <v>73</v>
      </c>
      <c r="E43" s="112" t="str">
        <f>_xlfn.CONCAT("Método encargado de cambiar el valor del atributo ", RIGHT(B43, LEN(B43)-3), " de una ", B2)</f>
        <v>Método encargado de cambiar el valor del atributo Estado de una Agenda</v>
      </c>
      <c r="F43" s="108" t="s">
        <v>100</v>
      </c>
      <c r="G43" s="108" t="s">
        <v>93</v>
      </c>
      <c r="H43" s="144" t="s">
        <v>19</v>
      </c>
      <c r="I43" s="108" t="s">
        <v>112</v>
      </c>
      <c r="J43" s="108" t="s">
        <v>73</v>
      </c>
      <c r="K43" s="112" t="s">
        <v>218</v>
      </c>
      <c r="L43" s="108"/>
      <c r="M43" s="108"/>
      <c r="N43" s="113" t="str">
        <f>_xlfn.CONCAT("– Los datos del ", B18, " deben cumplir con las reglas de tipo de dato, formato, longitud, obligatoriedad, rango y falta de lógica.
En caso de fallar, se debe reportar el error al maximo detalle, deteniendo el proceso de set", PROPER(F43), "( ", F43,": ",IF(G43="Otro",H43,G43),"): void")</f>
        <v>– Los datos del estado deben cumplir con las reglas de tipo de dato, formato, longitud, obligatoriedad, rango y falta de lógica.
En caso de fallar, se debe reportar el error al maximo detalle, deteniendo el proceso de setEstado( estado: Estado): void</v>
      </c>
    </row>
    <row r="44" spans="1:14">
      <c r="A44" s="271" t="s">
        <v>134</v>
      </c>
      <c r="B44" s="257"/>
      <c r="C44" s="257"/>
      <c r="D44" s="257"/>
      <c r="E44" s="257"/>
      <c r="F44" s="257"/>
      <c r="G44" s="257"/>
      <c r="H44" s="257"/>
      <c r="I44" s="257"/>
      <c r="J44" s="257"/>
      <c r="K44" s="257"/>
      <c r="L44" s="257"/>
      <c r="M44" s="257"/>
      <c r="N44" s="258"/>
    </row>
    <row r="45" spans="1:14">
      <c r="A45" s="271" t="s">
        <v>83</v>
      </c>
      <c r="B45" s="257" t="s">
        <v>84</v>
      </c>
      <c r="C45" s="257" t="s">
        <v>135</v>
      </c>
      <c r="D45" s="257" t="s">
        <v>121</v>
      </c>
      <c r="E45" s="257" t="s">
        <v>104</v>
      </c>
      <c r="F45" s="257" t="s">
        <v>105</v>
      </c>
      <c r="G45" s="257"/>
      <c r="H45" s="257"/>
      <c r="I45" s="257"/>
      <c r="J45" s="257"/>
      <c r="K45" s="257"/>
      <c r="L45" s="257" t="s">
        <v>122</v>
      </c>
      <c r="M45" s="257"/>
      <c r="N45" s="258" t="s">
        <v>106</v>
      </c>
    </row>
    <row r="46" spans="1:14">
      <c r="A46" s="271"/>
      <c r="B46" s="257"/>
      <c r="C46" s="257"/>
      <c r="D46" s="257"/>
      <c r="E46" s="257"/>
      <c r="F46" s="114" t="s">
        <v>84</v>
      </c>
      <c r="G46" s="114" t="s">
        <v>85</v>
      </c>
      <c r="H46" s="114" t="s">
        <v>90</v>
      </c>
      <c r="I46" s="114" t="s">
        <v>107</v>
      </c>
      <c r="J46" s="114" t="s">
        <v>86</v>
      </c>
      <c r="K46" s="114" t="s">
        <v>104</v>
      </c>
      <c r="L46" s="114" t="s">
        <v>85</v>
      </c>
      <c r="M46" s="114" t="s">
        <v>90</v>
      </c>
      <c r="N46" s="258"/>
    </row>
    <row r="47" spans="1:14" ht="106.5">
      <c r="A47" s="137" t="s">
        <v>71</v>
      </c>
      <c r="B47" s="108" t="s">
        <v>136</v>
      </c>
      <c r="C47" s="108" t="s">
        <v>96</v>
      </c>
      <c r="D47" s="108" t="s">
        <v>73</v>
      </c>
      <c r="E47" s="108" t="str">
        <f>_xlfn.CONCAT("Método encargado de ", B47, " una ", $B$2)</f>
        <v>Método encargado de registar una Agenda</v>
      </c>
      <c r="F47" s="112" t="s">
        <v>219</v>
      </c>
      <c r="G47" s="108" t="s">
        <v>93</v>
      </c>
      <c r="H47" s="149" t="s">
        <v>11</v>
      </c>
      <c r="I47" s="108" t="s">
        <v>115</v>
      </c>
      <c r="J47" s="108" t="s">
        <v>73</v>
      </c>
      <c r="K47" s="112" t="s">
        <v>220</v>
      </c>
      <c r="L47" s="108" t="s">
        <v>139</v>
      </c>
      <c r="M47" s="108"/>
      <c r="N47" s="113" t="s">
        <v>221</v>
      </c>
    </row>
    <row r="48" spans="1:14" ht="167.25">
      <c r="A48" s="150" t="s">
        <v>71</v>
      </c>
      <c r="B48" s="66" t="s">
        <v>141</v>
      </c>
      <c r="C48" s="66" t="s">
        <v>96</v>
      </c>
      <c r="D48" s="66" t="s">
        <v>73</v>
      </c>
      <c r="E48" s="66" t="str">
        <f>_xlfn.CONCAT("Método encargado de ", B48, " un ", $B$2)</f>
        <v>Método encargado de modificar un Agenda</v>
      </c>
      <c r="F48" s="110" t="s">
        <v>222</v>
      </c>
      <c r="G48" s="66" t="s">
        <v>93</v>
      </c>
      <c r="H48" s="149" t="s">
        <v>11</v>
      </c>
      <c r="I48" s="66" t="s">
        <v>115</v>
      </c>
      <c r="J48" s="108" t="s">
        <v>73</v>
      </c>
      <c r="K48" s="110" t="s">
        <v>223</v>
      </c>
      <c r="L48" s="66" t="s">
        <v>139</v>
      </c>
      <c r="M48" s="66"/>
      <c r="N48" s="111" t="s">
        <v>224</v>
      </c>
    </row>
    <row r="49" spans="1:14" ht="45.75">
      <c r="A49" s="150" t="s">
        <v>71</v>
      </c>
      <c r="B49" s="66" t="s">
        <v>149</v>
      </c>
      <c r="C49" s="66" t="s">
        <v>96</v>
      </c>
      <c r="D49" s="66" t="s">
        <v>73</v>
      </c>
      <c r="E49" s="66" t="str">
        <f>_xlfn.CONCAT("Método encargado de ", B49, " una ", $B$2)</f>
        <v>Método encargado de consultar una Agenda</v>
      </c>
      <c r="F49" s="110" t="s">
        <v>225</v>
      </c>
      <c r="G49" s="66" t="s">
        <v>93</v>
      </c>
      <c r="H49" s="149" t="s">
        <v>11</v>
      </c>
      <c r="I49" s="66" t="s">
        <v>115</v>
      </c>
      <c r="J49" s="108" t="s">
        <v>73</v>
      </c>
      <c r="K49" s="110" t="s">
        <v>226</v>
      </c>
      <c r="L49" s="66" t="s">
        <v>93</v>
      </c>
      <c r="M49" s="110" t="s">
        <v>227</v>
      </c>
      <c r="N49" s="151"/>
    </row>
    <row r="50" spans="1:14" ht="137.25">
      <c r="A50" s="150" t="s">
        <v>71</v>
      </c>
      <c r="B50" s="66" t="s">
        <v>153</v>
      </c>
      <c r="C50" s="66" t="s">
        <v>96</v>
      </c>
      <c r="D50" s="66" t="s">
        <v>73</v>
      </c>
      <c r="E50" s="66" t="str">
        <f>_xlfn.CONCAT("Método encargado de ", B50, " una ", $B$2)</f>
        <v>Método encargado de Eliminar una Agenda</v>
      </c>
      <c r="F50" s="110" t="s">
        <v>228</v>
      </c>
      <c r="G50" s="66" t="s">
        <v>93</v>
      </c>
      <c r="H50" s="66" t="s">
        <v>94</v>
      </c>
      <c r="I50" s="66" t="s">
        <v>112</v>
      </c>
      <c r="J50" s="108" t="s">
        <v>73</v>
      </c>
      <c r="K50" s="110" t="s">
        <v>185</v>
      </c>
      <c r="L50" s="66" t="s">
        <v>139</v>
      </c>
      <c r="M50" s="152"/>
      <c r="N50" s="110" t="s">
        <v>229</v>
      </c>
    </row>
    <row r="51" spans="1:14" ht="45.75">
      <c r="A51" s="153" t="s">
        <v>71</v>
      </c>
      <c r="B51" s="116" t="s">
        <v>157</v>
      </c>
      <c r="C51" s="116" t="s">
        <v>96</v>
      </c>
      <c r="D51" s="116" t="s">
        <v>73</v>
      </c>
      <c r="E51" s="116" t="str">
        <f>_xlfn.CONCAT("Método encargado de ", B51, " de una ", $B$2)</f>
        <v>Método encargado de calcularEstado de una Agenda</v>
      </c>
      <c r="F51" s="154" t="s">
        <v>230</v>
      </c>
      <c r="G51" s="116" t="s">
        <v>93</v>
      </c>
      <c r="H51" s="149" t="s">
        <v>11</v>
      </c>
      <c r="I51" s="116" t="s">
        <v>112</v>
      </c>
      <c r="J51" s="108" t="s">
        <v>73</v>
      </c>
      <c r="K51" s="154" t="s">
        <v>231</v>
      </c>
      <c r="L51" s="116" t="s">
        <v>160</v>
      </c>
      <c r="M51" s="116"/>
      <c r="N51" s="155" t="s">
        <v>232</v>
      </c>
    </row>
  </sheetData>
  <mergeCells count="74">
    <mergeCell ref="G14:I14"/>
    <mergeCell ref="J14:N14"/>
    <mergeCell ref="G15:I15"/>
    <mergeCell ref="B10:D10"/>
    <mergeCell ref="A7:E7"/>
    <mergeCell ref="B8:D8"/>
    <mergeCell ref="B9:D9"/>
    <mergeCell ref="A11:N11"/>
    <mergeCell ref="A12:A13"/>
    <mergeCell ref="B12:B13"/>
    <mergeCell ref="C12:D12"/>
    <mergeCell ref="E12:E13"/>
    <mergeCell ref="F12:F13"/>
    <mergeCell ref="G12:I13"/>
    <mergeCell ref="J12:N13"/>
    <mergeCell ref="J15:N15"/>
    <mergeCell ref="B6:E6"/>
    <mergeCell ref="A1:E1"/>
    <mergeCell ref="B2:E2"/>
    <mergeCell ref="B3:E3"/>
    <mergeCell ref="B4:E4"/>
    <mergeCell ref="B5:E5"/>
    <mergeCell ref="E32:E33"/>
    <mergeCell ref="G18:I18"/>
    <mergeCell ref="J18:N18"/>
    <mergeCell ref="A19:N19"/>
    <mergeCell ref="A20:A21"/>
    <mergeCell ref="B20:B21"/>
    <mergeCell ref="C20:C21"/>
    <mergeCell ref="D20:D21"/>
    <mergeCell ref="E20:L20"/>
    <mergeCell ref="M20:N21"/>
    <mergeCell ref="J21:L21"/>
    <mergeCell ref="J23:L23"/>
    <mergeCell ref="C32:C33"/>
    <mergeCell ref="M28:N30"/>
    <mergeCell ref="A32:A33"/>
    <mergeCell ref="B32:B33"/>
    <mergeCell ref="G16:I16"/>
    <mergeCell ref="D32:D33"/>
    <mergeCell ref="J16:N16"/>
    <mergeCell ref="A31:N31"/>
    <mergeCell ref="L45:M45"/>
    <mergeCell ref="N45:N46"/>
    <mergeCell ref="F32:K32"/>
    <mergeCell ref="L32:M32"/>
    <mergeCell ref="N32:N33"/>
    <mergeCell ref="A44:N44"/>
    <mergeCell ref="A45:A46"/>
    <mergeCell ref="B45:B46"/>
    <mergeCell ref="C45:C46"/>
    <mergeCell ref="D45:D46"/>
    <mergeCell ref="E45:E46"/>
    <mergeCell ref="F45:K45"/>
    <mergeCell ref="B23:B27"/>
    <mergeCell ref="A23:A27"/>
    <mergeCell ref="J26:L26"/>
    <mergeCell ref="J27:L27"/>
    <mergeCell ref="C23:C27"/>
    <mergeCell ref="J25:L25"/>
    <mergeCell ref="J28:L28"/>
    <mergeCell ref="A28:A30"/>
    <mergeCell ref="B28:B30"/>
    <mergeCell ref="C28:C30"/>
    <mergeCell ref="D28:D30"/>
    <mergeCell ref="J29:L29"/>
    <mergeCell ref="J30:L30"/>
    <mergeCell ref="M23:N27"/>
    <mergeCell ref="G17:I17"/>
    <mergeCell ref="J17:N17"/>
    <mergeCell ref="J24:L24"/>
    <mergeCell ref="D23:D27"/>
    <mergeCell ref="J22:L22"/>
    <mergeCell ref="M22:N22"/>
  </mergeCells>
  <hyperlinks>
    <hyperlink ref="A1:E1" location="Clases!A1" display="&lt;-Volver al inicio" xr:uid="{44E4153D-4E6C-4D8A-B5E8-5B713138E360}"/>
    <hyperlink ref="E9" location="'Evento'!A1" display="Evento" xr:uid="{6E9BF908-DA92-4705-80A0-E640C41B534C}"/>
    <hyperlink ref="E10" location="'grupo'!A1" display="Grupo " xr:uid="{9BBA39C8-3C6E-449B-AD32-F4E981520092}"/>
    <hyperlink ref="D15" location="'Grupo'!A1" display="Grupo" xr:uid="{FE6398EE-64E0-446D-B355-A8E65F29538B}"/>
    <hyperlink ref="D18" location="'Estado'!A1" display="Estado" xr:uid="{35193B0E-2E43-473B-8B9A-C157A9482459}"/>
    <hyperlink ref="G24" location="'Grupo'!A1" display="Grupo" xr:uid="{1519A18C-93A5-49F8-BF2F-1136BB437994}"/>
    <hyperlink ref="G27" location="'Estado'!A1" display="Estado" xr:uid="{80C766EF-4391-49D4-8907-4B50558926E1}"/>
    <hyperlink ref="H47" location="'Agenda'!B2" display="Agenda" xr:uid="{1CF8941B-4294-462F-8666-F9D470ED2DBD}"/>
    <hyperlink ref="H40" location="'Grupo'!A1" display="Grupo" xr:uid="{A4E9994C-7B11-40BB-B448-D9087578FAD4}"/>
    <hyperlink ref="H43" location="'Estado'!A1" display="Estado" xr:uid="{F5041F26-27AB-4535-93B2-1D8CEAEE2371}"/>
    <hyperlink ref="H48" location="'Agenda'!B2" display="Agenda" xr:uid="{D53DA607-B72A-46FD-9392-8FF842EE8AAF}"/>
    <hyperlink ref="H49" location="'Agenda'!B2" display="Agenda" xr:uid="{C6C8CCE9-CE37-48B9-9BFE-D0DD67ADED73}"/>
    <hyperlink ref="H51" location="'Agenda'!B2" display="Agenda" xr:uid="{2B1F828F-2093-43FE-961D-AD893E421E37}"/>
    <hyperlink ref="M35" location="'grupo'!A1" display="Grupo" xr:uid="{B5E59211-9666-4F96-BF92-52F6096F3C20}"/>
    <hyperlink ref="M38" location="'Estado'!A1" display="Estado" xr:uid="{0E04CE78-D09B-41DB-8004-DE609E6A47C8}"/>
    <hyperlink ref="G28" location="'Grupo'!A1" display="Grupo" xr:uid="{091E1579-2532-47F6-9AE2-7FC23D31B635}"/>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B27E4203-69ED-4872-A511-C33C1A24120D}">
          <x14:formula1>
            <xm:f>Valores!$C$2:$C$7</xm:f>
          </x14:formula1>
          <xm:sqref>B9:B10</xm:sqref>
        </x14:dataValidation>
        <x14:dataValidation type="list" allowBlank="1" showInputMessage="1" showErrorMessage="1" xr:uid="{5D086465-BBB9-41BC-B902-56F5D0844062}">
          <x14:formula1>
            <xm:f>Valores!$B$2:$B$3</xm:f>
          </x14:formula1>
          <xm:sqref>A9:A10</xm:sqref>
        </x14:dataValidation>
        <x14:dataValidation type="list" allowBlank="1" showInputMessage="1" showErrorMessage="1" xr:uid="{75443F02-061C-4BA7-9829-B812E13B4B47}">
          <x14:formula1>
            <xm:f>Valores!$J$2:$J$3</xm:f>
          </x14:formula1>
          <xm:sqref>I47:I48 I34:I43 H23:H30</xm:sqref>
        </x14:dataValidation>
        <x14:dataValidation type="list" allowBlank="1" showInputMessage="1" showErrorMessage="1" xr:uid="{A2724F42-784A-4D77-A509-F44D25E9484E}">
          <x14:formula1>
            <xm:f>Valores!$H$2:$H$3</xm:f>
          </x14:formula1>
          <xm:sqref>F14:F18 C47:C48</xm:sqref>
        </x14:dataValidation>
        <x14:dataValidation type="list" allowBlank="1" showInputMessage="1" showErrorMessage="1" xr:uid="{9DF7CF87-1A04-4194-B187-ACF35A6384B5}">
          <x14:formula1>
            <xm:f>Valores!$G$2:$G$12</xm:f>
          </x14:formula1>
          <xm:sqref>C14:C18 G47:G48 L34:L43 L48 G34:G43 F23:F30</xm:sqref>
        </x14:dataValidation>
        <x14:dataValidation type="list" allowBlank="1" showInputMessage="1" showErrorMessage="1" xr:uid="{EC2CE198-8E70-42FC-AD63-409447A3B24C}">
          <x14:formula1>
            <xm:f>Valores!$F$2:$F$5</xm:f>
          </x14:formula1>
          <xm:sqref>A14:A18 A47:A48 A22:A23 A34:A43 A28</xm:sqref>
        </x14:dataValidation>
        <x14:dataValidation type="list" allowBlank="1" showInputMessage="1" showErrorMessage="1" xr:uid="{A00F4BF8-2CA5-45D0-9D8C-F6CAA9E1E6E3}">
          <x14:formula1>
            <xm:f>Valores!$E$2:$E$3</xm:f>
          </x14:formula1>
          <xm:sqref>B6 E14:E18 J47:J48 D34:D43 D47:D48 J34:J43 I23:I30</xm:sqref>
        </x14:dataValidation>
        <x14:dataValidation type="list" allowBlank="1" showInputMessage="1" showErrorMessage="1" xr:uid="{6750AF94-8017-41A1-A755-7C3EA26B8E92}">
          <x14:formula1>
            <xm:f>Valores!$D$2:$D$3</xm:f>
          </x14:formula1>
          <xm:sqref>B5</xm:sqref>
        </x14:dataValidation>
        <x14:dataValidation type="list" allowBlank="1" showInputMessage="1" showErrorMessage="1" xr:uid="{E2D45E7E-2F4A-4EED-A80E-DE5712AE50B8}">
          <x14:formula1>
            <xm:f>Valores!$I$2:$I$3</xm:f>
          </x14:formula1>
          <xm:sqref>C22:C23 C28</xm:sqref>
        </x14:dataValidation>
        <x14:dataValidation type="list" allowBlank="1" showInputMessage="1" showErrorMessage="1" xr:uid="{C6AF2805-20F5-404E-B2EC-B5509963DA98}">
          <x14:formula1>
            <xm:f>Valores!$K$2:$K$3</xm:f>
          </x14:formula1>
          <xm:sqref>C34:C43</xm:sqref>
        </x14:dataValidation>
        <x14:dataValidation type="list" allowBlank="1" showInputMessage="1" showErrorMessage="1" xr:uid="{F5FE775B-6840-4068-A608-B0B34D8D0CF0}">
          <x14:formula1>
            <xm:f>Valores!$L$2:$L$13</xm:f>
          </x14:formula1>
          <xm:sqref>L47</xm:sqref>
        </x14:dataValidation>
        <x14:dataValidation type="list" allowBlank="1" showInputMessage="1" showErrorMessage="1" xr:uid="{274A5F00-6793-4455-BF4A-77725AB47421}">
          <x14:formula1>
            <xm:f>Clases!$B$2:$B$32</xm:f>
          </x14:formula1>
          <xm:sqref>E9:E10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1D725-3370-49DB-8EE5-86D953C11AC2}">
  <dimension ref="A1:N32"/>
  <sheetViews>
    <sheetView zoomScale="55" zoomScaleNormal="55" workbookViewId="0">
      <pane ySplit="1" topLeftCell="B28" activePane="bottomLeft" state="frozen"/>
      <selection pane="bottomLeft" activeCell="C23" sqref="C23:C24"/>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48.28515625" style="1" customWidth="1"/>
    <col min="12" max="12" width="12.28515625" style="1" bestFit="1" customWidth="1"/>
    <col min="13" max="13" width="13.140625" style="1" customWidth="1"/>
    <col min="14" max="14" width="58.5703125" style="1" bestFit="1" customWidth="1"/>
    <col min="15" max="16384" width="19.7109375" style="1"/>
  </cols>
  <sheetData>
    <row r="1" spans="1:14">
      <c r="A1" s="319" t="s">
        <v>69</v>
      </c>
      <c r="B1" s="319"/>
      <c r="C1" s="319"/>
      <c r="D1" s="319"/>
      <c r="E1" s="319"/>
    </row>
    <row r="2" spans="1:14" ht="13.5" customHeight="1">
      <c r="A2" s="28" t="str">
        <f>Clases!$B$1</f>
        <v>Clase</v>
      </c>
      <c r="B2" s="320" t="str">
        <f>Clases!B5</f>
        <v>CausaReporte</v>
      </c>
      <c r="C2" s="320"/>
      <c r="D2" s="320"/>
      <c r="E2" s="321"/>
    </row>
    <row r="3" spans="1:14">
      <c r="A3" s="29" t="str">
        <f>Clases!$C$1</f>
        <v>Estereotipo</v>
      </c>
      <c r="B3" s="322" t="str">
        <f>Clases!C7</f>
        <v>class</v>
      </c>
      <c r="C3" s="322"/>
      <c r="D3" s="322"/>
      <c r="E3" s="323"/>
      <c r="G3" s="1" t="s">
        <v>233</v>
      </c>
      <c r="H3" s="1" t="s">
        <v>234</v>
      </c>
      <c r="I3" s="1" t="s">
        <v>235</v>
      </c>
      <c r="J3" s="1" t="s">
        <v>236</v>
      </c>
    </row>
    <row r="4" spans="1:14">
      <c r="A4" s="29" t="str">
        <f>Clases!$D$1</f>
        <v>Desripción</v>
      </c>
      <c r="B4" s="322" t="str">
        <f>Clases!D5</f>
        <v>Clase que define la causa por la cual un usuario considera un comentario/publicación/mensaje inapropiado, dado a que inflinge las normas establecidas por la comunidad</v>
      </c>
      <c r="C4" s="322"/>
      <c r="D4" s="322"/>
      <c r="E4" s="323"/>
    </row>
    <row r="5" spans="1:14">
      <c r="A5" s="29" t="s">
        <v>70</v>
      </c>
      <c r="B5" s="322" t="s">
        <v>71</v>
      </c>
      <c r="C5" s="322"/>
      <c r="D5" s="322"/>
      <c r="E5" s="323"/>
    </row>
    <row r="6" spans="1:14">
      <c r="A6" s="29" t="s">
        <v>72</v>
      </c>
      <c r="B6" s="322" t="s">
        <v>73</v>
      </c>
      <c r="C6" s="322"/>
      <c r="D6" s="322"/>
      <c r="E6" s="323"/>
    </row>
    <row r="7" spans="1:14">
      <c r="A7" s="329" t="s">
        <v>74</v>
      </c>
      <c r="B7" s="330"/>
      <c r="C7" s="330"/>
      <c r="D7" s="330"/>
      <c r="E7" s="331"/>
      <c r="G7" s="2"/>
      <c r="H7" s="2"/>
      <c r="I7" s="2"/>
      <c r="J7" s="2"/>
      <c r="K7" s="2"/>
      <c r="L7" s="2"/>
      <c r="M7" s="2"/>
      <c r="N7" s="2"/>
    </row>
    <row r="8" spans="1:14">
      <c r="A8" s="30" t="s">
        <v>75</v>
      </c>
      <c r="B8" s="330" t="s">
        <v>76</v>
      </c>
      <c r="C8" s="330"/>
      <c r="D8" s="330"/>
      <c r="E8" s="31" t="s">
        <v>21</v>
      </c>
      <c r="G8" s="2"/>
      <c r="H8" s="2"/>
      <c r="I8" s="2"/>
      <c r="J8" s="2"/>
      <c r="K8" s="2"/>
      <c r="L8" s="2"/>
      <c r="M8" s="2"/>
      <c r="N8" s="2"/>
    </row>
    <row r="9" spans="1:14">
      <c r="A9" s="32" t="s">
        <v>77</v>
      </c>
      <c r="B9" s="322" t="s">
        <v>162</v>
      </c>
      <c r="C9" s="322"/>
      <c r="D9" s="322"/>
      <c r="E9" s="157" t="s">
        <v>49</v>
      </c>
    </row>
    <row r="10" spans="1:14">
      <c r="A10" s="32" t="s">
        <v>77</v>
      </c>
      <c r="B10" s="322" t="s">
        <v>162</v>
      </c>
      <c r="C10" s="322"/>
      <c r="D10" s="322"/>
      <c r="E10" s="157" t="s">
        <v>53</v>
      </c>
    </row>
    <row r="11" spans="1:14">
      <c r="A11" s="39" t="s">
        <v>77</v>
      </c>
      <c r="B11" s="333" t="s">
        <v>162</v>
      </c>
      <c r="C11" s="333"/>
      <c r="D11" s="333"/>
      <c r="E11" s="158" t="s">
        <v>51</v>
      </c>
    </row>
    <row r="12" spans="1:14">
      <c r="A12" s="324" t="s">
        <v>82</v>
      </c>
      <c r="B12" s="325"/>
      <c r="C12" s="325"/>
      <c r="D12" s="325"/>
      <c r="E12" s="325"/>
      <c r="F12" s="325"/>
      <c r="G12" s="325"/>
      <c r="H12" s="325"/>
      <c r="I12" s="325"/>
      <c r="J12" s="325"/>
      <c r="K12" s="325"/>
      <c r="L12" s="325"/>
      <c r="M12" s="325"/>
      <c r="N12" s="326"/>
    </row>
    <row r="13" spans="1:14">
      <c r="A13" s="327" t="s">
        <v>83</v>
      </c>
      <c r="B13" s="328" t="s">
        <v>84</v>
      </c>
      <c r="C13" s="328" t="s">
        <v>85</v>
      </c>
      <c r="D13" s="328"/>
      <c r="E13" s="328" t="s">
        <v>86</v>
      </c>
      <c r="F13" s="328" t="s">
        <v>87</v>
      </c>
      <c r="G13" s="328" t="s">
        <v>88</v>
      </c>
      <c r="H13" s="328"/>
      <c r="I13" s="328"/>
      <c r="J13" s="328" t="s">
        <v>89</v>
      </c>
      <c r="K13" s="328"/>
      <c r="L13" s="328"/>
      <c r="M13" s="328"/>
      <c r="N13" s="332"/>
    </row>
    <row r="14" spans="1:14">
      <c r="A14" s="327"/>
      <c r="B14" s="328"/>
      <c r="C14" s="47" t="s">
        <v>85</v>
      </c>
      <c r="D14" s="47" t="s">
        <v>90</v>
      </c>
      <c r="E14" s="328"/>
      <c r="F14" s="328"/>
      <c r="G14" s="328"/>
      <c r="H14" s="328"/>
      <c r="I14" s="328"/>
      <c r="J14" s="328"/>
      <c r="K14" s="328"/>
      <c r="L14" s="328"/>
      <c r="M14" s="328"/>
      <c r="N14" s="332"/>
    </row>
    <row r="15" spans="1:14">
      <c r="A15" s="51" t="s">
        <v>91</v>
      </c>
      <c r="B15" s="45" t="s">
        <v>92</v>
      </c>
      <c r="C15" s="45" t="s">
        <v>93</v>
      </c>
      <c r="D15" s="45" t="s">
        <v>94</v>
      </c>
      <c r="E15" s="45" t="s">
        <v>95</v>
      </c>
      <c r="F15" s="45" t="s">
        <v>96</v>
      </c>
      <c r="G15" s="205"/>
      <c r="H15" s="205"/>
      <c r="I15" s="205"/>
      <c r="J15" s="205" t="s">
        <v>237</v>
      </c>
      <c r="K15" s="205"/>
      <c r="L15" s="205"/>
      <c r="M15" s="205"/>
      <c r="N15" s="206"/>
    </row>
    <row r="16" spans="1:14">
      <c r="A16" s="51" t="s">
        <v>91</v>
      </c>
      <c r="B16" s="45" t="s">
        <v>238</v>
      </c>
      <c r="C16" s="45" t="s">
        <v>239</v>
      </c>
      <c r="D16" s="45"/>
      <c r="E16" s="45" t="s">
        <v>73</v>
      </c>
      <c r="F16" s="45" t="s">
        <v>96</v>
      </c>
      <c r="G16" s="205"/>
      <c r="H16" s="205"/>
      <c r="I16" s="205"/>
      <c r="J16" s="204" t="s">
        <v>240</v>
      </c>
      <c r="K16" s="205"/>
      <c r="L16" s="205"/>
      <c r="M16" s="205"/>
      <c r="N16" s="206"/>
    </row>
    <row r="17" spans="1:14">
      <c r="A17" s="302" t="s">
        <v>102</v>
      </c>
      <c r="B17" s="303"/>
      <c r="C17" s="303"/>
      <c r="D17" s="303"/>
      <c r="E17" s="303"/>
      <c r="F17" s="303"/>
      <c r="G17" s="303"/>
      <c r="H17" s="303"/>
      <c r="I17" s="303"/>
      <c r="J17" s="303"/>
      <c r="K17" s="303"/>
      <c r="L17" s="303"/>
      <c r="M17" s="303"/>
      <c r="N17" s="304"/>
    </row>
    <row r="18" spans="1:14">
      <c r="A18" s="302" t="s">
        <v>83</v>
      </c>
      <c r="B18" s="303" t="s">
        <v>84</v>
      </c>
      <c r="C18" s="303" t="s">
        <v>103</v>
      </c>
      <c r="D18" s="303" t="s">
        <v>104</v>
      </c>
      <c r="E18" s="303" t="s">
        <v>105</v>
      </c>
      <c r="F18" s="303"/>
      <c r="G18" s="303"/>
      <c r="H18" s="303"/>
      <c r="I18" s="303"/>
      <c r="J18" s="303"/>
      <c r="K18" s="303"/>
      <c r="L18" s="303"/>
      <c r="M18" s="303" t="s">
        <v>106</v>
      </c>
      <c r="N18" s="304"/>
    </row>
    <row r="19" spans="1:14">
      <c r="A19" s="302"/>
      <c r="B19" s="303"/>
      <c r="C19" s="303"/>
      <c r="D19" s="303"/>
      <c r="E19" s="48" t="s">
        <v>84</v>
      </c>
      <c r="F19" s="48" t="s">
        <v>85</v>
      </c>
      <c r="G19" s="48" t="s">
        <v>90</v>
      </c>
      <c r="H19" s="48" t="s">
        <v>107</v>
      </c>
      <c r="I19" s="48" t="s">
        <v>86</v>
      </c>
      <c r="J19" s="303" t="s">
        <v>104</v>
      </c>
      <c r="K19" s="303"/>
      <c r="L19" s="303"/>
      <c r="M19" s="303"/>
      <c r="N19" s="304"/>
    </row>
    <row r="20" spans="1:14">
      <c r="A20" s="315" t="s">
        <v>71</v>
      </c>
      <c r="B20" s="317" t="str">
        <f>B2</f>
        <v>CausaReporte</v>
      </c>
      <c r="C20" s="317" t="s">
        <v>110</v>
      </c>
      <c r="D20" s="317" t="s">
        <v>241</v>
      </c>
      <c r="E20" s="59" t="s">
        <v>92</v>
      </c>
      <c r="F20" s="45" t="s">
        <v>93</v>
      </c>
      <c r="G20" s="45" t="s">
        <v>94</v>
      </c>
      <c r="H20" s="45" t="s">
        <v>115</v>
      </c>
      <c r="I20" s="45" t="s">
        <v>73</v>
      </c>
      <c r="J20" s="205" t="s">
        <v>242</v>
      </c>
      <c r="K20" s="205"/>
      <c r="L20" s="205"/>
      <c r="M20" s="311" t="s">
        <v>114</v>
      </c>
      <c r="N20" s="312"/>
    </row>
    <row r="21" spans="1:14" ht="45" customHeight="1">
      <c r="A21" s="316"/>
      <c r="B21" s="318"/>
      <c r="C21" s="318"/>
      <c r="D21" s="318"/>
      <c r="E21" s="45" t="s">
        <v>238</v>
      </c>
      <c r="F21" s="45" t="s">
        <v>239</v>
      </c>
      <c r="G21" s="45"/>
      <c r="H21" s="45" t="s">
        <v>115</v>
      </c>
      <c r="I21" s="45" t="s">
        <v>73</v>
      </c>
      <c r="J21" s="205" t="s">
        <v>243</v>
      </c>
      <c r="K21" s="205"/>
      <c r="L21" s="205"/>
      <c r="M21" s="313"/>
      <c r="N21" s="314"/>
    </row>
    <row r="22" spans="1:14">
      <c r="A22" s="310" t="s">
        <v>119</v>
      </c>
      <c r="B22" s="307"/>
      <c r="C22" s="307"/>
      <c r="D22" s="307"/>
      <c r="E22" s="307"/>
      <c r="F22" s="307"/>
      <c r="G22" s="307"/>
      <c r="H22" s="307"/>
      <c r="I22" s="307"/>
      <c r="J22" s="307"/>
      <c r="K22" s="307"/>
      <c r="L22" s="307"/>
      <c r="M22" s="307"/>
      <c r="N22" s="308"/>
    </row>
    <row r="23" spans="1:14">
      <c r="A23" s="310" t="s">
        <v>83</v>
      </c>
      <c r="B23" s="307" t="s">
        <v>84</v>
      </c>
      <c r="C23" s="307" t="s">
        <v>120</v>
      </c>
      <c r="D23" s="307" t="s">
        <v>121</v>
      </c>
      <c r="E23" s="307" t="s">
        <v>104</v>
      </c>
      <c r="F23" s="307" t="s">
        <v>105</v>
      </c>
      <c r="G23" s="307"/>
      <c r="H23" s="307"/>
      <c r="I23" s="307"/>
      <c r="J23" s="307"/>
      <c r="K23" s="307"/>
      <c r="L23" s="307" t="s">
        <v>122</v>
      </c>
      <c r="M23" s="307"/>
      <c r="N23" s="308" t="s">
        <v>106</v>
      </c>
    </row>
    <row r="24" spans="1:14">
      <c r="A24" s="310"/>
      <c r="B24" s="307"/>
      <c r="C24" s="307"/>
      <c r="D24" s="307"/>
      <c r="E24" s="307"/>
      <c r="F24" s="49" t="s">
        <v>84</v>
      </c>
      <c r="G24" s="49" t="s">
        <v>85</v>
      </c>
      <c r="H24" s="49" t="s">
        <v>90</v>
      </c>
      <c r="I24" s="49" t="s">
        <v>107</v>
      </c>
      <c r="J24" s="49" t="s">
        <v>86</v>
      </c>
      <c r="K24" s="49" t="s">
        <v>104</v>
      </c>
      <c r="L24" s="49" t="s">
        <v>85</v>
      </c>
      <c r="M24" s="49" t="s">
        <v>90</v>
      </c>
      <c r="N24" s="308"/>
    </row>
    <row r="25" spans="1:14">
      <c r="A25" s="51" t="s">
        <v>71</v>
      </c>
      <c r="B25" s="45" t="s">
        <v>123</v>
      </c>
      <c r="C25" s="45" t="s">
        <v>124</v>
      </c>
      <c r="D25" s="45" t="s">
        <v>73</v>
      </c>
      <c r="E25" s="45" t="s">
        <v>244</v>
      </c>
      <c r="F25" s="45"/>
      <c r="G25" s="45"/>
      <c r="H25" s="45"/>
      <c r="I25" s="45"/>
      <c r="J25" s="45"/>
      <c r="K25" s="45"/>
      <c r="L25" s="45" t="s">
        <v>93</v>
      </c>
      <c r="M25" s="45" t="s">
        <v>94</v>
      </c>
      <c r="N25" s="24"/>
    </row>
    <row r="26" spans="1:14">
      <c r="A26" s="51" t="s">
        <v>71</v>
      </c>
      <c r="B26" s="45" t="s">
        <v>245</v>
      </c>
      <c r="C26" s="45" t="s">
        <v>124</v>
      </c>
      <c r="D26" s="45" t="s">
        <v>73</v>
      </c>
      <c r="E26" s="45" t="s">
        <v>246</v>
      </c>
      <c r="F26" s="45"/>
      <c r="G26" s="45"/>
      <c r="H26" s="45"/>
      <c r="I26" s="45"/>
      <c r="J26" s="45"/>
      <c r="K26" s="45"/>
      <c r="L26" s="45" t="s">
        <v>239</v>
      </c>
      <c r="M26" s="45"/>
      <c r="N26" s="24"/>
    </row>
    <row r="27" spans="1:14" ht="91.5">
      <c r="A27" s="51" t="s">
        <v>91</v>
      </c>
      <c r="B27" s="45" t="s">
        <v>128</v>
      </c>
      <c r="C27" s="45" t="s">
        <v>129</v>
      </c>
      <c r="D27" s="45" t="s">
        <v>73</v>
      </c>
      <c r="E27" s="37" t="s">
        <v>130</v>
      </c>
      <c r="F27" s="45" t="s">
        <v>131</v>
      </c>
      <c r="G27" s="45" t="s">
        <v>93</v>
      </c>
      <c r="H27" s="45" t="s">
        <v>94</v>
      </c>
      <c r="I27" s="45" t="s">
        <v>115</v>
      </c>
      <c r="J27" s="45" t="s">
        <v>95</v>
      </c>
      <c r="K27" s="45" t="s">
        <v>247</v>
      </c>
      <c r="L27" s="45"/>
      <c r="M27" s="45"/>
      <c r="N27" s="71" t="str">
        <f>_xlfn.CONCAT("– Los datos del ", B15, " deben cumplir con las reglas de tipo de dato, formato, longitud, obligatoriedad, rango y falta de lógica.
En caso de fallar, se debe reportar el error al maximo detalle, deteniendo el proceso de set", PROPER(F27), "( ", F27,": ",IF(G27="Otro",H27,G27),"): void")</f>
        <v>– Los datos del identificador deben cumplir con las reglas de tipo de dato, formato, longitud, obligatoriedad, rango y falta de lógica.
En caso de fallar, se debe reportar el error al maximo detalle, deteniendo el proceso de setIdentidicador( identidicador: UUID): void</v>
      </c>
    </row>
    <row r="28" spans="1:14" ht="60.75">
      <c r="A28" s="51" t="s">
        <v>91</v>
      </c>
      <c r="B28" s="45" t="s">
        <v>248</v>
      </c>
      <c r="C28" s="45" t="s">
        <v>129</v>
      </c>
      <c r="D28" s="45" t="s">
        <v>73</v>
      </c>
      <c r="E28" s="37" t="s">
        <v>249</v>
      </c>
      <c r="F28" s="45" t="s">
        <v>238</v>
      </c>
      <c r="G28" s="45" t="s">
        <v>239</v>
      </c>
      <c r="H28" s="45"/>
      <c r="I28" s="45" t="s">
        <v>115</v>
      </c>
      <c r="J28" s="45" t="s">
        <v>73</v>
      </c>
      <c r="K28" s="37" t="s">
        <v>250</v>
      </c>
      <c r="L28" s="45"/>
      <c r="M28" s="45"/>
      <c r="N28" s="71" t="str">
        <f>_xlfn.CONCAT("– Los datos del ", B16, " deben cumplir con las reglas de tipo de dato, formato, longitud, obligatoriedad, rango y falta de lógica.
En caso de fallar, se debe reportar el error al maximo detalle, deteniendo el proceso de set", PROPER(F28), "( ", F28,": ",IF(G28="Otro",H28,G28),"): void")</f>
        <v>– Los datos del nombre deben cumplir con las reglas de tipo de dato, formato, longitud, obligatoriedad, rango y falta de lógica.
En caso de fallar, se debe reportar el error al maximo detalle, deteniendo el proceso de setNombre( nombre: String): void</v>
      </c>
    </row>
    <row r="29" spans="1:14">
      <c r="A29" s="309" t="s">
        <v>134</v>
      </c>
      <c r="B29" s="305"/>
      <c r="C29" s="305"/>
      <c r="D29" s="305"/>
      <c r="E29" s="305"/>
      <c r="F29" s="305"/>
      <c r="G29" s="305"/>
      <c r="H29" s="305"/>
      <c r="I29" s="305"/>
      <c r="J29" s="305"/>
      <c r="K29" s="305"/>
      <c r="L29" s="305"/>
      <c r="M29" s="305"/>
      <c r="N29" s="306"/>
    </row>
    <row r="30" spans="1:14">
      <c r="A30" s="309" t="s">
        <v>83</v>
      </c>
      <c r="B30" s="305" t="s">
        <v>84</v>
      </c>
      <c r="C30" s="305" t="s">
        <v>135</v>
      </c>
      <c r="D30" s="305" t="s">
        <v>121</v>
      </c>
      <c r="E30" s="305" t="s">
        <v>104</v>
      </c>
      <c r="F30" s="305" t="s">
        <v>105</v>
      </c>
      <c r="G30" s="305"/>
      <c r="H30" s="305"/>
      <c r="I30" s="305"/>
      <c r="J30" s="305"/>
      <c r="K30" s="305"/>
      <c r="L30" s="305" t="s">
        <v>122</v>
      </c>
      <c r="M30" s="305"/>
      <c r="N30" s="306" t="s">
        <v>106</v>
      </c>
    </row>
    <row r="31" spans="1:14">
      <c r="A31" s="309"/>
      <c r="B31" s="305"/>
      <c r="C31" s="305"/>
      <c r="D31" s="305"/>
      <c r="E31" s="305"/>
      <c r="F31" s="50" t="s">
        <v>84</v>
      </c>
      <c r="G31" s="50" t="s">
        <v>85</v>
      </c>
      <c r="H31" s="50" t="s">
        <v>90</v>
      </c>
      <c r="I31" s="50" t="s">
        <v>107</v>
      </c>
      <c r="J31" s="50" t="s">
        <v>86</v>
      </c>
      <c r="K31" s="50" t="s">
        <v>104</v>
      </c>
      <c r="L31" s="50" t="s">
        <v>85</v>
      </c>
      <c r="M31" s="55" t="s">
        <v>90</v>
      </c>
      <c r="N31" s="306"/>
    </row>
    <row r="32" spans="1:14" s="43" customFormat="1" ht="45.75">
      <c r="A32" s="52" t="s">
        <v>71</v>
      </c>
      <c r="B32" s="53" t="s">
        <v>149</v>
      </c>
      <c r="C32" s="53" t="s">
        <v>96</v>
      </c>
      <c r="D32" s="53" t="s">
        <v>73</v>
      </c>
      <c r="E32" s="53" t="s">
        <v>251</v>
      </c>
      <c r="F32" s="53" t="s">
        <v>252</v>
      </c>
      <c r="G32" s="53" t="s">
        <v>93</v>
      </c>
      <c r="H32" s="53"/>
      <c r="I32" s="53" t="s">
        <v>115</v>
      </c>
      <c r="J32" s="53" t="s">
        <v>73</v>
      </c>
      <c r="K32" s="53" t="s">
        <v>253</v>
      </c>
      <c r="L32" s="53" t="s">
        <v>93</v>
      </c>
      <c r="M32" s="54" t="s">
        <v>254</v>
      </c>
      <c r="N32" s="34" t="s">
        <v>255</v>
      </c>
    </row>
  </sheetData>
  <mergeCells count="56">
    <mergeCell ref="A12:N12"/>
    <mergeCell ref="A13:A14"/>
    <mergeCell ref="B13:B14"/>
    <mergeCell ref="C13:D13"/>
    <mergeCell ref="B6:E6"/>
    <mergeCell ref="B10:D10"/>
    <mergeCell ref="A7:E7"/>
    <mergeCell ref="B8:D8"/>
    <mergeCell ref="B9:D9"/>
    <mergeCell ref="J13:N14"/>
    <mergeCell ref="E13:E14"/>
    <mergeCell ref="F13:F14"/>
    <mergeCell ref="G13:I14"/>
    <mergeCell ref="B11:D11"/>
    <mergeCell ref="A1:E1"/>
    <mergeCell ref="B2:E2"/>
    <mergeCell ref="B3:E3"/>
    <mergeCell ref="B4:E4"/>
    <mergeCell ref="B5:E5"/>
    <mergeCell ref="D23:D24"/>
    <mergeCell ref="A22:N22"/>
    <mergeCell ref="A18:A19"/>
    <mergeCell ref="B18:B19"/>
    <mergeCell ref="C18:C19"/>
    <mergeCell ref="D18:D19"/>
    <mergeCell ref="M20:N21"/>
    <mergeCell ref="A20:A21"/>
    <mergeCell ref="B20:B21"/>
    <mergeCell ref="C20:C21"/>
    <mergeCell ref="M18:N19"/>
    <mergeCell ref="J19:L19"/>
    <mergeCell ref="J21:L21"/>
    <mergeCell ref="E18:L18"/>
    <mergeCell ref="D20:D21"/>
    <mergeCell ref="J20:L20"/>
    <mergeCell ref="L30:M30"/>
    <mergeCell ref="N30:N31"/>
    <mergeCell ref="F23:K23"/>
    <mergeCell ref="L23:M23"/>
    <mergeCell ref="N23:N24"/>
    <mergeCell ref="A29:N29"/>
    <mergeCell ref="A30:A31"/>
    <mergeCell ref="B30:B31"/>
    <mergeCell ref="C30:C31"/>
    <mergeCell ref="D30:D31"/>
    <mergeCell ref="E30:E31"/>
    <mergeCell ref="F30:K30"/>
    <mergeCell ref="A23:A24"/>
    <mergeCell ref="B23:B24"/>
    <mergeCell ref="E23:E24"/>
    <mergeCell ref="C23:C24"/>
    <mergeCell ref="G15:I15"/>
    <mergeCell ref="J15:N15"/>
    <mergeCell ref="G16:I16"/>
    <mergeCell ref="J16:N16"/>
    <mergeCell ref="A17:N17"/>
  </mergeCells>
  <hyperlinks>
    <hyperlink ref="A1:E1" location="Clases!A1" display="&lt;-Volver al inicio" xr:uid="{299033B8-627C-4F68-BC81-CEC981E4BDCF}"/>
    <hyperlink ref="E9" location="'ReporteComentario'!A1" display="ReporteComentario" xr:uid="{09034288-82F6-45D0-A25D-A72CE6DB5D55}"/>
    <hyperlink ref="E10" location="'ReportePublicacion'!A1" display="ReporteComentario" xr:uid="{3DD1C483-14E3-461E-82FF-BAC3D68AE216}"/>
    <hyperlink ref="E11" location="'ReporteMensaje'!A1" display="ReporteMensaje" xr:uid="{3CDDEFBE-8A49-44D8-B91B-74800C644DBD}"/>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D3578547-E4D7-4594-9D2C-E4DBF481D461}">
          <x14:formula1>
            <xm:f>Valores!$C$2:$C$7</xm:f>
          </x14:formula1>
          <xm:sqref>B9:B11</xm:sqref>
        </x14:dataValidation>
        <x14:dataValidation type="list" allowBlank="1" showInputMessage="1" showErrorMessage="1" xr:uid="{E132E714-D190-418C-AF8D-BBFDA991E3DA}">
          <x14:formula1>
            <xm:f>Valores!$B$2:$B$3</xm:f>
          </x14:formula1>
          <xm:sqref>A9:A11</xm:sqref>
        </x14:dataValidation>
        <x14:dataValidation type="list" allowBlank="1" showInputMessage="1" showErrorMessage="1" xr:uid="{142E4EFE-4170-4240-B1DA-702FB22C77D3}">
          <x14:formula1>
            <xm:f>Valores!$L$2:$L$13</xm:f>
          </x14:formula1>
          <xm:sqref>L32</xm:sqref>
        </x14:dataValidation>
        <x14:dataValidation type="list" allowBlank="1" showInputMessage="1" showErrorMessage="1" xr:uid="{BA6713BC-0163-47EE-A9C7-E4A8B7B15B55}">
          <x14:formula1>
            <xm:f>Valores!$J$2:$J$3</xm:f>
          </x14:formula1>
          <xm:sqref>H20:H21 I32 I25:I28</xm:sqref>
        </x14:dataValidation>
        <x14:dataValidation type="list" allowBlank="1" showInputMessage="1" showErrorMessage="1" xr:uid="{1086C3EB-0C19-4970-A24A-66CF4FC54E12}">
          <x14:formula1>
            <xm:f>Valores!$H$2:$H$3</xm:f>
          </x14:formula1>
          <xm:sqref>F15:F16 C32</xm:sqref>
        </x14:dataValidation>
        <x14:dataValidation type="list" allowBlank="1" showInputMessage="1" showErrorMessage="1" xr:uid="{FDB4B3E7-2904-4E7D-AA10-5697A99EC01D}">
          <x14:formula1>
            <xm:f>Valores!$G$2:$G$12</xm:f>
          </x14:formula1>
          <xm:sqref>F20:F21 G32 C15:C16 G25:G28 L25:L28</xm:sqref>
        </x14:dataValidation>
        <x14:dataValidation type="list" allowBlank="1" showInputMessage="1" showErrorMessage="1" xr:uid="{5F44FA1A-9B28-4B49-922D-DDE9A381D6BC}">
          <x14:formula1>
            <xm:f>Valores!$F$2:$F$5</xm:f>
          </x14:formula1>
          <xm:sqref>A15:A16 A20 A32 A25:A28</xm:sqref>
        </x14:dataValidation>
        <x14:dataValidation type="list" allowBlank="1" showInputMessage="1" showErrorMessage="1" xr:uid="{556F4440-B982-472B-B2D0-371AD9DEE8D6}">
          <x14:formula1>
            <xm:f>Valores!$E$2:$E$3</xm:f>
          </x14:formula1>
          <xm:sqref>B6 E15:E16 J32 I20:I21 D32 J25:J28 D25:D28</xm:sqref>
        </x14:dataValidation>
        <x14:dataValidation type="list" allowBlank="1" showInputMessage="1" showErrorMessage="1" xr:uid="{FF0BE797-1F22-4A05-8C5C-AFC459E61640}">
          <x14:formula1>
            <xm:f>Valores!$D$2:$D$3</xm:f>
          </x14:formula1>
          <xm:sqref>B5</xm:sqref>
        </x14:dataValidation>
        <x14:dataValidation type="list" allowBlank="1" showInputMessage="1" showErrorMessage="1" xr:uid="{F3A43903-7D43-4F51-8412-CCC053BC439B}">
          <x14:formula1>
            <xm:f>Valores!$I$2:$I$3</xm:f>
          </x14:formula1>
          <xm:sqref>C20</xm:sqref>
        </x14:dataValidation>
        <x14:dataValidation type="list" allowBlank="1" showInputMessage="1" showErrorMessage="1" xr:uid="{9B5E787A-A535-4173-9BB3-6FD5035857E4}">
          <x14:formula1>
            <xm:f>Valores!$K$2:$K$3</xm:f>
          </x14:formula1>
          <xm:sqref>C25:C28</xm:sqref>
        </x14:dataValidation>
        <x14:dataValidation type="list" allowBlank="1" showInputMessage="1" showErrorMessage="1" xr:uid="{AECEC6FA-8495-4BE7-959B-AAE424E06E82}">
          <x14:formula1>
            <xm:f>Clases!$B$2:$B$32</xm:f>
          </x14:formula1>
          <xm:sqref>E9:E11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43A12-F50E-491F-BD2F-1ACBB49EBC47}">
  <dimension ref="A1:N40"/>
  <sheetViews>
    <sheetView zoomScale="55" zoomScaleNormal="55" workbookViewId="0">
      <pane ySplit="1" topLeftCell="A39" activePane="bottomLeft" state="frozen"/>
      <selection pane="bottomLeft" activeCell="P31" sqref="P31"/>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0" style="1" bestFit="1" customWidth="1"/>
    <col min="14" max="14" width="67.7109375" style="1" customWidth="1"/>
    <col min="15" max="16384" width="19.7109375" style="1"/>
  </cols>
  <sheetData>
    <row r="1" spans="1:14">
      <c r="A1" s="246" t="s">
        <v>69</v>
      </c>
      <c r="B1" s="246"/>
      <c r="C1" s="246"/>
      <c r="D1" s="246"/>
      <c r="E1" s="246"/>
    </row>
    <row r="2" spans="1:14" ht="13.5" customHeight="1">
      <c r="A2" s="16" t="str">
        <f>Clases!$B$1</f>
        <v>Clase</v>
      </c>
      <c r="B2" s="247" t="str">
        <f>Clases!B6</f>
        <v>Chat</v>
      </c>
      <c r="C2" s="247"/>
      <c r="D2" s="247"/>
      <c r="E2" s="248"/>
    </row>
    <row r="3" spans="1:14">
      <c r="A3" s="17" t="str">
        <f>Clases!$C$1</f>
        <v>Estereotipo</v>
      </c>
      <c r="B3" s="239" t="str">
        <f>Clases!C7</f>
        <v>class</v>
      </c>
      <c r="C3" s="239"/>
      <c r="D3" s="239"/>
      <c r="E3" s="240"/>
    </row>
    <row r="4" spans="1:14" ht="30" customHeight="1">
      <c r="A4" s="17" t="str">
        <f>Clases!$D$1</f>
        <v>Desripción</v>
      </c>
      <c r="B4" s="249" t="str">
        <f>Clases!D6</f>
        <v>Clase perteneciente a un grupo, la cual es usada para interactuar entre los diferentes participantes, para enviar mensajes o para reaccionar a los mismos, cuenta con su estado independiente del grupo, pero con asociación a este</v>
      </c>
      <c r="C4" s="249"/>
      <c r="D4" s="249"/>
      <c r="E4" s="250"/>
    </row>
    <row r="5" spans="1:14">
      <c r="A5" s="17" t="s">
        <v>70</v>
      </c>
      <c r="B5" s="239" t="s">
        <v>71</v>
      </c>
      <c r="C5" s="239"/>
      <c r="D5" s="239"/>
      <c r="E5" s="240"/>
    </row>
    <row r="6" spans="1:14">
      <c r="A6" s="17" t="s">
        <v>72</v>
      </c>
      <c r="B6" s="239" t="s">
        <v>73</v>
      </c>
      <c r="C6" s="239"/>
      <c r="D6" s="239"/>
      <c r="E6" s="240"/>
    </row>
    <row r="7" spans="1:14">
      <c r="A7" s="357" t="s">
        <v>74</v>
      </c>
      <c r="B7" s="358"/>
      <c r="C7" s="358"/>
      <c r="D7" s="358"/>
      <c r="E7" s="359"/>
      <c r="F7" s="2"/>
      <c r="G7" s="2"/>
      <c r="H7" s="2"/>
      <c r="I7" s="2"/>
      <c r="J7" s="2"/>
      <c r="K7" s="2"/>
      <c r="L7" s="2"/>
      <c r="M7" s="2"/>
      <c r="N7" s="2"/>
    </row>
    <row r="8" spans="1:14">
      <c r="A8" s="4" t="s">
        <v>75</v>
      </c>
      <c r="B8" s="358" t="s">
        <v>76</v>
      </c>
      <c r="C8" s="358"/>
      <c r="D8" s="358"/>
      <c r="E8" s="5" t="s">
        <v>21</v>
      </c>
      <c r="F8" s="2"/>
      <c r="G8" s="2"/>
      <c r="H8" s="2"/>
      <c r="I8" s="2"/>
      <c r="J8" s="2"/>
      <c r="K8" s="2"/>
      <c r="L8" s="2"/>
      <c r="M8" s="2"/>
      <c r="N8" s="2"/>
    </row>
    <row r="9" spans="1:14">
      <c r="A9" s="9" t="s">
        <v>77</v>
      </c>
      <c r="B9" s="265" t="s">
        <v>78</v>
      </c>
      <c r="C9" s="265"/>
      <c r="D9" s="265"/>
      <c r="E9" s="40" t="s">
        <v>27</v>
      </c>
    </row>
    <row r="10" spans="1:14">
      <c r="A10" s="9" t="s">
        <v>79</v>
      </c>
      <c r="B10" s="265" t="s">
        <v>162</v>
      </c>
      <c r="C10" s="265"/>
      <c r="D10" s="265"/>
      <c r="E10" s="40" t="s">
        <v>37</v>
      </c>
    </row>
    <row r="11" spans="1:14">
      <c r="A11" s="9" t="s">
        <v>79</v>
      </c>
      <c r="B11" s="265" t="s">
        <v>80</v>
      </c>
      <c r="C11" s="265"/>
      <c r="D11" s="265"/>
      <c r="E11" s="40" t="s">
        <v>31</v>
      </c>
    </row>
    <row r="12" spans="1:14">
      <c r="A12" s="254" t="s">
        <v>82</v>
      </c>
      <c r="B12" s="255"/>
      <c r="C12" s="255"/>
      <c r="D12" s="255"/>
      <c r="E12" s="255"/>
      <c r="F12" s="255"/>
      <c r="G12" s="255"/>
      <c r="H12" s="255"/>
      <c r="I12" s="255"/>
      <c r="J12" s="255"/>
      <c r="K12" s="255"/>
      <c r="L12" s="255"/>
      <c r="M12" s="255"/>
      <c r="N12" s="256"/>
    </row>
    <row r="13" spans="1:14">
      <c r="A13" s="360" t="s">
        <v>83</v>
      </c>
      <c r="B13" s="355" t="s">
        <v>84</v>
      </c>
      <c r="C13" s="355" t="s">
        <v>85</v>
      </c>
      <c r="D13" s="355"/>
      <c r="E13" s="355" t="s">
        <v>86</v>
      </c>
      <c r="F13" s="355" t="s">
        <v>87</v>
      </c>
      <c r="G13" s="355" t="s">
        <v>88</v>
      </c>
      <c r="H13" s="355"/>
      <c r="I13" s="355"/>
      <c r="J13" s="355" t="s">
        <v>89</v>
      </c>
      <c r="K13" s="355"/>
      <c r="L13" s="355"/>
      <c r="M13" s="355"/>
      <c r="N13" s="356"/>
    </row>
    <row r="14" spans="1:14">
      <c r="A14" s="360"/>
      <c r="B14" s="355"/>
      <c r="C14" s="10" t="s">
        <v>85</v>
      </c>
      <c r="D14" s="10" t="s">
        <v>90</v>
      </c>
      <c r="E14" s="355"/>
      <c r="F14" s="355"/>
      <c r="G14" s="355"/>
      <c r="H14" s="355"/>
      <c r="I14" s="355"/>
      <c r="J14" s="355"/>
      <c r="K14" s="355"/>
      <c r="L14" s="355"/>
      <c r="M14" s="355"/>
      <c r="N14" s="356"/>
    </row>
    <row r="15" spans="1:14">
      <c r="A15" s="51" t="s">
        <v>91</v>
      </c>
      <c r="B15" s="45" t="s">
        <v>92</v>
      </c>
      <c r="C15" s="45" t="s">
        <v>93</v>
      </c>
      <c r="D15" s="45" t="s">
        <v>94</v>
      </c>
      <c r="E15" s="45" t="s">
        <v>95</v>
      </c>
      <c r="F15" s="45" t="s">
        <v>96</v>
      </c>
      <c r="G15" s="242"/>
      <c r="H15" s="242"/>
      <c r="I15" s="242"/>
      <c r="J15" s="242" t="s">
        <v>256</v>
      </c>
      <c r="K15" s="242"/>
      <c r="L15" s="242"/>
      <c r="M15" s="242"/>
      <c r="N15" s="242"/>
    </row>
    <row r="16" spans="1:14">
      <c r="A16" s="6" t="s">
        <v>91</v>
      </c>
      <c r="B16" s="3" t="s">
        <v>191</v>
      </c>
      <c r="C16" s="3" t="s">
        <v>93</v>
      </c>
      <c r="D16" s="58" t="s">
        <v>192</v>
      </c>
      <c r="E16" s="3" t="s">
        <v>73</v>
      </c>
      <c r="F16" s="3" t="s">
        <v>96</v>
      </c>
      <c r="G16" s="239"/>
      <c r="H16" s="239"/>
      <c r="I16" s="239"/>
      <c r="J16" s="239" t="s">
        <v>257</v>
      </c>
      <c r="K16" s="239"/>
      <c r="L16" s="239"/>
      <c r="M16" s="239"/>
      <c r="N16" s="240"/>
    </row>
    <row r="17" spans="1:14">
      <c r="A17" s="6" t="s">
        <v>91</v>
      </c>
      <c r="B17" s="3" t="s">
        <v>100</v>
      </c>
      <c r="C17" s="3" t="s">
        <v>93</v>
      </c>
      <c r="D17" s="58" t="s">
        <v>19</v>
      </c>
      <c r="E17" s="3" t="s">
        <v>73</v>
      </c>
      <c r="F17" s="3" t="s">
        <v>96</v>
      </c>
      <c r="G17" s="239"/>
      <c r="H17" s="239"/>
      <c r="I17" s="239"/>
      <c r="J17" s="241" t="s">
        <v>258</v>
      </c>
      <c r="K17" s="242"/>
      <c r="L17" s="242"/>
      <c r="M17" s="242"/>
      <c r="N17" s="243"/>
    </row>
    <row r="18" spans="1:14">
      <c r="A18" s="245" t="s">
        <v>102</v>
      </c>
      <c r="B18" s="235"/>
      <c r="C18" s="235"/>
      <c r="D18" s="235"/>
      <c r="E18" s="235"/>
      <c r="F18" s="235"/>
      <c r="G18" s="235"/>
      <c r="H18" s="235"/>
      <c r="I18" s="235"/>
      <c r="J18" s="235"/>
      <c r="K18" s="235"/>
      <c r="L18" s="235"/>
      <c r="M18" s="235"/>
      <c r="N18" s="236"/>
    </row>
    <row r="19" spans="1:14">
      <c r="A19" s="176" t="s">
        <v>83</v>
      </c>
      <c r="B19" s="177" t="s">
        <v>84</v>
      </c>
      <c r="C19" s="177" t="s">
        <v>103</v>
      </c>
      <c r="D19" s="177" t="s">
        <v>104</v>
      </c>
      <c r="E19" s="177" t="s">
        <v>105</v>
      </c>
      <c r="F19" s="177"/>
      <c r="G19" s="177"/>
      <c r="H19" s="177"/>
      <c r="I19" s="177"/>
      <c r="J19" s="177"/>
      <c r="K19" s="177"/>
      <c r="L19" s="177"/>
      <c r="M19" s="177" t="s">
        <v>106</v>
      </c>
      <c r="N19" s="234"/>
    </row>
    <row r="20" spans="1:14">
      <c r="A20" s="176"/>
      <c r="B20" s="177"/>
      <c r="C20" s="177"/>
      <c r="D20" s="177"/>
      <c r="E20" s="11" t="s">
        <v>84</v>
      </c>
      <c r="F20" s="11" t="s">
        <v>85</v>
      </c>
      <c r="G20" s="11" t="s">
        <v>90</v>
      </c>
      <c r="H20" s="11" t="s">
        <v>107</v>
      </c>
      <c r="I20" s="11" t="s">
        <v>86</v>
      </c>
      <c r="J20" s="177" t="s">
        <v>104</v>
      </c>
      <c r="K20" s="177"/>
      <c r="L20" s="177"/>
      <c r="M20" s="177"/>
      <c r="N20" s="234"/>
    </row>
    <row r="21" spans="1:14">
      <c r="A21" s="337" t="s">
        <v>259</v>
      </c>
      <c r="B21" s="340" t="str">
        <f>B2</f>
        <v>Chat</v>
      </c>
      <c r="C21" s="343" t="s">
        <v>110</v>
      </c>
      <c r="D21" s="340" t="s">
        <v>260</v>
      </c>
      <c r="E21" s="45" t="s">
        <v>92</v>
      </c>
      <c r="F21" s="45" t="s">
        <v>93</v>
      </c>
      <c r="G21" s="45" t="s">
        <v>94</v>
      </c>
      <c r="H21" s="3" t="s">
        <v>112</v>
      </c>
      <c r="I21" s="3" t="s">
        <v>73</v>
      </c>
      <c r="J21" s="260" t="s">
        <v>261</v>
      </c>
      <c r="K21" s="261"/>
      <c r="L21" s="262"/>
      <c r="M21" s="334" t="s">
        <v>114</v>
      </c>
      <c r="N21" s="229"/>
    </row>
    <row r="22" spans="1:14">
      <c r="A22" s="338"/>
      <c r="B22" s="341"/>
      <c r="C22" s="344"/>
      <c r="D22" s="341"/>
      <c r="E22" s="3" t="s">
        <v>191</v>
      </c>
      <c r="F22" s="3" t="s">
        <v>93</v>
      </c>
      <c r="G22" s="58" t="s">
        <v>192</v>
      </c>
      <c r="H22" s="3" t="s">
        <v>115</v>
      </c>
      <c r="I22" s="3" t="s">
        <v>73</v>
      </c>
      <c r="J22" s="260" t="s">
        <v>262</v>
      </c>
      <c r="K22" s="261"/>
      <c r="L22" s="262"/>
      <c r="M22" s="335"/>
      <c r="N22" s="231"/>
    </row>
    <row r="23" spans="1:14">
      <c r="A23" s="339"/>
      <c r="B23" s="342"/>
      <c r="C23" s="345"/>
      <c r="D23" s="342"/>
      <c r="E23" s="3" t="s">
        <v>100</v>
      </c>
      <c r="F23" s="3" t="s">
        <v>93</v>
      </c>
      <c r="G23" s="58" t="s">
        <v>19</v>
      </c>
      <c r="H23" s="3" t="s">
        <v>115</v>
      </c>
      <c r="I23" s="3" t="s">
        <v>73</v>
      </c>
      <c r="J23" s="260" t="s">
        <v>263</v>
      </c>
      <c r="K23" s="261"/>
      <c r="L23" s="262"/>
      <c r="M23" s="336"/>
      <c r="N23" s="233"/>
    </row>
    <row r="24" spans="1:14">
      <c r="A24" s="263" t="s">
        <v>119</v>
      </c>
      <c r="B24" s="259"/>
      <c r="C24" s="259"/>
      <c r="D24" s="259"/>
      <c r="E24" s="259"/>
      <c r="F24" s="259"/>
      <c r="G24" s="259"/>
      <c r="H24" s="259"/>
      <c r="I24" s="259"/>
      <c r="J24" s="259"/>
      <c r="K24" s="259"/>
      <c r="L24" s="259"/>
      <c r="M24" s="259"/>
      <c r="N24" s="264"/>
    </row>
    <row r="25" spans="1:14">
      <c r="A25" s="354" t="s">
        <v>83</v>
      </c>
      <c r="B25" s="346" t="s">
        <v>84</v>
      </c>
      <c r="C25" s="346" t="s">
        <v>120</v>
      </c>
      <c r="D25" s="346" t="s">
        <v>121</v>
      </c>
      <c r="E25" s="346" t="s">
        <v>104</v>
      </c>
      <c r="F25" s="346" t="s">
        <v>105</v>
      </c>
      <c r="G25" s="346"/>
      <c r="H25" s="346"/>
      <c r="I25" s="346"/>
      <c r="J25" s="346"/>
      <c r="K25" s="346"/>
      <c r="L25" s="346" t="s">
        <v>122</v>
      </c>
      <c r="M25" s="346"/>
      <c r="N25" s="349" t="s">
        <v>106</v>
      </c>
    </row>
    <row r="26" spans="1:14">
      <c r="A26" s="354"/>
      <c r="B26" s="346"/>
      <c r="C26" s="346"/>
      <c r="D26" s="346"/>
      <c r="E26" s="346"/>
      <c r="F26" s="12" t="s">
        <v>84</v>
      </c>
      <c r="G26" s="12" t="s">
        <v>85</v>
      </c>
      <c r="H26" s="12" t="s">
        <v>90</v>
      </c>
      <c r="I26" s="12" t="s">
        <v>107</v>
      </c>
      <c r="J26" s="12" t="s">
        <v>86</v>
      </c>
      <c r="K26" s="12" t="s">
        <v>104</v>
      </c>
      <c r="L26" s="12" t="s">
        <v>85</v>
      </c>
      <c r="M26" s="12" t="s">
        <v>90</v>
      </c>
      <c r="N26" s="349"/>
    </row>
    <row r="27" spans="1:14">
      <c r="A27" s="51" t="s">
        <v>71</v>
      </c>
      <c r="B27" s="45" t="s">
        <v>123</v>
      </c>
      <c r="C27" s="45" t="s">
        <v>124</v>
      </c>
      <c r="D27" s="45" t="s">
        <v>73</v>
      </c>
      <c r="E27" s="45" t="s">
        <v>244</v>
      </c>
      <c r="F27" s="45"/>
      <c r="G27" s="45"/>
      <c r="H27" s="45"/>
      <c r="I27" s="45"/>
      <c r="J27" s="45"/>
      <c r="K27" s="45"/>
      <c r="L27" s="45" t="s">
        <v>93</v>
      </c>
      <c r="M27" s="45" t="s">
        <v>94</v>
      </c>
      <c r="N27" s="24"/>
    </row>
    <row r="28" spans="1:14">
      <c r="A28" s="51" t="s">
        <v>71</v>
      </c>
      <c r="B28" s="45" t="s">
        <v>209</v>
      </c>
      <c r="C28" s="45" t="s">
        <v>124</v>
      </c>
      <c r="D28" s="45" t="s">
        <v>73</v>
      </c>
      <c r="E28" s="45" t="s">
        <v>246</v>
      </c>
      <c r="F28" s="45"/>
      <c r="G28" s="45"/>
      <c r="H28" s="45"/>
      <c r="I28" s="45"/>
      <c r="J28" s="45"/>
      <c r="K28" s="45"/>
      <c r="L28" s="45" t="s">
        <v>239</v>
      </c>
      <c r="M28" s="45"/>
      <c r="N28" s="24"/>
    </row>
    <row r="29" spans="1:14" ht="30.75">
      <c r="A29" s="6" t="s">
        <v>71</v>
      </c>
      <c r="B29" s="3" t="s">
        <v>127</v>
      </c>
      <c r="C29" s="3" t="s">
        <v>124</v>
      </c>
      <c r="D29" s="3" t="s">
        <v>73</v>
      </c>
      <c r="E29" s="42" t="s">
        <v>264</v>
      </c>
      <c r="F29" s="3"/>
      <c r="G29" s="3"/>
      <c r="H29" s="3"/>
      <c r="I29" s="3"/>
      <c r="J29" s="3"/>
      <c r="K29" s="3"/>
      <c r="L29" s="3" t="s">
        <v>93</v>
      </c>
      <c r="M29" s="58" t="s">
        <v>19</v>
      </c>
      <c r="N29" s="7"/>
    </row>
    <row r="30" spans="1:14" ht="72.75" customHeight="1">
      <c r="A30" s="51" t="s">
        <v>91</v>
      </c>
      <c r="B30" s="45" t="s">
        <v>128</v>
      </c>
      <c r="C30" s="45" t="s">
        <v>129</v>
      </c>
      <c r="D30" s="45" t="s">
        <v>73</v>
      </c>
      <c r="E30" s="86" t="s">
        <v>130</v>
      </c>
      <c r="F30" s="45" t="s">
        <v>131</v>
      </c>
      <c r="G30" s="45" t="s">
        <v>93</v>
      </c>
      <c r="H30" s="45" t="s">
        <v>94</v>
      </c>
      <c r="I30" s="45" t="s">
        <v>115</v>
      </c>
      <c r="J30" s="45" t="s">
        <v>95</v>
      </c>
      <c r="K30" s="45" t="s">
        <v>132</v>
      </c>
      <c r="L30" s="45"/>
      <c r="M30" s="45"/>
      <c r="N30" s="71" t="str">
        <f>_xlfn.CONCAT("– Los datos del ", B15, " deben cumplir con las reglas de tipo de dato, formato, longitud, obligatoriedad, rango y falta de lógica.
En caso de fallar, se debe reportar el error al maximo detalle, deteniendo el proceso de set", PROPER(F30), "( ", F30,": ",IF(G30="Otro",H30,G30),"): void")</f>
        <v>– Los datos del identificador deben cumplir con las reglas de tipo de dato, formato, longitud, obligatoriedad, rango y falta de lógica.
En caso de fallar, se debe reportar el error al maximo detalle, deteniendo el proceso de setIdentidicador( identidicador: UUID): void</v>
      </c>
    </row>
    <row r="31" spans="1:14" ht="60.75">
      <c r="A31" s="51" t="s">
        <v>91</v>
      </c>
      <c r="B31" s="45" t="s">
        <v>212</v>
      </c>
      <c r="C31" s="45" t="s">
        <v>129</v>
      </c>
      <c r="D31" s="45" t="s">
        <v>73</v>
      </c>
      <c r="E31" s="37" t="s">
        <v>265</v>
      </c>
      <c r="F31" s="45" t="s">
        <v>191</v>
      </c>
      <c r="G31" s="45" t="s">
        <v>93</v>
      </c>
      <c r="H31" s="76" t="s">
        <v>192</v>
      </c>
      <c r="I31" s="45" t="s">
        <v>115</v>
      </c>
      <c r="J31" s="45" t="s">
        <v>73</v>
      </c>
      <c r="K31" s="37" t="s">
        <v>266</v>
      </c>
      <c r="L31" s="45"/>
      <c r="M31" s="45"/>
      <c r="N31" s="71" t="str">
        <f t="shared" ref="N31:N32" si="0">_xlfn.CONCAT("– Los datos del ", B16, " deben cumplir con las reglas de tipo de dato, formato, longitud, obligatoriedad, rango y falta de lógica.
En caso de fallar, se debe reportar el error al maximo detalle, deteniendo el proceso de set", PROPER(F31), "( ", F31,": ",IF(G31="Otro",H31,G31),"): void")</f>
        <v>– Los datos del grupo deben cumplir con las reglas de tipo de dato, formato, longitud, obligatoriedad, rango y falta de lógica.
En caso de fallar, se debe reportar el error al maximo detalle, deteniendo el proceso de setGrupo( grupo: Grupo): void</v>
      </c>
    </row>
    <row r="32" spans="1:14" ht="60.75">
      <c r="A32" s="9" t="s">
        <v>91</v>
      </c>
      <c r="B32" s="57" t="s">
        <v>133</v>
      </c>
      <c r="C32" s="57" t="s">
        <v>129</v>
      </c>
      <c r="D32" s="57" t="s">
        <v>73</v>
      </c>
      <c r="E32" s="104" t="str">
        <f>_xlfn.CONCAT("Método encargado de obtener el valor del atributo ", B32, " de un Chat")</f>
        <v>Método encargado de obtener el valor del atributo setEstado de un Chat</v>
      </c>
      <c r="F32" s="57" t="s">
        <v>100</v>
      </c>
      <c r="G32" s="57" t="s">
        <v>93</v>
      </c>
      <c r="H32" s="106" t="s">
        <v>19</v>
      </c>
      <c r="I32" s="57" t="s">
        <v>115</v>
      </c>
      <c r="J32" s="57" t="s">
        <v>73</v>
      </c>
      <c r="K32" s="104" t="str">
        <f>_xlfn.CONCAT("Atributo que brinda el valor que se va a asignar en el ",F32," del Chat, de ser necesario hacerlo")</f>
        <v>Atributo que brinda el valor que se va a asignar en el estado del Chat, de ser necesario hacerlo</v>
      </c>
      <c r="L32" s="57"/>
      <c r="M32" s="57"/>
      <c r="N32" s="71" t="str">
        <f t="shared" si="0"/>
        <v>– Los datos del estado deben cumplir con las reglas de tipo de dato, formato, longitud, obligatoriedad, rango y falta de lógica.
En caso de fallar, se debe reportar el error al maximo detalle, deteniendo el proceso de setEstado( estado: Estado): void</v>
      </c>
    </row>
    <row r="33" spans="1:14">
      <c r="A33" s="350" t="s">
        <v>134</v>
      </c>
      <c r="B33" s="351"/>
      <c r="C33" s="351"/>
      <c r="D33" s="351"/>
      <c r="E33" s="351"/>
      <c r="F33" s="351"/>
      <c r="G33" s="351"/>
      <c r="H33" s="351"/>
      <c r="I33" s="351"/>
      <c r="J33" s="351"/>
      <c r="K33" s="351"/>
      <c r="L33" s="351"/>
      <c r="M33" s="351"/>
      <c r="N33" s="352"/>
    </row>
    <row r="34" spans="1:14">
      <c r="A34" s="353" t="s">
        <v>83</v>
      </c>
      <c r="B34" s="347" t="s">
        <v>84</v>
      </c>
      <c r="C34" s="347" t="s">
        <v>135</v>
      </c>
      <c r="D34" s="347" t="s">
        <v>121</v>
      </c>
      <c r="E34" s="347" t="s">
        <v>104</v>
      </c>
      <c r="F34" s="347" t="s">
        <v>105</v>
      </c>
      <c r="G34" s="347"/>
      <c r="H34" s="347"/>
      <c r="I34" s="347"/>
      <c r="J34" s="347"/>
      <c r="K34" s="347"/>
      <c r="L34" s="347" t="s">
        <v>122</v>
      </c>
      <c r="M34" s="347"/>
      <c r="N34" s="348" t="s">
        <v>106</v>
      </c>
    </row>
    <row r="35" spans="1:14">
      <c r="A35" s="353"/>
      <c r="B35" s="347"/>
      <c r="C35" s="347"/>
      <c r="D35" s="347"/>
      <c r="E35" s="347"/>
      <c r="F35" s="82" t="s">
        <v>84</v>
      </c>
      <c r="G35" s="82" t="s">
        <v>85</v>
      </c>
      <c r="H35" s="82" t="s">
        <v>90</v>
      </c>
      <c r="I35" s="82" t="s">
        <v>107</v>
      </c>
      <c r="J35" s="82" t="s">
        <v>86</v>
      </c>
      <c r="K35" s="82" t="s">
        <v>104</v>
      </c>
      <c r="L35" s="82" t="s">
        <v>85</v>
      </c>
      <c r="M35" s="82" t="s">
        <v>90</v>
      </c>
      <c r="N35" s="348"/>
    </row>
    <row r="36" spans="1:14" ht="185.25" customHeight="1">
      <c r="A36" s="32" t="s">
        <v>71</v>
      </c>
      <c r="B36" s="23" t="s">
        <v>136</v>
      </c>
      <c r="C36" s="23" t="s">
        <v>96</v>
      </c>
      <c r="D36" s="23" t="s">
        <v>73</v>
      </c>
      <c r="E36" s="23" t="str">
        <f>_xlfn.CONCAT("Método encargado de ", B36, " un ", $B$2)</f>
        <v>Método encargado de registar un Chat</v>
      </c>
      <c r="F36" s="45" t="s">
        <v>267</v>
      </c>
      <c r="G36" s="23" t="s">
        <v>93</v>
      </c>
      <c r="H36" s="79" t="str">
        <f>B2</f>
        <v>Chat</v>
      </c>
      <c r="I36" s="23" t="s">
        <v>115</v>
      </c>
      <c r="J36" s="23" t="s">
        <v>73</v>
      </c>
      <c r="K36" s="45" t="s">
        <v>268</v>
      </c>
      <c r="L36" s="23" t="s">
        <v>139</v>
      </c>
      <c r="M36" s="23"/>
      <c r="N36" s="24" t="s">
        <v>269</v>
      </c>
    </row>
    <row r="37" spans="1:14" ht="194.25" customHeight="1">
      <c r="A37" s="32" t="s">
        <v>71</v>
      </c>
      <c r="B37" s="23" t="s">
        <v>145</v>
      </c>
      <c r="C37" s="23" t="s">
        <v>96</v>
      </c>
      <c r="D37" s="23" t="s">
        <v>73</v>
      </c>
      <c r="E37" s="23" t="str">
        <f>_xlfn.CONCAT("Método encargado de ", B37, " un ", $B$2)</f>
        <v>Método encargado de cambiarEstado un Chat</v>
      </c>
      <c r="F37" s="45" t="s">
        <v>270</v>
      </c>
      <c r="G37" s="23" t="s">
        <v>93</v>
      </c>
      <c r="H37" s="79" t="str">
        <f>B2</f>
        <v>Chat</v>
      </c>
      <c r="I37" s="23" t="s">
        <v>115</v>
      </c>
      <c r="J37" s="23" t="s">
        <v>73</v>
      </c>
      <c r="K37" s="45" t="s">
        <v>271</v>
      </c>
      <c r="L37" s="23" t="s">
        <v>139</v>
      </c>
      <c r="M37" s="23"/>
      <c r="N37" s="24" t="s">
        <v>272</v>
      </c>
    </row>
    <row r="38" spans="1:14" ht="45.75">
      <c r="A38" s="32" t="s">
        <v>71</v>
      </c>
      <c r="B38" s="23" t="s">
        <v>149</v>
      </c>
      <c r="C38" s="23" t="s">
        <v>96</v>
      </c>
      <c r="D38" s="23" t="s">
        <v>73</v>
      </c>
      <c r="E38" s="23" t="str">
        <f>_xlfn.CONCAT("Método encargado de ", B38, " un ", $B$2)</f>
        <v>Método encargado de consultar un Chat</v>
      </c>
      <c r="F38" s="45" t="s">
        <v>273</v>
      </c>
      <c r="G38" s="23" t="s">
        <v>93</v>
      </c>
      <c r="H38" s="79" t="str">
        <f>B2</f>
        <v>Chat</v>
      </c>
      <c r="I38" s="23" t="s">
        <v>115</v>
      </c>
      <c r="J38" s="23" t="s">
        <v>73</v>
      </c>
      <c r="K38" s="45" t="s">
        <v>274</v>
      </c>
      <c r="L38" s="23" t="s">
        <v>93</v>
      </c>
      <c r="M38" s="45" t="s">
        <v>275</v>
      </c>
      <c r="N38" s="24"/>
    </row>
    <row r="39" spans="1:14" ht="167.25">
      <c r="A39" s="32" t="s">
        <v>71</v>
      </c>
      <c r="B39" s="23" t="s">
        <v>153</v>
      </c>
      <c r="C39" s="23" t="s">
        <v>96</v>
      </c>
      <c r="D39" s="23" t="s">
        <v>73</v>
      </c>
      <c r="E39" s="23" t="str">
        <f>_xlfn.CONCAT("Método encargado de ", B39, " un ", $B$2)</f>
        <v>Método encargado de Eliminar un Chat</v>
      </c>
      <c r="F39" s="45" t="s">
        <v>276</v>
      </c>
      <c r="G39" s="23" t="s">
        <v>93</v>
      </c>
      <c r="H39" s="23" t="s">
        <v>94</v>
      </c>
      <c r="I39" s="23" t="s">
        <v>112</v>
      </c>
      <c r="J39" s="23" t="s">
        <v>73</v>
      </c>
      <c r="K39" s="45" t="s">
        <v>277</v>
      </c>
      <c r="L39" s="23" t="s">
        <v>139</v>
      </c>
      <c r="M39" s="23"/>
      <c r="N39" s="24" t="s">
        <v>278</v>
      </c>
    </row>
    <row r="40" spans="1:14" ht="60.75">
      <c r="A40" s="83" t="s">
        <v>71</v>
      </c>
      <c r="B40" s="27" t="s">
        <v>157</v>
      </c>
      <c r="C40" s="27" t="s">
        <v>96</v>
      </c>
      <c r="D40" s="27" t="s">
        <v>73</v>
      </c>
      <c r="E40" s="27" t="str">
        <f>_xlfn.CONCAT("Método encargado de ", B40, " un ", $B$2)</f>
        <v>Método encargado de calcularEstado un Chat</v>
      </c>
      <c r="F40" s="53" t="s">
        <v>279</v>
      </c>
      <c r="G40" s="27" t="s">
        <v>93</v>
      </c>
      <c r="H40" s="93" t="str">
        <f>B2</f>
        <v>Chat</v>
      </c>
      <c r="I40" s="27" t="s">
        <v>112</v>
      </c>
      <c r="J40" s="27" t="s">
        <v>73</v>
      </c>
      <c r="K40" s="53" t="s">
        <v>280</v>
      </c>
      <c r="L40" s="27" t="s">
        <v>160</v>
      </c>
      <c r="M40" s="27"/>
      <c r="N40" s="34" t="s">
        <v>281</v>
      </c>
    </row>
  </sheetData>
  <mergeCells count="59">
    <mergeCell ref="G15:I15"/>
    <mergeCell ref="J15:N15"/>
    <mergeCell ref="G16:I16"/>
    <mergeCell ref="B6:E6"/>
    <mergeCell ref="A1:E1"/>
    <mergeCell ref="B2:E2"/>
    <mergeCell ref="B3:E3"/>
    <mergeCell ref="B4:E4"/>
    <mergeCell ref="B5:E5"/>
    <mergeCell ref="B10:D10"/>
    <mergeCell ref="B11:D11"/>
    <mergeCell ref="A7:E7"/>
    <mergeCell ref="B8:D8"/>
    <mergeCell ref="B9:D9"/>
    <mergeCell ref="A12:N12"/>
    <mergeCell ref="A13:A14"/>
    <mergeCell ref="B13:B14"/>
    <mergeCell ref="C13:D13"/>
    <mergeCell ref="E13:E14"/>
    <mergeCell ref="F13:F14"/>
    <mergeCell ref="G13:I14"/>
    <mergeCell ref="J13:N14"/>
    <mergeCell ref="C25:C26"/>
    <mergeCell ref="J16:N16"/>
    <mergeCell ref="E25:E26"/>
    <mergeCell ref="A18:N18"/>
    <mergeCell ref="A19:A20"/>
    <mergeCell ref="B19:B20"/>
    <mergeCell ref="C19:C20"/>
    <mergeCell ref="D19:D20"/>
    <mergeCell ref="E19:L19"/>
    <mergeCell ref="M19:N20"/>
    <mergeCell ref="J20:L20"/>
    <mergeCell ref="J21:L21"/>
    <mergeCell ref="J23:L23"/>
    <mergeCell ref="G17:I17"/>
    <mergeCell ref="J17:N17"/>
    <mergeCell ref="D25:D26"/>
    <mergeCell ref="A24:N24"/>
    <mergeCell ref="L34:M34"/>
    <mergeCell ref="N34:N35"/>
    <mergeCell ref="F25:K25"/>
    <mergeCell ref="L25:M25"/>
    <mergeCell ref="N25:N26"/>
    <mergeCell ref="A33:N33"/>
    <mergeCell ref="A34:A35"/>
    <mergeCell ref="B34:B35"/>
    <mergeCell ref="C34:C35"/>
    <mergeCell ref="D34:D35"/>
    <mergeCell ref="E34:E35"/>
    <mergeCell ref="F34:K34"/>
    <mergeCell ref="A25:A26"/>
    <mergeCell ref="B25:B26"/>
    <mergeCell ref="M21:N23"/>
    <mergeCell ref="A21:A23"/>
    <mergeCell ref="B21:B23"/>
    <mergeCell ref="C21:C23"/>
    <mergeCell ref="D21:D23"/>
    <mergeCell ref="J22:L22"/>
  </mergeCells>
  <hyperlinks>
    <hyperlink ref="A1:E1" location="Clases!A1" display="&lt;-Volver al inicio" xr:uid="{37A039FC-CC00-4877-9968-1E08B9F5F21C}"/>
    <hyperlink ref="E9" location="'grupo'!A1" display="Grupo " xr:uid="{05050317-5B3C-4CC1-94DE-0CDBA078F2EA}"/>
    <hyperlink ref="E10:E11" location="'ReportePublicacion'!A1" display="ReporteComentario" xr:uid="{884CC702-7BC6-426F-9D42-32530F362B6C}"/>
    <hyperlink ref="D16" location="'Grupo'!A1" display="Grupo" xr:uid="{6E6CDEDB-ED60-441B-AD60-A079B8BD4139}"/>
    <hyperlink ref="D17" location="'Estado'!A1" display="Estado" xr:uid="{7A15108D-4A81-4F40-8010-C301681D93CA}"/>
    <hyperlink ref="G22" location="'Grupo'!A1" display="Grupo" xr:uid="{E361B000-39A0-430E-9C0B-4224AC83251C}"/>
    <hyperlink ref="G23" location="'Estado'!A1" display="Estado" xr:uid="{F5B0D2EE-0BEE-4531-945F-5690CD2FBEFD}"/>
    <hyperlink ref="M29" location="'Estado'!A1" display="Estado" xr:uid="{1F153F0E-D922-445D-863B-EFCB464A9DC6}"/>
    <hyperlink ref="H31" location="'Grupo'!A1" display="Grupo" xr:uid="{3DD1E825-35E3-43D2-9DB9-E001B4277455}"/>
    <hyperlink ref="E10" location="'mensaje'!A1" display="Mensaje" xr:uid="{A3D2E5BB-8351-4BBD-9ED4-388880545A7F}"/>
    <hyperlink ref="E11" location="'historialchatgrupo'!A1" display="Grupo " xr:uid="{E8578B45-B35B-4C0B-B9CA-C7017B6BB212}"/>
    <hyperlink ref="H32" location="'Estado'!A1" display="Estado" xr:uid="{91517B61-CB91-4C46-A408-B8A68A2E1535}"/>
    <hyperlink ref="H36" location="'chat'!A1" display="=B2" xr:uid="{007831CD-0A0D-4650-A70D-3FEC5F92A656}"/>
    <hyperlink ref="H37" location="'chat'!A1" display="=B2" xr:uid="{D66D8573-E360-46CD-AA46-255F5DDEDE1C}"/>
    <hyperlink ref="H38" location="'chat'!A1" display="=B2" xr:uid="{0F6A3F45-3B11-4FB5-B3C3-615BE0C27D31}"/>
    <hyperlink ref="H40" location="'chat'!A1" display="=B2" xr:uid="{FB79C0E6-2ADD-4222-AF7E-02E42CF894E8}"/>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0F063401-C48B-4335-A011-6B70F65812BD}">
          <x14:formula1>
            <xm:f>Valores!$C$2:$C$7</xm:f>
          </x14:formula1>
          <xm:sqref>B9:B11</xm:sqref>
        </x14:dataValidation>
        <x14:dataValidation type="list" allowBlank="1" showInputMessage="1" showErrorMessage="1" xr:uid="{BD23A8DA-A31B-45C4-8D83-5C4E97B7B739}">
          <x14:formula1>
            <xm:f>Valores!$B$2:$B$3</xm:f>
          </x14:formula1>
          <xm:sqref>A9:A11</xm:sqref>
        </x14:dataValidation>
        <x14:dataValidation type="list" allowBlank="1" showInputMessage="1" showErrorMessage="1" xr:uid="{152D18F9-5F89-4FD2-A9E3-E7F2344DEC6C}">
          <x14:formula1>
            <xm:f>Valores!$L$2:$L$13</xm:f>
          </x14:formula1>
          <xm:sqref>L36</xm:sqref>
        </x14:dataValidation>
        <x14:dataValidation type="list" allowBlank="1" showInputMessage="1" showErrorMessage="1" xr:uid="{3097B10C-AD35-484E-A65D-63639AE94E94}">
          <x14:formula1>
            <xm:f>Valores!$K$2:$K$3</xm:f>
          </x14:formula1>
          <xm:sqref>C27:C32</xm:sqref>
        </x14:dataValidation>
        <x14:dataValidation type="list" allowBlank="1" showInputMessage="1" showErrorMessage="1" xr:uid="{BB7BD8C3-C3FC-4C82-A346-44D767A902AE}">
          <x14:formula1>
            <xm:f>Valores!$J$2:$J$3</xm:f>
          </x14:formula1>
          <xm:sqref>I27:I32 H21:H23 I36</xm:sqref>
        </x14:dataValidation>
        <x14:dataValidation type="list" allowBlank="1" showInputMessage="1" showErrorMessage="1" xr:uid="{0F15AAC0-77A4-4830-9871-19D3E17349DC}">
          <x14:formula1>
            <xm:f>Valores!$H$2:$H$3</xm:f>
          </x14:formula1>
          <xm:sqref>F15:F17 C36</xm:sqref>
        </x14:dataValidation>
        <x14:dataValidation type="list" allowBlank="1" showInputMessage="1" showErrorMessage="1" xr:uid="{CFBEB7D2-9260-4E0C-8B37-3E604DE1BD21}">
          <x14:formula1>
            <xm:f>Valores!$G$2:$G$12</xm:f>
          </x14:formula1>
          <xm:sqref>L27:L32 C15:C17 G27:G32 F21:F23 G36</xm:sqref>
        </x14:dataValidation>
        <x14:dataValidation type="list" allowBlank="1" showInputMessage="1" showErrorMessage="1" xr:uid="{A4400ACC-D052-450B-8BF5-3F497EF48FBF}">
          <x14:formula1>
            <xm:f>Valores!$F$2:$F$5</xm:f>
          </x14:formula1>
          <xm:sqref>A27:A32 A15:A17 A21 A36</xm:sqref>
        </x14:dataValidation>
        <x14:dataValidation type="list" allowBlank="1" showInputMessage="1" showErrorMessage="1" xr:uid="{D065B2B5-FF27-447A-90EA-33489804C60D}">
          <x14:formula1>
            <xm:f>Valores!$E$2:$E$3</xm:f>
          </x14:formula1>
          <xm:sqref>B6 D27:D32 E15:E17 I21:I23 J27:J32 D36 J36</xm:sqref>
        </x14:dataValidation>
        <x14:dataValidation type="list" allowBlank="1" showInputMessage="1" showErrorMessage="1" xr:uid="{3A3A89A9-F9FF-45D2-A875-F64D83A792AD}">
          <x14:formula1>
            <xm:f>Valores!$D$2:$D$3</xm:f>
          </x14:formula1>
          <xm:sqref>B5</xm:sqref>
        </x14:dataValidation>
        <x14:dataValidation type="list" allowBlank="1" showInputMessage="1" showErrorMessage="1" xr:uid="{0F300305-EAB0-4B2C-8301-1E26CEA932ED}">
          <x14:formula1>
            <xm:f>Valores!$I$2:$I$3</xm:f>
          </x14:formula1>
          <xm:sqref>C21</xm:sqref>
        </x14:dataValidation>
        <x14:dataValidation type="list" allowBlank="1" showInputMessage="1" showErrorMessage="1" xr:uid="{9822E5D8-6203-4D50-A7A8-086DB4EE61D4}">
          <x14:formula1>
            <xm:f>Clases!$B$2:$B$32</xm:f>
          </x14:formula1>
          <xm:sqref>E9:E11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1717D-8518-4DA2-A339-BC53C3D65618}">
  <dimension ref="A1:N57"/>
  <sheetViews>
    <sheetView zoomScale="55" zoomScaleNormal="55" workbookViewId="0">
      <pane ySplit="1" topLeftCell="A54" activePane="bottomLeft" state="frozen"/>
      <selection pane="bottomLeft" activeCell="N46" sqref="N46"/>
    </sheetView>
  </sheetViews>
  <sheetFormatPr defaultColWidth="19.7109375" defaultRowHeight="15"/>
  <cols>
    <col min="1" max="1" width="28.7109375" style="1" customWidth="1"/>
    <col min="2" max="2" width="19.5703125" style="1" bestFit="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7.42578125" style="1" bestFit="1" customWidth="1"/>
    <col min="14" max="14" width="58.5703125" style="1" bestFit="1" customWidth="1"/>
    <col min="15" max="16384" width="19.7109375" style="1"/>
  </cols>
  <sheetData>
    <row r="1" spans="1:14">
      <c r="A1" s="246" t="s">
        <v>69</v>
      </c>
      <c r="B1" s="246"/>
      <c r="C1" s="246"/>
      <c r="D1" s="246"/>
      <c r="E1" s="246"/>
    </row>
    <row r="2" spans="1:14" ht="13.5" customHeight="1">
      <c r="A2" s="16" t="str">
        <f>Clases!$B$1</f>
        <v>Clase</v>
      </c>
      <c r="B2" s="247" t="str">
        <f>Clases!B7</f>
        <v>Comentario</v>
      </c>
      <c r="C2" s="247"/>
      <c r="D2" s="247"/>
      <c r="E2" s="248"/>
    </row>
    <row r="3" spans="1:14">
      <c r="A3" s="17" t="str">
        <f>Clases!$C$1</f>
        <v>Estereotipo</v>
      </c>
      <c r="B3" s="239" t="str">
        <f>Clases!C7</f>
        <v>class</v>
      </c>
      <c r="C3" s="239"/>
      <c r="D3" s="239"/>
      <c r="E3" s="240"/>
    </row>
    <row r="4" spans="1:14" ht="30" customHeight="1">
      <c r="A4" s="17" t="str">
        <f>Clases!$D$1</f>
        <v>Desripción</v>
      </c>
      <c r="B4" s="249" t="str">
        <f>Clases!D7</f>
        <v>Clase que referencia una apreciación realizada por un participante, un administrador estructura o un administrador organizacion, a una publicación, como también pudiendose responder a un mismo comentario.</v>
      </c>
      <c r="C4" s="249"/>
      <c r="D4" s="249"/>
      <c r="E4" s="250"/>
    </row>
    <row r="5" spans="1:14">
      <c r="A5" s="17" t="s">
        <v>70</v>
      </c>
      <c r="B5" s="239" t="s">
        <v>282</v>
      </c>
      <c r="C5" s="239"/>
      <c r="D5" s="239"/>
      <c r="E5" s="240"/>
    </row>
    <row r="6" spans="1:14">
      <c r="A6" s="17" t="s">
        <v>72</v>
      </c>
      <c r="B6" s="239" t="s">
        <v>73</v>
      </c>
      <c r="C6" s="239"/>
      <c r="D6" s="239"/>
      <c r="E6" s="240"/>
    </row>
    <row r="7" spans="1:14">
      <c r="A7" s="357" t="s">
        <v>74</v>
      </c>
      <c r="B7" s="358"/>
      <c r="C7" s="358"/>
      <c r="D7" s="358"/>
      <c r="E7" s="359"/>
      <c r="F7" s="2"/>
      <c r="G7" s="2"/>
      <c r="H7" s="2"/>
      <c r="I7" s="2"/>
      <c r="J7" s="2"/>
      <c r="K7" s="2"/>
      <c r="L7" s="2"/>
      <c r="M7" s="2"/>
      <c r="N7" s="2"/>
    </row>
    <row r="8" spans="1:14">
      <c r="A8" s="4" t="s">
        <v>75</v>
      </c>
      <c r="B8" s="358" t="s">
        <v>76</v>
      </c>
      <c r="C8" s="358"/>
      <c r="D8" s="358"/>
      <c r="E8" s="5" t="s">
        <v>21</v>
      </c>
      <c r="F8" s="2"/>
      <c r="G8" s="2"/>
      <c r="H8" s="2"/>
      <c r="I8" s="2"/>
      <c r="J8" s="2"/>
      <c r="K8" s="2"/>
      <c r="L8" s="2"/>
      <c r="M8" s="2"/>
      <c r="N8" s="2"/>
    </row>
    <row r="9" spans="1:14">
      <c r="A9" s="9" t="s">
        <v>77</v>
      </c>
      <c r="B9" s="265" t="s">
        <v>162</v>
      </c>
      <c r="C9" s="265"/>
      <c r="D9" s="265"/>
      <c r="E9" s="40" t="s">
        <v>17</v>
      </c>
    </row>
    <row r="10" spans="1:14">
      <c r="A10" s="9" t="s">
        <v>79</v>
      </c>
      <c r="B10" s="265" t="s">
        <v>78</v>
      </c>
      <c r="C10" s="265"/>
      <c r="D10" s="265"/>
      <c r="E10" s="40" t="s">
        <v>49</v>
      </c>
    </row>
    <row r="11" spans="1:14">
      <c r="A11" s="9" t="s">
        <v>77</v>
      </c>
      <c r="B11" s="265" t="s">
        <v>162</v>
      </c>
      <c r="C11" s="265"/>
      <c r="D11" s="265"/>
      <c r="E11" s="40" t="s">
        <v>45</v>
      </c>
    </row>
    <row r="12" spans="1:14">
      <c r="A12" s="9" t="s">
        <v>77</v>
      </c>
      <c r="B12" s="265" t="s">
        <v>162</v>
      </c>
      <c r="C12" s="265"/>
      <c r="D12" s="265"/>
      <c r="E12" s="40" t="s">
        <v>29</v>
      </c>
    </row>
    <row r="13" spans="1:14">
      <c r="A13" s="254" t="s">
        <v>82</v>
      </c>
      <c r="B13" s="255"/>
      <c r="C13" s="255"/>
      <c r="D13" s="255"/>
      <c r="E13" s="255"/>
      <c r="F13" s="255"/>
      <c r="G13" s="255"/>
      <c r="H13" s="255"/>
      <c r="I13" s="255"/>
      <c r="J13" s="255"/>
      <c r="K13" s="255"/>
      <c r="L13" s="255"/>
      <c r="M13" s="255"/>
      <c r="N13" s="256"/>
    </row>
    <row r="14" spans="1:14">
      <c r="A14" s="360" t="s">
        <v>83</v>
      </c>
      <c r="B14" s="355" t="s">
        <v>84</v>
      </c>
      <c r="C14" s="355" t="s">
        <v>85</v>
      </c>
      <c r="D14" s="355"/>
      <c r="E14" s="355" t="s">
        <v>86</v>
      </c>
      <c r="F14" s="355" t="s">
        <v>87</v>
      </c>
      <c r="G14" s="355" t="s">
        <v>88</v>
      </c>
      <c r="H14" s="355"/>
      <c r="I14" s="355"/>
      <c r="J14" s="355" t="s">
        <v>89</v>
      </c>
      <c r="K14" s="355"/>
      <c r="L14" s="355"/>
      <c r="M14" s="355"/>
      <c r="N14" s="356"/>
    </row>
    <row r="15" spans="1:14">
      <c r="A15" s="360"/>
      <c r="B15" s="355"/>
      <c r="C15" s="10" t="s">
        <v>85</v>
      </c>
      <c r="D15" s="10" t="s">
        <v>90</v>
      </c>
      <c r="E15" s="355"/>
      <c r="F15" s="355"/>
      <c r="G15" s="355"/>
      <c r="H15" s="355"/>
      <c r="I15" s="355"/>
      <c r="J15" s="355"/>
      <c r="K15" s="355"/>
      <c r="L15" s="355"/>
      <c r="M15" s="355"/>
      <c r="N15" s="356"/>
    </row>
    <row r="16" spans="1:14">
      <c r="A16" s="6" t="s">
        <v>91</v>
      </c>
      <c r="B16" s="3" t="s">
        <v>92</v>
      </c>
      <c r="C16" s="3" t="s">
        <v>93</v>
      </c>
      <c r="D16" s="3" t="s">
        <v>94</v>
      </c>
      <c r="E16" s="3" t="s">
        <v>95</v>
      </c>
      <c r="F16" s="3" t="s">
        <v>96</v>
      </c>
      <c r="G16" s="239"/>
      <c r="H16" s="239"/>
      <c r="I16" s="239"/>
      <c r="J16" s="242" t="s">
        <v>283</v>
      </c>
      <c r="K16" s="242"/>
      <c r="L16" s="242"/>
      <c r="M16" s="242"/>
      <c r="N16" s="242"/>
    </row>
    <row r="17" spans="1:14">
      <c r="A17" s="6" t="s">
        <v>91</v>
      </c>
      <c r="B17" s="3" t="s">
        <v>284</v>
      </c>
      <c r="C17" s="3" t="s">
        <v>195</v>
      </c>
      <c r="D17" s="3"/>
      <c r="E17" s="3" t="s">
        <v>73</v>
      </c>
      <c r="F17" s="3" t="s">
        <v>96</v>
      </c>
      <c r="G17" s="239"/>
      <c r="H17" s="239"/>
      <c r="I17" s="239"/>
      <c r="J17" s="242" t="s">
        <v>285</v>
      </c>
      <c r="K17" s="242"/>
      <c r="L17" s="242"/>
      <c r="M17" s="242"/>
      <c r="N17" s="242"/>
    </row>
    <row r="18" spans="1:14">
      <c r="A18" s="6" t="s">
        <v>91</v>
      </c>
      <c r="B18" s="3" t="s">
        <v>286</v>
      </c>
      <c r="C18" s="3" t="s">
        <v>93</v>
      </c>
      <c r="D18" s="58" t="s">
        <v>45</v>
      </c>
      <c r="E18" s="3" t="s">
        <v>73</v>
      </c>
      <c r="F18" s="3" t="s">
        <v>96</v>
      </c>
      <c r="G18" s="239"/>
      <c r="H18" s="239"/>
      <c r="I18" s="239"/>
      <c r="J18" s="242" t="s">
        <v>287</v>
      </c>
      <c r="K18" s="242"/>
      <c r="L18" s="242"/>
      <c r="M18" s="242"/>
      <c r="N18" s="242"/>
    </row>
    <row r="19" spans="1:14">
      <c r="A19" s="6" t="s">
        <v>91</v>
      </c>
      <c r="B19" s="3" t="s">
        <v>288</v>
      </c>
      <c r="C19" s="3" t="s">
        <v>93</v>
      </c>
      <c r="D19" s="58" t="s">
        <v>17</v>
      </c>
      <c r="E19" s="3" t="s">
        <v>73</v>
      </c>
      <c r="F19" s="3" t="s">
        <v>96</v>
      </c>
      <c r="G19" s="239"/>
      <c r="H19" s="239"/>
      <c r="I19" s="239"/>
      <c r="J19" s="242" t="s">
        <v>289</v>
      </c>
      <c r="K19" s="242"/>
      <c r="L19" s="242"/>
      <c r="M19" s="242"/>
      <c r="N19" s="242"/>
    </row>
    <row r="20" spans="1:14">
      <c r="A20" s="6" t="s">
        <v>91</v>
      </c>
      <c r="B20" s="3" t="s">
        <v>290</v>
      </c>
      <c r="C20" s="3" t="s">
        <v>93</v>
      </c>
      <c r="D20" s="58" t="s">
        <v>291</v>
      </c>
      <c r="E20" s="3" t="s">
        <v>73</v>
      </c>
      <c r="F20" s="3" t="s">
        <v>96</v>
      </c>
      <c r="G20" s="239"/>
      <c r="H20" s="239"/>
      <c r="I20" s="239"/>
      <c r="J20" s="242" t="s">
        <v>292</v>
      </c>
      <c r="K20" s="242"/>
      <c r="L20" s="242"/>
      <c r="M20" s="242"/>
      <c r="N20" s="242"/>
    </row>
    <row r="21" spans="1:14">
      <c r="A21" s="6" t="s">
        <v>91</v>
      </c>
      <c r="B21" s="3" t="s">
        <v>293</v>
      </c>
      <c r="C21" s="3" t="s">
        <v>239</v>
      </c>
      <c r="D21" s="3"/>
      <c r="E21" s="3" t="s">
        <v>73</v>
      </c>
      <c r="F21" s="3" t="s">
        <v>96</v>
      </c>
      <c r="G21" s="239"/>
      <c r="H21" s="239"/>
      <c r="I21" s="239"/>
      <c r="J21" s="242" t="s">
        <v>294</v>
      </c>
      <c r="K21" s="242"/>
      <c r="L21" s="242"/>
      <c r="M21" s="242"/>
      <c r="N21" s="242"/>
    </row>
    <row r="22" spans="1:14">
      <c r="A22" s="6" t="s">
        <v>91</v>
      </c>
      <c r="B22" s="3" t="s">
        <v>100</v>
      </c>
      <c r="C22" s="3" t="s">
        <v>93</v>
      </c>
      <c r="D22" s="58" t="s">
        <v>19</v>
      </c>
      <c r="E22" s="3" t="s">
        <v>73</v>
      </c>
      <c r="F22" s="3" t="s">
        <v>96</v>
      </c>
      <c r="G22" s="239"/>
      <c r="H22" s="239"/>
      <c r="I22" s="239"/>
      <c r="J22" s="241" t="s">
        <v>295</v>
      </c>
      <c r="K22" s="242"/>
      <c r="L22" s="242"/>
      <c r="M22" s="242"/>
      <c r="N22" s="243"/>
    </row>
    <row r="23" spans="1:14">
      <c r="A23" s="245" t="s">
        <v>102</v>
      </c>
      <c r="B23" s="235"/>
      <c r="C23" s="235"/>
      <c r="D23" s="235"/>
      <c r="E23" s="235"/>
      <c r="F23" s="235"/>
      <c r="G23" s="235"/>
      <c r="H23" s="235"/>
      <c r="I23" s="235"/>
      <c r="J23" s="235"/>
      <c r="K23" s="235"/>
      <c r="L23" s="235"/>
      <c r="M23" s="235"/>
      <c r="N23" s="236"/>
    </row>
    <row r="24" spans="1:14">
      <c r="A24" s="176" t="s">
        <v>83</v>
      </c>
      <c r="B24" s="177" t="s">
        <v>84</v>
      </c>
      <c r="C24" s="177" t="s">
        <v>103</v>
      </c>
      <c r="D24" s="177" t="s">
        <v>104</v>
      </c>
      <c r="E24" s="177" t="s">
        <v>105</v>
      </c>
      <c r="F24" s="177"/>
      <c r="G24" s="177"/>
      <c r="H24" s="177"/>
      <c r="I24" s="177"/>
      <c r="J24" s="177"/>
      <c r="K24" s="177"/>
      <c r="L24" s="177"/>
      <c r="M24" s="177" t="s">
        <v>106</v>
      </c>
      <c r="N24" s="234"/>
    </row>
    <row r="25" spans="1:14">
      <c r="A25" s="176"/>
      <c r="B25" s="177"/>
      <c r="C25" s="177"/>
      <c r="D25" s="177"/>
      <c r="E25" s="11" t="s">
        <v>84</v>
      </c>
      <c r="F25" s="11" t="s">
        <v>85</v>
      </c>
      <c r="G25" s="11" t="s">
        <v>90</v>
      </c>
      <c r="H25" s="11" t="s">
        <v>107</v>
      </c>
      <c r="I25" s="11" t="s">
        <v>86</v>
      </c>
      <c r="J25" s="177" t="s">
        <v>104</v>
      </c>
      <c r="K25" s="177"/>
      <c r="L25" s="177"/>
      <c r="M25" s="177"/>
      <c r="N25" s="234"/>
    </row>
    <row r="26" spans="1:14" ht="15" customHeight="1">
      <c r="A26" s="337" t="s">
        <v>259</v>
      </c>
      <c r="B26" s="340" t="str">
        <f>B2</f>
        <v>Comentario</v>
      </c>
      <c r="C26" s="343" t="s">
        <v>110</v>
      </c>
      <c r="D26" s="340" t="s">
        <v>296</v>
      </c>
      <c r="E26" s="3" t="s">
        <v>92</v>
      </c>
      <c r="F26" s="3" t="s">
        <v>93</v>
      </c>
      <c r="G26" s="3" t="s">
        <v>94</v>
      </c>
      <c r="H26" s="3" t="s">
        <v>112</v>
      </c>
      <c r="I26" s="3" t="s">
        <v>73</v>
      </c>
      <c r="J26" s="260" t="s">
        <v>297</v>
      </c>
      <c r="K26" s="261"/>
      <c r="L26" s="262"/>
      <c r="M26" s="334" t="s">
        <v>114</v>
      </c>
      <c r="N26" s="229"/>
    </row>
    <row r="27" spans="1:14">
      <c r="A27" s="338"/>
      <c r="B27" s="341"/>
      <c r="C27" s="344"/>
      <c r="D27" s="341"/>
      <c r="E27" s="3" t="s">
        <v>284</v>
      </c>
      <c r="F27" s="3" t="s">
        <v>195</v>
      </c>
      <c r="G27" s="3"/>
      <c r="H27" s="3" t="s">
        <v>112</v>
      </c>
      <c r="I27" s="3" t="s">
        <v>73</v>
      </c>
      <c r="J27" s="260" t="s">
        <v>298</v>
      </c>
      <c r="K27" s="261"/>
      <c r="L27" s="262"/>
      <c r="M27" s="335"/>
      <c r="N27" s="231"/>
    </row>
    <row r="28" spans="1:14">
      <c r="A28" s="338"/>
      <c r="B28" s="341"/>
      <c r="C28" s="344"/>
      <c r="D28" s="341"/>
      <c r="E28" s="3" t="s">
        <v>286</v>
      </c>
      <c r="F28" s="3" t="s">
        <v>93</v>
      </c>
      <c r="G28" s="58" t="s">
        <v>45</v>
      </c>
      <c r="H28" s="3" t="s">
        <v>115</v>
      </c>
      <c r="I28" s="3" t="s">
        <v>73</v>
      </c>
      <c r="J28" s="260" t="s">
        <v>299</v>
      </c>
      <c r="K28" s="261"/>
      <c r="L28" s="262"/>
      <c r="M28" s="335"/>
      <c r="N28" s="231"/>
    </row>
    <row r="29" spans="1:14">
      <c r="A29" s="338"/>
      <c r="B29" s="341"/>
      <c r="C29" s="344"/>
      <c r="D29" s="341"/>
      <c r="E29" s="3" t="s">
        <v>288</v>
      </c>
      <c r="F29" s="3" t="s">
        <v>93</v>
      </c>
      <c r="G29" s="58" t="s">
        <v>17</v>
      </c>
      <c r="H29" s="3" t="s">
        <v>115</v>
      </c>
      <c r="I29" s="3" t="s">
        <v>73</v>
      </c>
      <c r="J29" s="260" t="s">
        <v>300</v>
      </c>
      <c r="K29" s="261"/>
      <c r="L29" s="262"/>
      <c r="M29" s="335"/>
      <c r="N29" s="231"/>
    </row>
    <row r="30" spans="1:14">
      <c r="A30" s="338"/>
      <c r="B30" s="341"/>
      <c r="C30" s="344"/>
      <c r="D30" s="341"/>
      <c r="E30" s="3" t="s">
        <v>290</v>
      </c>
      <c r="F30" s="3" t="s">
        <v>93</v>
      </c>
      <c r="G30" s="58" t="s">
        <v>291</v>
      </c>
      <c r="H30" s="3" t="s">
        <v>115</v>
      </c>
      <c r="I30" s="3" t="s">
        <v>73</v>
      </c>
      <c r="J30" s="260" t="s">
        <v>301</v>
      </c>
      <c r="K30" s="261"/>
      <c r="L30" s="262"/>
      <c r="M30" s="335"/>
      <c r="N30" s="231"/>
    </row>
    <row r="31" spans="1:14">
      <c r="A31" s="338"/>
      <c r="B31" s="341"/>
      <c r="C31" s="344"/>
      <c r="D31" s="341"/>
      <c r="E31" s="3" t="s">
        <v>293</v>
      </c>
      <c r="F31" s="3" t="s">
        <v>239</v>
      </c>
      <c r="G31" s="3"/>
      <c r="H31" s="3" t="s">
        <v>112</v>
      </c>
      <c r="I31" s="3" t="s">
        <v>73</v>
      </c>
      <c r="J31" s="260" t="s">
        <v>302</v>
      </c>
      <c r="K31" s="261"/>
      <c r="L31" s="262"/>
      <c r="M31" s="335"/>
      <c r="N31" s="231"/>
    </row>
    <row r="32" spans="1:14" ht="3" customHeight="1">
      <c r="A32" s="338"/>
      <c r="B32" s="341"/>
      <c r="C32" s="344"/>
      <c r="D32" s="341"/>
      <c r="E32" s="57" t="s">
        <v>100</v>
      </c>
      <c r="F32" s="57" t="s">
        <v>93</v>
      </c>
      <c r="G32" s="106" t="s">
        <v>19</v>
      </c>
      <c r="H32" s="57" t="s">
        <v>115</v>
      </c>
      <c r="I32" s="57" t="s">
        <v>73</v>
      </c>
      <c r="J32" s="296" t="s">
        <v>303</v>
      </c>
      <c r="K32" s="370"/>
      <c r="L32" s="371"/>
      <c r="M32" s="335"/>
      <c r="N32" s="231"/>
    </row>
    <row r="33" spans="1:14">
      <c r="A33" s="362" t="s">
        <v>119</v>
      </c>
      <c r="B33" s="363"/>
      <c r="C33" s="363"/>
      <c r="D33" s="363"/>
      <c r="E33" s="363"/>
      <c r="F33" s="363"/>
      <c r="G33" s="363"/>
      <c r="H33" s="363"/>
      <c r="I33" s="363"/>
      <c r="J33" s="363"/>
      <c r="K33" s="363"/>
      <c r="L33" s="363"/>
      <c r="M33" s="363"/>
      <c r="N33" s="364"/>
    </row>
    <row r="34" spans="1:14">
      <c r="A34" s="369" t="s">
        <v>83</v>
      </c>
      <c r="B34" s="361" t="s">
        <v>84</v>
      </c>
      <c r="C34" s="361" t="s">
        <v>120</v>
      </c>
      <c r="D34" s="361" t="s">
        <v>121</v>
      </c>
      <c r="E34" s="361" t="s">
        <v>104</v>
      </c>
      <c r="F34" s="361" t="s">
        <v>105</v>
      </c>
      <c r="G34" s="361"/>
      <c r="H34" s="361"/>
      <c r="I34" s="361"/>
      <c r="J34" s="361"/>
      <c r="K34" s="361"/>
      <c r="L34" s="361" t="s">
        <v>122</v>
      </c>
      <c r="M34" s="361"/>
      <c r="N34" s="365" t="s">
        <v>106</v>
      </c>
    </row>
    <row r="35" spans="1:14">
      <c r="A35" s="369"/>
      <c r="B35" s="361"/>
      <c r="C35" s="361"/>
      <c r="D35" s="361"/>
      <c r="E35" s="361"/>
      <c r="F35" s="81" t="s">
        <v>84</v>
      </c>
      <c r="G35" s="81" t="s">
        <v>85</v>
      </c>
      <c r="H35" s="81" t="s">
        <v>90</v>
      </c>
      <c r="I35" s="81" t="s">
        <v>107</v>
      </c>
      <c r="J35" s="81" t="s">
        <v>86</v>
      </c>
      <c r="K35" s="81" t="s">
        <v>104</v>
      </c>
      <c r="L35" s="81" t="s">
        <v>85</v>
      </c>
      <c r="M35" s="81" t="s">
        <v>90</v>
      </c>
      <c r="N35" s="365"/>
    </row>
    <row r="36" spans="1:14" ht="30.75">
      <c r="A36" s="32" t="s">
        <v>71</v>
      </c>
      <c r="B36" s="23" t="s">
        <v>123</v>
      </c>
      <c r="C36" s="23" t="s">
        <v>124</v>
      </c>
      <c r="D36" s="23" t="s">
        <v>73</v>
      </c>
      <c r="E36" s="37" t="str">
        <f>_xlfn.CONCAT("Método encargado de obtener el valor del atributo ", B16, " de un ", B2)</f>
        <v>Método encargado de obtener el valor del atributo identificador de un Comentario</v>
      </c>
      <c r="F36" s="23"/>
      <c r="G36" s="23"/>
      <c r="H36" s="23"/>
      <c r="I36" s="23"/>
      <c r="J36" s="23"/>
      <c r="K36" s="23"/>
      <c r="L36" s="23" t="str">
        <f>F26</f>
        <v>Otro</v>
      </c>
      <c r="M36" s="23" t="s">
        <v>94</v>
      </c>
      <c r="N36" s="25"/>
    </row>
    <row r="37" spans="1:14" ht="30.75">
      <c r="A37" s="32" t="s">
        <v>71</v>
      </c>
      <c r="B37" s="23" t="s">
        <v>304</v>
      </c>
      <c r="C37" s="23" t="s">
        <v>124</v>
      </c>
      <c r="D37" s="23" t="s">
        <v>73</v>
      </c>
      <c r="E37" s="37" t="str">
        <f>_xlfn.CONCAT("Método encargado de obtener el valor del atributo ", B17, " de un ", B2)</f>
        <v>Método encargado de obtener el valor del atributo fecha de un Comentario</v>
      </c>
      <c r="F37" s="23"/>
      <c r="G37" s="23"/>
      <c r="H37" s="23"/>
      <c r="I37" s="23"/>
      <c r="J37" s="23"/>
      <c r="K37" s="23"/>
      <c r="L37" s="23" t="str">
        <f>F27</f>
        <v>Date</v>
      </c>
      <c r="M37" s="23"/>
      <c r="N37" s="25"/>
    </row>
    <row r="38" spans="1:14" ht="30.75">
      <c r="A38" s="32" t="s">
        <v>71</v>
      </c>
      <c r="B38" s="23" t="s">
        <v>305</v>
      </c>
      <c r="C38" s="23" t="s">
        <v>124</v>
      </c>
      <c r="D38" s="23" t="s">
        <v>73</v>
      </c>
      <c r="E38" s="37" t="str">
        <f>_xlfn.CONCAT("Método encargado de obtener el valor del atributo ", B18, " de un ", B2)</f>
        <v>Método encargado de obtener el valor del atributo publicacion de un Comentario</v>
      </c>
      <c r="F38" s="23"/>
      <c r="G38" s="23"/>
      <c r="H38" s="23"/>
      <c r="I38" s="23"/>
      <c r="J38" s="23"/>
      <c r="K38" s="23"/>
      <c r="L38" s="23" t="str">
        <f>F28</f>
        <v>Otro</v>
      </c>
      <c r="M38" s="79" t="s">
        <v>45</v>
      </c>
      <c r="N38" s="25"/>
    </row>
    <row r="39" spans="1:14" ht="30.75">
      <c r="A39" s="32" t="s">
        <v>71</v>
      </c>
      <c r="B39" s="23" t="s">
        <v>306</v>
      </c>
      <c r="C39" s="23" t="s">
        <v>124</v>
      </c>
      <c r="D39" s="23" t="s">
        <v>73</v>
      </c>
      <c r="E39" s="37" t="str">
        <f>_xlfn.CONCAT("Método encargado de obtener el valor del atributo ", B19, " de un ", B2)</f>
        <v>Método encargado de obtener el valor del atributo comentarioPadre de un Comentario</v>
      </c>
      <c r="F39" s="23"/>
      <c r="G39" s="23"/>
      <c r="H39" s="23"/>
      <c r="I39" s="23"/>
      <c r="J39" s="23"/>
      <c r="K39" s="23"/>
      <c r="L39" s="23" t="str">
        <f>F29</f>
        <v>Otro</v>
      </c>
      <c r="M39" s="79" t="s">
        <v>17</v>
      </c>
      <c r="N39" s="25"/>
    </row>
    <row r="40" spans="1:14" ht="30.75">
      <c r="A40" s="32" t="s">
        <v>71</v>
      </c>
      <c r="B40" s="23" t="s">
        <v>307</v>
      </c>
      <c r="C40" s="23" t="s">
        <v>124</v>
      </c>
      <c r="D40" s="23" t="s">
        <v>73</v>
      </c>
      <c r="E40" s="37" t="str">
        <f>_xlfn.CONCAT("Método encargado de obtener el valor del atributo ", B20, " de un ", B2)</f>
        <v>Método encargado de obtener el valor del atributo autor de un Comentario</v>
      </c>
      <c r="F40" s="23"/>
      <c r="G40" s="23"/>
      <c r="H40" s="23"/>
      <c r="I40" s="23"/>
      <c r="J40" s="23"/>
      <c r="K40" s="23"/>
      <c r="L40" s="23" t="str">
        <f>F30</f>
        <v>Otro</v>
      </c>
      <c r="M40" s="79" t="s">
        <v>291</v>
      </c>
      <c r="N40" s="25"/>
    </row>
    <row r="41" spans="1:14" ht="30.75">
      <c r="A41" s="32" t="s">
        <v>71</v>
      </c>
      <c r="B41" s="23" t="s">
        <v>308</v>
      </c>
      <c r="C41" s="23" t="s">
        <v>124</v>
      </c>
      <c r="D41" s="23" t="s">
        <v>73</v>
      </c>
      <c r="E41" s="37" t="str">
        <f>_xlfn.CONCAT("Método encargado de obtener el valor del atributo ", B21, " de un ", B2)</f>
        <v>Método encargado de obtener el valor del atributo contenido de un Comentario</v>
      </c>
      <c r="F41" s="23"/>
      <c r="G41" s="23"/>
      <c r="H41" s="23"/>
      <c r="I41" s="23"/>
      <c r="J41" s="23"/>
      <c r="K41" s="23"/>
      <c r="L41" s="23" t="str">
        <f>F31</f>
        <v>String</v>
      </c>
      <c r="M41" s="23"/>
      <c r="N41" s="25"/>
    </row>
    <row r="42" spans="1:14" ht="30.75">
      <c r="A42" s="32" t="s">
        <v>71</v>
      </c>
      <c r="B42" s="23" t="s">
        <v>127</v>
      </c>
      <c r="C42" s="23" t="s">
        <v>124</v>
      </c>
      <c r="D42" s="23" t="s">
        <v>73</v>
      </c>
      <c r="E42" s="37" t="str">
        <f>_xlfn.CONCAT("Método encargado de obtener el valor del atributo ", B22, " de un ", B2)</f>
        <v>Método encargado de obtener el valor del atributo estado de un Comentario</v>
      </c>
      <c r="F42" s="23"/>
      <c r="G42" s="23"/>
      <c r="H42" s="23"/>
      <c r="I42" s="23"/>
      <c r="J42" s="23"/>
      <c r="K42" s="23"/>
      <c r="L42" s="23" t="str">
        <f>F32</f>
        <v>Otro</v>
      </c>
      <c r="M42" s="79" t="s">
        <v>19</v>
      </c>
      <c r="N42" s="25"/>
    </row>
    <row r="43" spans="1:14" ht="91.5">
      <c r="A43" s="51" t="s">
        <v>91</v>
      </c>
      <c r="B43" s="45" t="s">
        <v>128</v>
      </c>
      <c r="C43" s="45" t="s">
        <v>129</v>
      </c>
      <c r="D43" s="45" t="s">
        <v>73</v>
      </c>
      <c r="E43" s="86" t="s">
        <v>130</v>
      </c>
      <c r="F43" s="45" t="s">
        <v>131</v>
      </c>
      <c r="G43" s="45" t="s">
        <v>93</v>
      </c>
      <c r="H43" s="45" t="s">
        <v>94</v>
      </c>
      <c r="I43" s="45" t="s">
        <v>115</v>
      </c>
      <c r="J43" s="45" t="s">
        <v>95</v>
      </c>
      <c r="K43" s="45" t="s">
        <v>132</v>
      </c>
      <c r="L43" s="45"/>
      <c r="M43" s="45"/>
      <c r="N43" s="24" t="str">
        <f>_xlfn.CONCAT("– Los datos del ", B16, " deben cumplir con las reglas de tipo de dato, formato, longitud, obligatoriedad, rango y falta de lógica.
En caso de fallar, se debe reportar el error al maximo detalle, deteniendo el proceso de set", PROPER(F43), "( ", F43,": ",IF(G43="Otro",H43,G43),"): void")</f>
        <v>– Los datos del identificador deben cumplir con las reglas de tipo de dato, formato, longitud, obligatoriedad, rango y falta de lógica.
En caso de fallar, se debe reportar el error al maximo detalle, deteniendo el proceso de setIdentidicador( identidicador: UUID): void</v>
      </c>
    </row>
    <row r="44" spans="1:14" ht="60.75">
      <c r="A44" s="32" t="s">
        <v>91</v>
      </c>
      <c r="B44" s="23" t="s">
        <v>309</v>
      </c>
      <c r="C44" s="23" t="s">
        <v>129</v>
      </c>
      <c r="D44" s="23" t="s">
        <v>73</v>
      </c>
      <c r="E44" s="86" t="str">
        <f>_xlfn.CONCAT("Método encargado de colocar el valor al atributo ",B17," de un ",B2)</f>
        <v>Método encargado de colocar el valor al atributo fecha de un Comentario</v>
      </c>
      <c r="F44" s="23" t="s">
        <v>284</v>
      </c>
      <c r="G44" s="23" t="s">
        <v>195</v>
      </c>
      <c r="H44" s="23"/>
      <c r="I44" s="23" t="s">
        <v>112</v>
      </c>
      <c r="J44" s="23" t="s">
        <v>73</v>
      </c>
      <c r="K44" s="45" t="s">
        <v>310</v>
      </c>
      <c r="L44" s="23"/>
      <c r="M44" s="23"/>
      <c r="N44" s="24" t="str">
        <f>_xlfn.CONCAT("– Los datos de la ", B17, " deben cumplir con las reglas de tipo de dato, formato, longitud, obligatoriedad, rango y falta de lógica.
En caso de fallar, se debe reportar el error al maximo detalle, deteniendo el proceso de set", PROPER(F44), "( ", F44,": ",IF(G44="Otro",H44,G44),"): void")</f>
        <v>– Los datos de la fecha deben cumplir con las reglas de tipo de dato, formato, longitud, obligatoriedad, rango y falta de lógica.
En caso de fallar, se debe reportar el error al maximo detalle, deteniendo el proceso de setFecha( fecha: Date): void</v>
      </c>
    </row>
    <row r="45" spans="1:14" ht="91.5">
      <c r="A45" s="32" t="s">
        <v>91</v>
      </c>
      <c r="B45" s="23" t="s">
        <v>311</v>
      </c>
      <c r="C45" s="23" t="s">
        <v>129</v>
      </c>
      <c r="D45" s="23" t="s">
        <v>73</v>
      </c>
      <c r="E45" s="86" t="str">
        <f>_xlfn.CONCAT("Método encargado de colocar el valor al atributo ",B18," de un ",B2)</f>
        <v>Método encargado de colocar el valor al atributo publicacion de un Comentario</v>
      </c>
      <c r="F45" s="23" t="s">
        <v>286</v>
      </c>
      <c r="G45" s="23" t="s">
        <v>93</v>
      </c>
      <c r="H45" s="23" t="s">
        <v>45</v>
      </c>
      <c r="I45" s="23" t="s">
        <v>115</v>
      </c>
      <c r="J45" s="23" t="s">
        <v>73</v>
      </c>
      <c r="K45" s="45" t="s">
        <v>312</v>
      </c>
      <c r="L45" s="23"/>
      <c r="M45" s="23"/>
      <c r="N45" s="24" t="str">
        <f>_xlfn.CONCAT("– Los datos de la ", B18, " deben cumplir con las reglas de tipo de dato, formato, longitud, obligatoriedad, rango y falta de lógica.
En caso de fallar, se debe reportar el error al maximo detalle, deteniendo el proceso de set", PROPER(F45), "( ", F45,": ",IF(G45="Otro",H45,G45),"): void")</f>
        <v>– Los datos de la publicacion deben cumplir con las reglas de tipo de dato, formato, longitud, obligatoriedad, rango y falta de lógica.
En caso de fallar, se debe reportar el error al maximo detalle, deteniendo el proceso de setPublicacion( publicacion: Publicacion): void</v>
      </c>
    </row>
    <row r="46" spans="1:14" ht="91.5">
      <c r="A46" s="32" t="s">
        <v>91</v>
      </c>
      <c r="B46" s="23" t="s">
        <v>313</v>
      </c>
      <c r="C46" s="23" t="s">
        <v>129</v>
      </c>
      <c r="D46" s="23" t="s">
        <v>73</v>
      </c>
      <c r="E46" s="86" t="str">
        <f>_xlfn.CONCAT("Método encargado de colocar el valor al atributo ",B19," de un ",B2)</f>
        <v>Método encargado de colocar el valor al atributo comentarioPadre de un Comentario</v>
      </c>
      <c r="F46" s="23" t="s">
        <v>288</v>
      </c>
      <c r="G46" s="23" t="s">
        <v>93</v>
      </c>
      <c r="H46" s="23" t="s">
        <v>17</v>
      </c>
      <c r="I46" s="23" t="s">
        <v>115</v>
      </c>
      <c r="J46" s="23" t="s">
        <v>73</v>
      </c>
      <c r="K46" s="45" t="s">
        <v>314</v>
      </c>
      <c r="L46" s="23"/>
      <c r="M46" s="23"/>
      <c r="N46" s="24" t="str">
        <f t="shared" ref="N44:N49" si="0">_xlfn.CONCAT("– Los datos del ", B19, " deben cumplir con las reglas de tipo de dato, formato, longitud, obligatoriedad, rango y falta de lógica.
En caso de fallar, se debe reportar el error al maximo detalle, deteniendo el proceso de set", PROPER(F46), "( ", F46,": ",IF(G46="Otro",H46,G46),"): void")</f>
        <v>– Los datos del comentarioPadre deben cumplir con las reglas de tipo de dato, formato, longitud, obligatoriedad, rango y falta de lógica.
En caso de fallar, se debe reportar el error al maximo detalle, deteniendo el proceso de setComentariopadre( comentarioPadre: Comentario): void</v>
      </c>
    </row>
    <row r="47" spans="1:14" ht="76.5">
      <c r="A47" s="32" t="s">
        <v>91</v>
      </c>
      <c r="B47" s="23" t="s">
        <v>315</v>
      </c>
      <c r="C47" s="23" t="s">
        <v>129</v>
      </c>
      <c r="D47" s="23" t="s">
        <v>73</v>
      </c>
      <c r="E47" s="86" t="str">
        <f>_xlfn.CONCAT("Método encargado de colocar el valor al atributo ",B20," de un ",B2)</f>
        <v>Método encargado de colocar el valor al atributo autor de un Comentario</v>
      </c>
      <c r="F47" s="23" t="s">
        <v>290</v>
      </c>
      <c r="G47" s="23" t="s">
        <v>93</v>
      </c>
      <c r="H47" s="23" t="s">
        <v>316</v>
      </c>
      <c r="I47" s="23" t="s">
        <v>115</v>
      </c>
      <c r="J47" s="23" t="s">
        <v>73</v>
      </c>
      <c r="K47" s="45" t="s">
        <v>317</v>
      </c>
      <c r="L47" s="23"/>
      <c r="M47" s="23"/>
      <c r="N47" s="24" t="str">
        <f t="shared" si="0"/>
        <v>– Los datos del autor deben cumplir con las reglas de tipo de dato, formato, longitud, obligatoriedad, rango y falta de lógica.
En caso de fallar, se debe reportar el error al maximo detalle, deteniendo el proceso de setAutor( autor: ParticipanteGrupo): void</v>
      </c>
    </row>
    <row r="48" spans="1:14" ht="76.5">
      <c r="A48" s="32" t="s">
        <v>91</v>
      </c>
      <c r="B48" s="23" t="s">
        <v>318</v>
      </c>
      <c r="C48" s="23" t="s">
        <v>129</v>
      </c>
      <c r="D48" s="23" t="s">
        <v>73</v>
      </c>
      <c r="E48" s="86" t="str">
        <f>_xlfn.CONCAT("Método encargado de colocar el valor al atributo ",B21," de un ",B2)</f>
        <v>Método encargado de colocar el valor al atributo contenido de un Comentario</v>
      </c>
      <c r="F48" s="23" t="s">
        <v>293</v>
      </c>
      <c r="G48" s="23" t="s">
        <v>239</v>
      </c>
      <c r="H48" s="23"/>
      <c r="I48" s="23" t="s">
        <v>112</v>
      </c>
      <c r="J48" s="23" t="s">
        <v>73</v>
      </c>
      <c r="K48" s="45" t="s">
        <v>319</v>
      </c>
      <c r="L48" s="23"/>
      <c r="M48" s="23"/>
      <c r="N48" s="24" t="str">
        <f t="shared" si="0"/>
        <v>– Los datos del contenido deben cumplir con las reglas de tipo de dato, formato, longitud, obligatoriedad, rango y falta de lógica.
En caso de fallar, se debe reportar el error al maximo detalle, deteniendo el proceso de setContenido( contenido: String): void</v>
      </c>
    </row>
    <row r="49" spans="1:14" ht="60.75">
      <c r="A49" s="83" t="s">
        <v>91</v>
      </c>
      <c r="B49" s="27" t="s">
        <v>133</v>
      </c>
      <c r="C49" s="27" t="s">
        <v>129</v>
      </c>
      <c r="D49" s="27" t="s">
        <v>73</v>
      </c>
      <c r="E49" s="117" t="str">
        <f>_xlfn.CONCAT("Método encargado de colocar el valor al atributo ",B22," de un ",B2)</f>
        <v>Método encargado de colocar el valor al atributo estado de un Comentario</v>
      </c>
      <c r="F49" s="27" t="s">
        <v>100</v>
      </c>
      <c r="G49" s="27" t="s">
        <v>93</v>
      </c>
      <c r="H49" s="27" t="s">
        <v>19</v>
      </c>
      <c r="I49" s="27" t="s">
        <v>115</v>
      </c>
      <c r="J49" s="27" t="s">
        <v>73</v>
      </c>
      <c r="K49" s="53" t="s">
        <v>320</v>
      </c>
      <c r="L49" s="27"/>
      <c r="M49" s="27"/>
      <c r="N49" s="34" t="str">
        <f t="shared" si="0"/>
        <v>– Los datos del estado deben cumplir con las reglas de tipo de dato, formato, longitud, obligatoriedad, rango y falta de lógica.
En caso de fallar, se debe reportar el error al maximo detalle, deteniendo el proceso de setEstado( estado: Estado): void</v>
      </c>
    </row>
    <row r="50" spans="1:14">
      <c r="A50" s="366" t="s">
        <v>134</v>
      </c>
      <c r="B50" s="367"/>
      <c r="C50" s="367"/>
      <c r="D50" s="367"/>
      <c r="E50" s="367"/>
      <c r="F50" s="367"/>
      <c r="G50" s="367"/>
      <c r="H50" s="367"/>
      <c r="I50" s="367"/>
      <c r="J50" s="367"/>
      <c r="K50" s="367"/>
      <c r="L50" s="367"/>
      <c r="M50" s="367"/>
      <c r="N50" s="368"/>
    </row>
    <row r="51" spans="1:14">
      <c r="A51" s="353" t="s">
        <v>83</v>
      </c>
      <c r="B51" s="347" t="s">
        <v>84</v>
      </c>
      <c r="C51" s="347" t="s">
        <v>135</v>
      </c>
      <c r="D51" s="347" t="s">
        <v>121</v>
      </c>
      <c r="E51" s="347" t="s">
        <v>104</v>
      </c>
      <c r="F51" s="347" t="s">
        <v>105</v>
      </c>
      <c r="G51" s="347"/>
      <c r="H51" s="347"/>
      <c r="I51" s="347"/>
      <c r="J51" s="347"/>
      <c r="K51" s="347"/>
      <c r="L51" s="347" t="s">
        <v>122</v>
      </c>
      <c r="M51" s="347"/>
      <c r="N51" s="348" t="s">
        <v>106</v>
      </c>
    </row>
    <row r="52" spans="1:14">
      <c r="A52" s="353"/>
      <c r="B52" s="347"/>
      <c r="C52" s="347"/>
      <c r="D52" s="347"/>
      <c r="E52" s="347"/>
      <c r="F52" s="82" t="s">
        <v>84</v>
      </c>
      <c r="G52" s="82" t="s">
        <v>85</v>
      </c>
      <c r="H52" s="82" t="s">
        <v>90</v>
      </c>
      <c r="I52" s="82" t="s">
        <v>107</v>
      </c>
      <c r="J52" s="82" t="s">
        <v>86</v>
      </c>
      <c r="K52" s="82" t="s">
        <v>104</v>
      </c>
      <c r="L52" s="82" t="s">
        <v>85</v>
      </c>
      <c r="M52" s="82" t="s">
        <v>90</v>
      </c>
      <c r="N52" s="348"/>
    </row>
    <row r="53" spans="1:14" ht="183">
      <c r="A53" s="32" t="s">
        <v>71</v>
      </c>
      <c r="B53" s="23" t="s">
        <v>136</v>
      </c>
      <c r="C53" s="23" t="s">
        <v>96</v>
      </c>
      <c r="D53" s="23" t="s">
        <v>73</v>
      </c>
      <c r="E53" s="23" t="str">
        <f>_xlfn.CONCAT("Método encargado de ", B53, " un ", $B$2)</f>
        <v>Método encargado de registar un Comentario</v>
      </c>
      <c r="F53" s="45" t="s">
        <v>321</v>
      </c>
      <c r="G53" s="23" t="s">
        <v>93</v>
      </c>
      <c r="H53" s="79" t="str">
        <f>B2</f>
        <v>Comentario</v>
      </c>
      <c r="I53" s="23" t="s">
        <v>115</v>
      </c>
      <c r="J53" s="23" t="s">
        <v>73</v>
      </c>
      <c r="K53" s="45" t="s">
        <v>322</v>
      </c>
      <c r="L53" s="23" t="s">
        <v>139</v>
      </c>
      <c r="M53" s="23"/>
      <c r="N53" s="24" t="s">
        <v>323</v>
      </c>
    </row>
    <row r="54" spans="1:14" ht="229.5">
      <c r="A54" s="32" t="s">
        <v>71</v>
      </c>
      <c r="B54" s="23" t="s">
        <v>145</v>
      </c>
      <c r="C54" s="23" t="s">
        <v>96</v>
      </c>
      <c r="D54" s="23" t="s">
        <v>73</v>
      </c>
      <c r="E54" s="23" t="str">
        <f>_xlfn.CONCAT("Método encargado de ", B54, " un ", $B$2)</f>
        <v>Método encargado de cambiarEstado un Comentario</v>
      </c>
      <c r="F54" s="45" t="s">
        <v>324</v>
      </c>
      <c r="G54" s="23" t="s">
        <v>93</v>
      </c>
      <c r="H54" s="79" t="str">
        <f>B2</f>
        <v>Comentario</v>
      </c>
      <c r="I54" s="23" t="s">
        <v>115</v>
      </c>
      <c r="J54" s="23" t="s">
        <v>73</v>
      </c>
      <c r="K54" s="45" t="s">
        <v>325</v>
      </c>
      <c r="L54" s="23" t="s">
        <v>139</v>
      </c>
      <c r="M54" s="23"/>
      <c r="N54" s="24" t="s">
        <v>326</v>
      </c>
    </row>
    <row r="55" spans="1:14" ht="45.75">
      <c r="A55" s="32" t="s">
        <v>71</v>
      </c>
      <c r="B55" s="23" t="s">
        <v>149</v>
      </c>
      <c r="C55" s="23" t="s">
        <v>96</v>
      </c>
      <c r="D55" s="23" t="s">
        <v>73</v>
      </c>
      <c r="E55" s="23" t="str">
        <f>_xlfn.CONCAT("Método encargado de ", B55, " un ", $B$2)</f>
        <v>Método encargado de consultar un Comentario</v>
      </c>
      <c r="F55" s="45" t="s">
        <v>327</v>
      </c>
      <c r="G55" s="23" t="s">
        <v>93</v>
      </c>
      <c r="H55" s="79" t="str">
        <f>B2</f>
        <v>Comentario</v>
      </c>
      <c r="I55" s="23" t="s">
        <v>115</v>
      </c>
      <c r="J55" s="23" t="s">
        <v>73</v>
      </c>
      <c r="K55" s="45" t="s">
        <v>328</v>
      </c>
      <c r="L55" s="23" t="s">
        <v>93</v>
      </c>
      <c r="M55" s="45" t="s">
        <v>329</v>
      </c>
      <c r="N55" s="24"/>
    </row>
    <row r="56" spans="1:14" ht="275.25">
      <c r="A56" s="32" t="s">
        <v>71</v>
      </c>
      <c r="B56" s="23" t="s">
        <v>153</v>
      </c>
      <c r="C56" s="23" t="s">
        <v>96</v>
      </c>
      <c r="D56" s="23" t="s">
        <v>73</v>
      </c>
      <c r="E56" s="23" t="str">
        <f>_xlfn.CONCAT("Método encargado de ", B56, " un ", $B$2)</f>
        <v>Método encargado de Eliminar un Comentario</v>
      </c>
      <c r="F56" s="45" t="s">
        <v>330</v>
      </c>
      <c r="G56" s="23" t="s">
        <v>93</v>
      </c>
      <c r="H56" s="23" t="s">
        <v>94</v>
      </c>
      <c r="I56" s="23" t="s">
        <v>112</v>
      </c>
      <c r="J56" s="23" t="s">
        <v>73</v>
      </c>
      <c r="K56" s="45" t="s">
        <v>331</v>
      </c>
      <c r="L56" s="23" t="s">
        <v>139</v>
      </c>
      <c r="M56" s="23"/>
      <c r="N56" s="24" t="s">
        <v>332</v>
      </c>
    </row>
    <row r="57" spans="1:14" ht="76.5">
      <c r="A57" s="83" t="s">
        <v>71</v>
      </c>
      <c r="B57" s="27" t="s">
        <v>157</v>
      </c>
      <c r="C57" s="27" t="s">
        <v>96</v>
      </c>
      <c r="D57" s="27" t="s">
        <v>73</v>
      </c>
      <c r="E57" s="27" t="str">
        <f>_xlfn.CONCAT("Método encargado de ", B57, " un ", $B$2)</f>
        <v>Método encargado de calcularEstado un Comentario</v>
      </c>
      <c r="F57" s="53" t="s">
        <v>333</v>
      </c>
      <c r="G57" s="27" t="s">
        <v>93</v>
      </c>
      <c r="H57" s="93" t="str">
        <f>B2</f>
        <v>Comentario</v>
      </c>
      <c r="I57" s="27" t="s">
        <v>112</v>
      </c>
      <c r="J57" s="27" t="s">
        <v>73</v>
      </c>
      <c r="K57" s="53" t="s">
        <v>334</v>
      </c>
      <c r="L57" s="27" t="s">
        <v>160</v>
      </c>
      <c r="M57" s="27"/>
      <c r="N57" s="34" t="s">
        <v>335</v>
      </c>
    </row>
  </sheetData>
  <mergeCells count="72">
    <mergeCell ref="B11:D11"/>
    <mergeCell ref="B12:D12"/>
    <mergeCell ref="B6:E6"/>
    <mergeCell ref="A1:E1"/>
    <mergeCell ref="B2:E2"/>
    <mergeCell ref="B3:E3"/>
    <mergeCell ref="B4:E4"/>
    <mergeCell ref="B5:E5"/>
    <mergeCell ref="J18:N18"/>
    <mergeCell ref="A7:E7"/>
    <mergeCell ref="B8:D8"/>
    <mergeCell ref="B9:D9"/>
    <mergeCell ref="A13:N13"/>
    <mergeCell ref="A14:A15"/>
    <mergeCell ref="B14:B15"/>
    <mergeCell ref="C14:D14"/>
    <mergeCell ref="E14:E15"/>
    <mergeCell ref="F14:F15"/>
    <mergeCell ref="G14:I15"/>
    <mergeCell ref="J14:N15"/>
    <mergeCell ref="G16:I16"/>
    <mergeCell ref="J16:N16"/>
    <mergeCell ref="G17:I17"/>
    <mergeCell ref="B10:D10"/>
    <mergeCell ref="C34:C35"/>
    <mergeCell ref="J17:N17"/>
    <mergeCell ref="E34:E35"/>
    <mergeCell ref="G19:I19"/>
    <mergeCell ref="J19:N19"/>
    <mergeCell ref="A23:N23"/>
    <mergeCell ref="A24:A25"/>
    <mergeCell ref="B24:B25"/>
    <mergeCell ref="C24:C25"/>
    <mergeCell ref="D24:D25"/>
    <mergeCell ref="E24:L24"/>
    <mergeCell ref="M24:N25"/>
    <mergeCell ref="J25:L25"/>
    <mergeCell ref="J26:L26"/>
    <mergeCell ref="J32:L32"/>
    <mergeCell ref="G18:I18"/>
    <mergeCell ref="D34:D35"/>
    <mergeCell ref="A33:N33"/>
    <mergeCell ref="L51:M51"/>
    <mergeCell ref="N51:N52"/>
    <mergeCell ref="F34:K34"/>
    <mergeCell ref="L34:M34"/>
    <mergeCell ref="N34:N35"/>
    <mergeCell ref="A50:N50"/>
    <mergeCell ref="A51:A52"/>
    <mergeCell ref="B51:B52"/>
    <mergeCell ref="C51:C52"/>
    <mergeCell ref="D51:D52"/>
    <mergeCell ref="E51:E52"/>
    <mergeCell ref="F51:K51"/>
    <mergeCell ref="A34:A35"/>
    <mergeCell ref="B34:B35"/>
    <mergeCell ref="G20:I20"/>
    <mergeCell ref="G21:I21"/>
    <mergeCell ref="G22:I22"/>
    <mergeCell ref="J20:N20"/>
    <mergeCell ref="J21:N21"/>
    <mergeCell ref="J22:N22"/>
    <mergeCell ref="A26:A32"/>
    <mergeCell ref="B26:B32"/>
    <mergeCell ref="C26:C32"/>
    <mergeCell ref="D26:D32"/>
    <mergeCell ref="M26:N32"/>
    <mergeCell ref="J27:L27"/>
    <mergeCell ref="J28:L28"/>
    <mergeCell ref="J29:L29"/>
    <mergeCell ref="J30:L30"/>
    <mergeCell ref="J31:L31"/>
  </mergeCells>
  <hyperlinks>
    <hyperlink ref="A1:E1" location="Clases!A1" display="&lt;-Volver al inicio" xr:uid="{6EA9614D-14BA-4868-A84E-36463785DADA}"/>
    <hyperlink ref="E9" location="'comentario'!A1" display="Comentario" xr:uid="{4F83EBFF-FC03-46BA-B527-96ED22126335}"/>
    <hyperlink ref="E10:E12" location="'ReportePublicacion'!A1" display="ReporteComentario" xr:uid="{1928BED0-04F4-42B7-9664-713CB44FB592}"/>
    <hyperlink ref="D18" location="'Publicacion'!A1" display="Publicacion" xr:uid="{2CD670B7-A241-4BE1-9482-82869930B06E}"/>
    <hyperlink ref="D19" location="'Comentario'!A1" display="Comentario" xr:uid="{EA1ACCA0-F2E6-4ED4-9173-167BFCB9E58A}"/>
    <hyperlink ref="D20" location="'GrupoParticipante'!A1" display="GrupoParticipante" xr:uid="{6412C860-4B46-4087-A3BD-F6C96E51647F}"/>
    <hyperlink ref="D22" location="'Estado'!A1" display="Estado" xr:uid="{6E0CD918-423C-42E0-8446-C83D9AD466AB}"/>
    <hyperlink ref="G28" location="'Publicacion'!A1" display="Publicacion" xr:uid="{6EF6E037-C240-4971-B2B3-D8D66F974105}"/>
    <hyperlink ref="G29" location="'Comentario'!A1" display="Comentario" xr:uid="{40BA30CB-9209-47E1-88F0-2EAE84E6BD95}"/>
    <hyperlink ref="G30" location="'GrupoParticipante'!A1" display="GrupoParticipante" xr:uid="{A3783543-2327-4E4A-ACB5-0E86840773A4}"/>
    <hyperlink ref="G32" location="'Estado'!A1" display="Estado" xr:uid="{3E1B5933-3C86-4616-948F-D5DC4F0B56C1}"/>
    <hyperlink ref="M38" location="'Publicacion'!A1" display="Publicacion" xr:uid="{017545C3-832C-4C37-93E5-EDBBD8CB0C03}"/>
    <hyperlink ref="M39" location="'Comentario'!A1" display="Comentario" xr:uid="{28584413-CBB2-4B6C-A304-652CF63E10BE}"/>
    <hyperlink ref="M40" location="'GrupoParticipante'!A1" display="GrupoParticipante" xr:uid="{EA70B8B4-A11E-45B0-9711-51B533A972D7}"/>
    <hyperlink ref="M42" location="'Estado'!A1" display="Estado" xr:uid="{AA786288-5204-4548-8099-A1E98E4BD30F}"/>
    <hyperlink ref="H53" location="'Comentario'!A1" display="=B2" xr:uid="{85861D63-6516-4C8D-856F-88B9E82C34BF}"/>
    <hyperlink ref="H54" location="'Comentario'!A1" display="=B2" xr:uid="{CC897A13-7A70-4482-AFFB-651756D7CDB1}"/>
    <hyperlink ref="H55" location="'Comentario'!A1" display="=B2" xr:uid="{AC2BEB44-6CF8-4650-87AB-4623DCA809A3}"/>
    <hyperlink ref="H57" location="'Comentario'!A1" display="=B2" xr:uid="{0E90914D-80D8-490E-BE36-9B272A3361E5}"/>
    <hyperlink ref="E10" location="'ReporteComentario'!A1" display="ReporteComentario" xr:uid="{DC3CCC86-7E66-4C8A-94E1-875D21545121}"/>
    <hyperlink ref="E11" location="'Publicacion'!A1" display="Comentario" xr:uid="{5272540B-1367-47A2-9E1C-702441B3E32A}"/>
    <hyperlink ref="E12" location="'ParticipanteGrupo'!A1" display="Comentario" xr:uid="{2714D963-E20F-4EC7-9299-AD5A6A99A5D5}"/>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78F2E944-D8A8-4188-BBBD-AAAF598D07E1}">
          <x14:formula1>
            <xm:f>Valores!$C$2:$C$7</xm:f>
          </x14:formula1>
          <xm:sqref>B9:B12</xm:sqref>
        </x14:dataValidation>
        <x14:dataValidation type="list" allowBlank="1" showInputMessage="1" showErrorMessage="1" xr:uid="{B765B1DA-D4DF-48F1-ABE1-331BD720890E}">
          <x14:formula1>
            <xm:f>Valores!$B$2:$B$3</xm:f>
          </x14:formula1>
          <xm:sqref>A9:A12</xm:sqref>
        </x14:dataValidation>
        <x14:dataValidation type="list" allowBlank="1" showInputMessage="1" showErrorMessage="1" xr:uid="{CB780FB1-C529-4D48-9D40-578906F4984B}">
          <x14:formula1>
            <xm:f>Valores!$L$2:$L$13</xm:f>
          </x14:formula1>
          <xm:sqref>L53</xm:sqref>
        </x14:dataValidation>
        <x14:dataValidation type="list" allowBlank="1" showInputMessage="1" showErrorMessage="1" xr:uid="{68F2186D-881F-43E1-A36B-3F39AA83E2F7}">
          <x14:formula1>
            <xm:f>Valores!$J$2:$J$3</xm:f>
          </x14:formula1>
          <xm:sqref>I53 H26:H32 I36:I49</xm:sqref>
        </x14:dataValidation>
        <x14:dataValidation type="list" allowBlank="1" showInputMessage="1" showErrorMessage="1" xr:uid="{DA244AC9-F814-4E13-A604-B392A51FB623}">
          <x14:formula1>
            <xm:f>Valores!$I$2:$I$3</xm:f>
          </x14:formula1>
          <xm:sqref>C26</xm:sqref>
        </x14:dataValidation>
        <x14:dataValidation type="list" allowBlank="1" showInputMessage="1" showErrorMessage="1" xr:uid="{CCC34694-B848-41A8-9EF9-BFBB268FEDB8}">
          <x14:formula1>
            <xm:f>Valores!$H$2:$H$3</xm:f>
          </x14:formula1>
          <xm:sqref>F16:F22 C53</xm:sqref>
        </x14:dataValidation>
        <x14:dataValidation type="list" allowBlank="1" showInputMessage="1" showErrorMessage="1" xr:uid="{E0313350-DB45-4BFB-AA5C-4CE3AB67A105}">
          <x14:formula1>
            <xm:f>Valores!$G$2:$G$12</xm:f>
          </x14:formula1>
          <xm:sqref>C16:C22 F26:F32 G53 G36:G49 L36:L49</xm:sqref>
        </x14:dataValidation>
        <x14:dataValidation type="list" allowBlank="1" showInputMessage="1" showErrorMessage="1" xr:uid="{07B5D2CE-5177-4CC9-9C8B-33FC5AA2D26E}">
          <x14:formula1>
            <xm:f>Valores!$F$2:$F$5</xm:f>
          </x14:formula1>
          <xm:sqref>A53 A16:A22 A26 A36:A49</xm:sqref>
        </x14:dataValidation>
        <x14:dataValidation type="list" allowBlank="1" showInputMessage="1" showErrorMessage="1" xr:uid="{8F87E3A1-83D2-4017-9115-95382F19DADB}">
          <x14:formula1>
            <xm:f>Valores!$E$2:$E$3</xm:f>
          </x14:formula1>
          <xm:sqref>B6 E16:E22 J53 I26:I32 D53 D36:D49 J36:J49</xm:sqref>
        </x14:dataValidation>
        <x14:dataValidation type="list" allowBlank="1" showInputMessage="1" showErrorMessage="1" xr:uid="{017FC854-4F36-4028-8B2F-2DC23003BB21}">
          <x14:formula1>
            <xm:f>Valores!$D$2:$D$3</xm:f>
          </x14:formula1>
          <xm:sqref>B5</xm:sqref>
        </x14:dataValidation>
        <x14:dataValidation type="list" allowBlank="1" showInputMessage="1" showErrorMessage="1" xr:uid="{592E6D17-107B-4492-991B-6871E33E3E49}">
          <x14:formula1>
            <xm:f>Valores!$K$2:$K$3</xm:f>
          </x14:formula1>
          <xm:sqref>C36:C49</xm:sqref>
        </x14:dataValidation>
        <x14:dataValidation type="list" allowBlank="1" showInputMessage="1" showErrorMessage="1" xr:uid="{6AECC847-9E1A-46FD-B843-92279CA3F8F0}">
          <x14:formula1>
            <xm:f>Clases!$B$2:$B$32</xm:f>
          </x14:formula1>
          <xm:sqref>E9:E12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1734B-0318-496A-90F1-A00739BA5F4C}">
  <dimension ref="A1:N34"/>
  <sheetViews>
    <sheetView zoomScale="55" zoomScaleNormal="55" workbookViewId="0">
      <pane ySplit="1" topLeftCell="A2" activePane="bottomLeft" state="frozen"/>
      <selection pane="bottomLeft" activeCell="B6" sqref="B6:E6"/>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42.42578125" style="1" customWidth="1"/>
    <col min="12" max="12" width="12.28515625" style="1" bestFit="1" customWidth="1"/>
    <col min="13" max="13" width="11.85546875" style="1" customWidth="1"/>
    <col min="14" max="14" width="58.5703125" style="1" bestFit="1" customWidth="1"/>
    <col min="15" max="16384" width="19.7109375" style="1"/>
  </cols>
  <sheetData>
    <row r="1" spans="1:14">
      <c r="A1" s="246" t="s">
        <v>69</v>
      </c>
      <c r="B1" s="246"/>
      <c r="C1" s="246"/>
      <c r="D1" s="246"/>
      <c r="E1" s="246"/>
    </row>
    <row r="2" spans="1:14" ht="13.5" customHeight="1">
      <c r="A2" s="16" t="str">
        <f>Clases!$B$1</f>
        <v>Clase</v>
      </c>
      <c r="B2" s="247" t="str">
        <f>Clases!B8</f>
        <v>Estado</v>
      </c>
      <c r="C2" s="247"/>
      <c r="D2" s="247"/>
      <c r="E2" s="247"/>
    </row>
    <row r="3" spans="1:14">
      <c r="A3" s="17" t="str">
        <f>Clases!$C$1</f>
        <v>Estereotipo</v>
      </c>
      <c r="B3" s="239" t="str">
        <f>Clases!C7</f>
        <v>class</v>
      </c>
      <c r="C3" s="239"/>
      <c r="D3" s="239"/>
      <c r="E3" s="239"/>
    </row>
    <row r="4" spans="1:14">
      <c r="A4" s="17" t="str">
        <f>Clases!$D$1</f>
        <v>Desripción</v>
      </c>
      <c r="B4" s="239" t="str">
        <f>Clases!D8</f>
        <v>Clase que permite dar a saber en que estado se encuentra un objeto en determindao momento. Por Ej. La Organización Universidad Católica de Oriente se encuentra activa, pero este puede cambiar a inactiva,; Un mesaje puede haber sido enviado, pero posteriormente podría estar en estado leído.</v>
      </c>
      <c r="C4" s="239"/>
      <c r="D4" s="239"/>
      <c r="E4" s="239"/>
    </row>
    <row r="5" spans="1:14">
      <c r="A5" s="17" t="s">
        <v>70</v>
      </c>
      <c r="B5" s="239" t="s">
        <v>282</v>
      </c>
      <c r="C5" s="239"/>
      <c r="D5" s="239"/>
      <c r="E5" s="239"/>
    </row>
    <row r="6" spans="1:14">
      <c r="A6" s="17" t="s">
        <v>72</v>
      </c>
      <c r="B6" s="239" t="s">
        <v>73</v>
      </c>
      <c r="C6" s="239"/>
      <c r="D6" s="239"/>
      <c r="E6" s="239"/>
    </row>
    <row r="7" spans="1:14">
      <c r="A7" s="357" t="s">
        <v>74</v>
      </c>
      <c r="B7" s="357"/>
      <c r="C7" s="357"/>
      <c r="D7" s="357"/>
      <c r="E7" s="357"/>
      <c r="F7" s="2"/>
      <c r="G7" s="2"/>
      <c r="H7" s="2"/>
      <c r="I7" s="2"/>
      <c r="J7" s="2"/>
      <c r="K7" s="2"/>
      <c r="L7" s="2"/>
      <c r="M7" s="2"/>
      <c r="N7" s="2"/>
    </row>
    <row r="8" spans="1:14">
      <c r="A8" s="4" t="s">
        <v>75</v>
      </c>
      <c r="B8" s="358" t="s">
        <v>76</v>
      </c>
      <c r="C8" s="358"/>
      <c r="D8" s="358"/>
      <c r="E8" s="5" t="s">
        <v>21</v>
      </c>
      <c r="F8" s="2"/>
      <c r="G8" s="2"/>
      <c r="H8" s="2"/>
      <c r="I8" s="2"/>
      <c r="J8" s="2"/>
      <c r="K8" s="2"/>
      <c r="L8" s="2"/>
      <c r="M8" s="2"/>
      <c r="N8" s="2"/>
    </row>
    <row r="9" spans="1:14">
      <c r="A9" s="9" t="s">
        <v>79</v>
      </c>
      <c r="B9" s="265" t="s">
        <v>162</v>
      </c>
      <c r="C9" s="265"/>
      <c r="D9" s="265"/>
      <c r="E9" s="40" t="s">
        <v>61</v>
      </c>
    </row>
    <row r="10" spans="1:14">
      <c r="A10" s="254" t="s">
        <v>82</v>
      </c>
      <c r="B10" s="254"/>
      <c r="C10" s="254"/>
      <c r="D10" s="254"/>
      <c r="E10" s="254"/>
      <c r="F10" s="254"/>
      <c r="G10" s="254"/>
      <c r="H10" s="254"/>
      <c r="I10" s="254"/>
      <c r="J10" s="254"/>
      <c r="K10" s="254"/>
      <c r="L10" s="254"/>
      <c r="M10" s="254"/>
      <c r="N10" s="254"/>
    </row>
    <row r="11" spans="1:14">
      <c r="A11" s="360" t="s">
        <v>83</v>
      </c>
      <c r="B11" s="355" t="s">
        <v>84</v>
      </c>
      <c r="C11" s="355" t="s">
        <v>85</v>
      </c>
      <c r="D11" s="355"/>
      <c r="E11" s="355" t="s">
        <v>86</v>
      </c>
      <c r="F11" s="355" t="s">
        <v>87</v>
      </c>
      <c r="G11" s="355" t="s">
        <v>88</v>
      </c>
      <c r="H11" s="355"/>
      <c r="I11" s="355"/>
      <c r="J11" s="355" t="s">
        <v>89</v>
      </c>
      <c r="K11" s="355"/>
      <c r="L11" s="355"/>
      <c r="M11" s="355"/>
      <c r="N11" s="355"/>
    </row>
    <row r="12" spans="1:14">
      <c r="A12" s="360"/>
      <c r="B12" s="355"/>
      <c r="C12" s="10" t="s">
        <v>85</v>
      </c>
      <c r="D12" s="10" t="s">
        <v>90</v>
      </c>
      <c r="E12" s="355"/>
      <c r="F12" s="355"/>
      <c r="G12" s="355"/>
      <c r="H12" s="355"/>
      <c r="I12" s="355"/>
      <c r="J12" s="355"/>
      <c r="K12" s="355"/>
      <c r="L12" s="355"/>
      <c r="M12" s="355"/>
      <c r="N12" s="355"/>
    </row>
    <row r="13" spans="1:14">
      <c r="A13" s="51" t="s">
        <v>91</v>
      </c>
      <c r="B13" s="45" t="s">
        <v>92</v>
      </c>
      <c r="C13" s="45" t="s">
        <v>93</v>
      </c>
      <c r="D13" s="45" t="s">
        <v>94</v>
      </c>
      <c r="E13" s="45" t="s">
        <v>95</v>
      </c>
      <c r="F13" s="45" t="s">
        <v>96</v>
      </c>
      <c r="G13" s="242"/>
      <c r="H13" s="242"/>
      <c r="I13" s="242"/>
      <c r="J13" s="242" t="s">
        <v>336</v>
      </c>
      <c r="K13" s="242"/>
      <c r="L13" s="242"/>
      <c r="M13" s="242"/>
      <c r="N13" s="242"/>
    </row>
    <row r="14" spans="1:14">
      <c r="A14" s="51" t="s">
        <v>91</v>
      </c>
      <c r="B14" s="45" t="s">
        <v>238</v>
      </c>
      <c r="C14" s="45" t="s">
        <v>239</v>
      </c>
      <c r="D14" s="45"/>
      <c r="E14" s="45" t="s">
        <v>73</v>
      </c>
      <c r="F14" s="45" t="s">
        <v>96</v>
      </c>
      <c r="G14" s="242"/>
      <c r="H14" s="242"/>
      <c r="I14" s="242"/>
      <c r="J14" s="241" t="s">
        <v>337</v>
      </c>
      <c r="K14" s="241"/>
      <c r="L14" s="241"/>
      <c r="M14" s="241"/>
      <c r="N14" s="241"/>
    </row>
    <row r="15" spans="1:14">
      <c r="A15" s="6" t="s">
        <v>91</v>
      </c>
      <c r="B15" s="3" t="s">
        <v>338</v>
      </c>
      <c r="C15" s="3" t="s">
        <v>93</v>
      </c>
      <c r="D15" s="58" t="s">
        <v>61</v>
      </c>
      <c r="E15" s="3" t="s">
        <v>73</v>
      </c>
      <c r="F15" s="3" t="s">
        <v>96</v>
      </c>
      <c r="G15" s="239"/>
      <c r="H15" s="239"/>
      <c r="I15" s="239"/>
      <c r="J15" s="239" t="s">
        <v>339</v>
      </c>
      <c r="K15" s="239"/>
      <c r="L15" s="239"/>
      <c r="M15" s="239"/>
      <c r="N15" s="239"/>
    </row>
    <row r="16" spans="1:14">
      <c r="A16" s="245" t="s">
        <v>102</v>
      </c>
      <c r="B16" s="245"/>
      <c r="C16" s="245"/>
      <c r="D16" s="245"/>
      <c r="E16" s="245"/>
      <c r="F16" s="245"/>
      <c r="G16" s="245"/>
      <c r="H16" s="245"/>
      <c r="I16" s="245"/>
      <c r="J16" s="245"/>
      <c r="K16" s="245"/>
      <c r="L16" s="245"/>
      <c r="M16" s="245"/>
      <c r="N16" s="245"/>
    </row>
    <row r="17" spans="1:14">
      <c r="A17" s="176" t="s">
        <v>83</v>
      </c>
      <c r="B17" s="177" t="s">
        <v>84</v>
      </c>
      <c r="C17" s="177" t="s">
        <v>103</v>
      </c>
      <c r="D17" s="177" t="s">
        <v>104</v>
      </c>
      <c r="E17" s="177" t="s">
        <v>105</v>
      </c>
      <c r="F17" s="177"/>
      <c r="G17" s="177"/>
      <c r="H17" s="177"/>
      <c r="I17" s="177"/>
      <c r="J17" s="177"/>
      <c r="K17" s="177"/>
      <c r="L17" s="177"/>
      <c r="M17" s="177" t="s">
        <v>106</v>
      </c>
      <c r="N17" s="177"/>
    </row>
    <row r="18" spans="1:14">
      <c r="A18" s="176"/>
      <c r="B18" s="177"/>
      <c r="C18" s="177"/>
      <c r="D18" s="177"/>
      <c r="E18" s="11" t="s">
        <v>84</v>
      </c>
      <c r="F18" s="11" t="s">
        <v>85</v>
      </c>
      <c r="G18" s="11" t="s">
        <v>90</v>
      </c>
      <c r="H18" s="11" t="s">
        <v>107</v>
      </c>
      <c r="I18" s="11" t="s">
        <v>86</v>
      </c>
      <c r="J18" s="177" t="s">
        <v>104</v>
      </c>
      <c r="K18" s="177"/>
      <c r="L18" s="177"/>
      <c r="M18" s="177"/>
      <c r="N18" s="177"/>
    </row>
    <row r="19" spans="1:14" ht="21.75" customHeight="1">
      <c r="A19" s="337" t="s">
        <v>259</v>
      </c>
      <c r="B19" s="343" t="str">
        <f>B2</f>
        <v>Estado</v>
      </c>
      <c r="C19" s="375" t="s">
        <v>110</v>
      </c>
      <c r="D19" s="378" t="s">
        <v>241</v>
      </c>
      <c r="E19" s="3" t="s">
        <v>92</v>
      </c>
      <c r="F19" s="3" t="s">
        <v>93</v>
      </c>
      <c r="G19" s="3" t="s">
        <v>94</v>
      </c>
      <c r="H19" s="3" t="s">
        <v>112</v>
      </c>
      <c r="I19" s="3" t="s">
        <v>95</v>
      </c>
      <c r="J19" s="242" t="s">
        <v>340</v>
      </c>
      <c r="K19" s="242"/>
      <c r="L19" s="242"/>
      <c r="M19" s="228" t="s">
        <v>114</v>
      </c>
      <c r="N19" s="228"/>
    </row>
    <row r="20" spans="1:14" ht="22.5" customHeight="1">
      <c r="A20" s="338"/>
      <c r="B20" s="344"/>
      <c r="C20" s="376"/>
      <c r="D20" s="379"/>
      <c r="E20" s="3" t="s">
        <v>238</v>
      </c>
      <c r="F20" s="3" t="s">
        <v>239</v>
      </c>
      <c r="G20" s="3"/>
      <c r="H20" s="3" t="s">
        <v>115</v>
      </c>
      <c r="I20" s="3" t="s">
        <v>73</v>
      </c>
      <c r="J20" s="242" t="s">
        <v>341</v>
      </c>
      <c r="K20" s="242"/>
      <c r="L20" s="242"/>
      <c r="M20" s="230"/>
      <c r="N20" s="230"/>
    </row>
    <row r="21" spans="1:14">
      <c r="A21" s="339"/>
      <c r="B21" s="345"/>
      <c r="C21" s="377"/>
      <c r="D21" s="380"/>
      <c r="E21" s="1" t="s">
        <v>338</v>
      </c>
      <c r="F21" s="1" t="s">
        <v>93</v>
      </c>
      <c r="G21" s="58" t="s">
        <v>61</v>
      </c>
      <c r="H21" s="1" t="s">
        <v>115</v>
      </c>
      <c r="I21" s="1" t="s">
        <v>73</v>
      </c>
      <c r="J21" s="260" t="s">
        <v>342</v>
      </c>
      <c r="K21" s="261"/>
      <c r="L21" s="262"/>
      <c r="M21" s="232"/>
      <c r="N21" s="232"/>
    </row>
    <row r="22" spans="1:14">
      <c r="A22" s="263" t="s">
        <v>119</v>
      </c>
      <c r="B22" s="259"/>
      <c r="C22" s="259"/>
      <c r="D22" s="259"/>
      <c r="E22" s="259"/>
      <c r="F22" s="259"/>
      <c r="G22" s="259"/>
      <c r="H22" s="259"/>
      <c r="I22" s="259"/>
      <c r="J22" s="259"/>
      <c r="K22" s="259"/>
      <c r="L22" s="259"/>
      <c r="M22" s="259"/>
      <c r="N22" s="264"/>
    </row>
    <row r="23" spans="1:14">
      <c r="A23" s="354" t="s">
        <v>83</v>
      </c>
      <c r="B23" s="346" t="s">
        <v>84</v>
      </c>
      <c r="C23" s="346" t="s">
        <v>120</v>
      </c>
      <c r="D23" s="346" t="s">
        <v>121</v>
      </c>
      <c r="E23" s="346" t="s">
        <v>104</v>
      </c>
      <c r="F23" s="346" t="s">
        <v>105</v>
      </c>
      <c r="G23" s="346"/>
      <c r="H23" s="346"/>
      <c r="I23" s="346"/>
      <c r="J23" s="346"/>
      <c r="K23" s="346"/>
      <c r="L23" s="346" t="s">
        <v>122</v>
      </c>
      <c r="M23" s="346"/>
      <c r="N23" s="349" t="s">
        <v>106</v>
      </c>
    </row>
    <row r="24" spans="1:14">
      <c r="A24" s="354"/>
      <c r="B24" s="346"/>
      <c r="C24" s="346"/>
      <c r="D24" s="346"/>
      <c r="E24" s="346"/>
      <c r="F24" s="12" t="s">
        <v>84</v>
      </c>
      <c r="G24" s="12" t="s">
        <v>85</v>
      </c>
      <c r="H24" s="12" t="s">
        <v>90</v>
      </c>
      <c r="I24" s="12" t="s">
        <v>107</v>
      </c>
      <c r="J24" s="12" t="s">
        <v>86</v>
      </c>
      <c r="K24" s="12" t="s">
        <v>104</v>
      </c>
      <c r="L24" s="12" t="s">
        <v>85</v>
      </c>
      <c r="M24" s="12" t="s">
        <v>90</v>
      </c>
      <c r="N24" s="349"/>
    </row>
    <row r="25" spans="1:14">
      <c r="A25" s="51" t="s">
        <v>71</v>
      </c>
      <c r="B25" s="45" t="s">
        <v>123</v>
      </c>
      <c r="C25" s="45" t="s">
        <v>124</v>
      </c>
      <c r="D25" s="45" t="s">
        <v>73</v>
      </c>
      <c r="E25" s="45" t="s">
        <v>244</v>
      </c>
      <c r="F25" s="45"/>
      <c r="G25" s="45"/>
      <c r="H25" s="45"/>
      <c r="I25" s="45"/>
      <c r="J25" s="45"/>
      <c r="K25" s="45"/>
      <c r="L25" s="45" t="s">
        <v>93</v>
      </c>
      <c r="M25" s="45" t="s">
        <v>94</v>
      </c>
      <c r="N25" s="24"/>
    </row>
    <row r="26" spans="1:14">
      <c r="A26" s="51" t="s">
        <v>71</v>
      </c>
      <c r="B26" s="45" t="s">
        <v>245</v>
      </c>
      <c r="C26" s="45" t="s">
        <v>124</v>
      </c>
      <c r="D26" s="45" t="s">
        <v>73</v>
      </c>
      <c r="E26" s="45" t="s">
        <v>246</v>
      </c>
      <c r="F26" s="45"/>
      <c r="G26" s="45"/>
      <c r="H26" s="45"/>
      <c r="I26" s="45"/>
      <c r="J26" s="45"/>
      <c r="K26" s="45"/>
      <c r="L26" s="45" t="s">
        <v>239</v>
      </c>
      <c r="M26" s="45"/>
      <c r="N26" s="24"/>
    </row>
    <row r="27" spans="1:14">
      <c r="A27" s="51" t="s">
        <v>71</v>
      </c>
      <c r="B27" s="45" t="s">
        <v>343</v>
      </c>
      <c r="C27" s="45" t="s">
        <v>129</v>
      </c>
      <c r="D27" s="45" t="s">
        <v>73</v>
      </c>
      <c r="E27" s="45" t="s">
        <v>344</v>
      </c>
      <c r="F27" s="45"/>
      <c r="G27" s="45"/>
      <c r="H27" s="45"/>
      <c r="I27" s="45"/>
      <c r="J27" s="45"/>
      <c r="K27" s="45"/>
      <c r="L27" s="45" t="s">
        <v>93</v>
      </c>
      <c r="M27" s="58" t="s">
        <v>61</v>
      </c>
      <c r="N27" s="24"/>
    </row>
    <row r="28" spans="1:14" ht="91.5">
      <c r="A28" s="51" t="s">
        <v>91</v>
      </c>
      <c r="B28" s="45" t="s">
        <v>128</v>
      </c>
      <c r="C28" s="45" t="s">
        <v>129</v>
      </c>
      <c r="D28" s="45" t="s">
        <v>73</v>
      </c>
      <c r="E28" s="37" t="s">
        <v>345</v>
      </c>
      <c r="F28" s="45" t="s">
        <v>131</v>
      </c>
      <c r="G28" s="45" t="s">
        <v>93</v>
      </c>
      <c r="H28" s="45" t="s">
        <v>94</v>
      </c>
      <c r="I28" s="45" t="s">
        <v>115</v>
      </c>
      <c r="J28" s="45" t="s">
        <v>95</v>
      </c>
      <c r="K28" s="45" t="s">
        <v>247</v>
      </c>
      <c r="L28" s="45"/>
      <c r="M28" s="45"/>
      <c r="N28" s="24" t="str">
        <f>_xlfn.CONCAT("– Los datos del ", B13, " deben cumplir con las reglas de tipo de dato, formato, longitud, obligatoriedad, rango y falta de lógica.
En caso de fallar, se debe reportar el error al maximo detalle, deteniendo el proceso de set", PROPER(F28), "( ", F28,": ",IF(G28="Otro",H28,G28),"): void")</f>
        <v>– Los datos del identificador deben cumplir con las reglas de tipo de dato, formato, longitud, obligatoriedad, rango y falta de lógica.
En caso de fallar, se debe reportar el error al maximo detalle, deteniendo el proceso de setIdentidicador( identidicador: UUID): void</v>
      </c>
    </row>
    <row r="29" spans="1:14" ht="91.5">
      <c r="A29" s="51" t="s">
        <v>91</v>
      </c>
      <c r="B29" s="45" t="s">
        <v>248</v>
      </c>
      <c r="C29" s="45" t="s">
        <v>129</v>
      </c>
      <c r="D29" s="45" t="s">
        <v>73</v>
      </c>
      <c r="E29" s="37" t="s">
        <v>346</v>
      </c>
      <c r="F29" s="45" t="s">
        <v>238</v>
      </c>
      <c r="G29" s="45" t="s">
        <v>239</v>
      </c>
      <c r="H29" s="45"/>
      <c r="I29" s="45" t="s">
        <v>115</v>
      </c>
      <c r="J29" s="45" t="s">
        <v>73</v>
      </c>
      <c r="K29" s="37" t="s">
        <v>250</v>
      </c>
      <c r="L29" s="45"/>
      <c r="M29" s="45"/>
      <c r="N29" s="24" t="str">
        <f t="shared" ref="N29:N30" si="0">_xlfn.CONCAT("– Los datos del ", B14, " deben cumplir con las reglas de tipo de dato, formato, longitud, obligatoriedad, rango y falta de lógica.
En caso de fallar, se debe reportar el error al maximo detalle, deteniendo el proceso de set", PROPER(F29), "( ", F29,": ",IF(G29="Otro",H29,G29),"): void")</f>
        <v>– Los datos del nombre deben cumplir con las reglas de tipo de dato, formato, longitud, obligatoriedad, rango y falta de lógica.
En caso de fallar, se debe reportar el error al maximo detalle, deteniendo el proceso de setNombre( nombre: String): void</v>
      </c>
    </row>
    <row r="30" spans="1:14" ht="91.5">
      <c r="A30" s="51" t="s">
        <v>91</v>
      </c>
      <c r="B30" s="45" t="s">
        <v>347</v>
      </c>
      <c r="C30" s="45" t="s">
        <v>129</v>
      </c>
      <c r="D30" s="45" t="s">
        <v>73</v>
      </c>
      <c r="E30" s="37" t="s">
        <v>348</v>
      </c>
      <c r="F30" s="45" t="s">
        <v>338</v>
      </c>
      <c r="G30" s="45" t="s">
        <v>93</v>
      </c>
      <c r="H30" s="58" t="s">
        <v>61</v>
      </c>
      <c r="I30" s="45" t="s">
        <v>115</v>
      </c>
      <c r="J30" s="45" t="s">
        <v>73</v>
      </c>
      <c r="K30" s="37" t="s">
        <v>250</v>
      </c>
      <c r="L30" s="45"/>
      <c r="M30" s="45"/>
      <c r="N30" s="24" t="str">
        <f t="shared" si="0"/>
        <v>– Los datos del tipoEstado deben cumplir con las reglas de tipo de dato, formato, longitud, obligatoriedad, rango y falta de lógica.
En caso de fallar, se debe reportar el error al maximo detalle, deteniendo el proceso de setTipoestado( tipoEstado: TipoEstado): void</v>
      </c>
    </row>
    <row r="31" spans="1:14">
      <c r="A31" s="271" t="s">
        <v>134</v>
      </c>
      <c r="B31" s="257"/>
      <c r="C31" s="257"/>
      <c r="D31" s="257"/>
      <c r="E31" s="257"/>
      <c r="F31" s="257"/>
      <c r="G31" s="257"/>
      <c r="H31" s="257"/>
      <c r="I31" s="257"/>
      <c r="J31" s="257"/>
      <c r="K31" s="257"/>
      <c r="L31" s="257"/>
      <c r="M31" s="257"/>
      <c r="N31" s="258"/>
    </row>
    <row r="32" spans="1:14">
      <c r="A32" s="374" t="s">
        <v>83</v>
      </c>
      <c r="B32" s="372" t="s">
        <v>84</v>
      </c>
      <c r="C32" s="372" t="s">
        <v>135</v>
      </c>
      <c r="D32" s="372" t="s">
        <v>121</v>
      </c>
      <c r="E32" s="372" t="s">
        <v>104</v>
      </c>
      <c r="F32" s="372" t="s">
        <v>105</v>
      </c>
      <c r="G32" s="372"/>
      <c r="H32" s="372"/>
      <c r="I32" s="372"/>
      <c r="J32" s="372"/>
      <c r="K32" s="372"/>
      <c r="L32" s="372" t="s">
        <v>122</v>
      </c>
      <c r="M32" s="372"/>
      <c r="N32" s="373" t="s">
        <v>106</v>
      </c>
    </row>
    <row r="33" spans="1:14">
      <c r="A33" s="374"/>
      <c r="B33" s="372"/>
      <c r="C33" s="372"/>
      <c r="D33" s="372"/>
      <c r="E33" s="372"/>
      <c r="F33" s="13" t="s">
        <v>84</v>
      </c>
      <c r="G33" s="13" t="s">
        <v>85</v>
      </c>
      <c r="H33" s="13" t="s">
        <v>90</v>
      </c>
      <c r="I33" s="13" t="s">
        <v>107</v>
      </c>
      <c r="J33" s="13" t="s">
        <v>86</v>
      </c>
      <c r="K33" s="13" t="s">
        <v>104</v>
      </c>
      <c r="L33" s="13" t="s">
        <v>85</v>
      </c>
      <c r="M33" s="13" t="s">
        <v>90</v>
      </c>
      <c r="N33" s="373"/>
    </row>
    <row r="34" spans="1:14" s="43" customFormat="1" ht="45.75">
      <c r="A34" s="52" t="s">
        <v>71</v>
      </c>
      <c r="B34" s="53" t="s">
        <v>149</v>
      </c>
      <c r="C34" s="53" t="s">
        <v>96</v>
      </c>
      <c r="D34" s="53" t="s">
        <v>73</v>
      </c>
      <c r="E34" s="53" t="s">
        <v>349</v>
      </c>
      <c r="F34" s="53" t="s">
        <v>252</v>
      </c>
      <c r="G34" s="53" t="s">
        <v>93</v>
      </c>
      <c r="H34" s="53"/>
      <c r="I34" s="53" t="s">
        <v>115</v>
      </c>
      <c r="J34" s="53" t="s">
        <v>73</v>
      </c>
      <c r="K34" s="53" t="s">
        <v>253</v>
      </c>
      <c r="L34" s="53" t="s">
        <v>93</v>
      </c>
      <c r="M34" s="54" t="s">
        <v>350</v>
      </c>
      <c r="N34" s="34"/>
    </row>
  </sheetData>
  <mergeCells count="57">
    <mergeCell ref="G13:I13"/>
    <mergeCell ref="J13:N13"/>
    <mergeCell ref="G14:I14"/>
    <mergeCell ref="B6:E6"/>
    <mergeCell ref="A1:E1"/>
    <mergeCell ref="B2:E2"/>
    <mergeCell ref="B3:E3"/>
    <mergeCell ref="B4:E4"/>
    <mergeCell ref="B5:E5"/>
    <mergeCell ref="A7:E7"/>
    <mergeCell ref="B8:D8"/>
    <mergeCell ref="B9:D9"/>
    <mergeCell ref="A10:N10"/>
    <mergeCell ref="A11:A12"/>
    <mergeCell ref="B11:B12"/>
    <mergeCell ref="C11:D11"/>
    <mergeCell ref="E11:E12"/>
    <mergeCell ref="F11:F12"/>
    <mergeCell ref="G11:I12"/>
    <mergeCell ref="J11:N12"/>
    <mergeCell ref="C23:C24"/>
    <mergeCell ref="J14:N14"/>
    <mergeCell ref="E23:E24"/>
    <mergeCell ref="A16:N16"/>
    <mergeCell ref="A17:A18"/>
    <mergeCell ref="B17:B18"/>
    <mergeCell ref="C17:C18"/>
    <mergeCell ref="D17:D18"/>
    <mergeCell ref="E17:L17"/>
    <mergeCell ref="M17:N18"/>
    <mergeCell ref="J18:L18"/>
    <mergeCell ref="J19:L19"/>
    <mergeCell ref="G15:I15"/>
    <mergeCell ref="J15:N15"/>
    <mergeCell ref="D23:D24"/>
    <mergeCell ref="A22:N22"/>
    <mergeCell ref="J20:L20"/>
    <mergeCell ref="J21:L21"/>
    <mergeCell ref="A19:A21"/>
    <mergeCell ref="B19:B21"/>
    <mergeCell ref="C19:C21"/>
    <mergeCell ref="D19:D21"/>
    <mergeCell ref="M19:N21"/>
    <mergeCell ref="L32:M32"/>
    <mergeCell ref="N32:N33"/>
    <mergeCell ref="F23:K23"/>
    <mergeCell ref="L23:M23"/>
    <mergeCell ref="N23:N24"/>
    <mergeCell ref="A31:N31"/>
    <mergeCell ref="A32:A33"/>
    <mergeCell ref="B32:B33"/>
    <mergeCell ref="C32:C33"/>
    <mergeCell ref="D32:D33"/>
    <mergeCell ref="E32:E33"/>
    <mergeCell ref="F32:K32"/>
    <mergeCell ref="A23:A24"/>
    <mergeCell ref="B23:B24"/>
  </mergeCells>
  <hyperlinks>
    <hyperlink ref="A1:E1" location="Clases!A1" display="&lt;-Volver al inicio" xr:uid="{8F4811DE-96FA-4CD7-A901-F0F7B9E04587}"/>
    <hyperlink ref="E9" location="'ReporteComentario'!A1" display="ReporteComentario" xr:uid="{D5948CBB-EB87-4573-AA3B-FC3BBE07D216}"/>
    <hyperlink ref="D15" location="'TipoEstado'!A1" display="TipoEstado" xr:uid="{A5E97823-922F-4DE5-90D7-805685D25851}"/>
    <hyperlink ref="G21" location="'TipoEstado'!A1" display="TipoEstado" xr:uid="{6F120608-05BD-411B-9BB3-BA2CD4A982AB}"/>
    <hyperlink ref="H30" location="'TipoEstado'!A1" display="TipoEstado" xr:uid="{8CCBF2F4-2E8A-4D4E-A622-9BC1F0414E63}"/>
    <hyperlink ref="M27" location="'TipoEstado'!A1" display="TipoEstado" xr:uid="{E283CE66-29EC-4B7E-990D-DF948C92D28A}"/>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6C82CD9D-F608-423E-B875-73D070DEADF8}">
          <x14:formula1>
            <xm:f>Valores!$C$2:$C$7</xm:f>
          </x14:formula1>
          <xm:sqref>B9</xm:sqref>
        </x14:dataValidation>
        <x14:dataValidation type="list" allowBlank="1" showInputMessage="1" showErrorMessage="1" xr:uid="{AF6173A4-EFFD-4060-867C-3C71EC1DD1E4}">
          <x14:formula1>
            <xm:f>Valores!$B$2:$B$3</xm:f>
          </x14:formula1>
          <xm:sqref>A9</xm:sqref>
        </x14:dataValidation>
        <x14:dataValidation type="list" allowBlank="1" showInputMessage="1" showErrorMessage="1" xr:uid="{859A8DD6-542C-4DC9-B87B-A1D3E8A1FF68}">
          <x14:formula1>
            <xm:f>Valores!$J$2:$J$3</xm:f>
          </x14:formula1>
          <xm:sqref>H19:H21 I25:I30 I34</xm:sqref>
        </x14:dataValidation>
        <x14:dataValidation type="list" allowBlank="1" showInputMessage="1" showErrorMessage="1" xr:uid="{90B0B4F8-7D4C-419D-B6B2-1E344F8A9748}">
          <x14:formula1>
            <xm:f>Valores!$H$2:$H$3</xm:f>
          </x14:formula1>
          <xm:sqref>F13:F15 C34</xm:sqref>
        </x14:dataValidation>
        <x14:dataValidation type="list" allowBlank="1" showInputMessage="1" showErrorMessage="1" xr:uid="{5EF3B0AE-5B64-4BAF-8D31-328AEE760B53}">
          <x14:formula1>
            <xm:f>Valores!$G$2:$G$12</xm:f>
          </x14:formula1>
          <xm:sqref>C13:C15 F19:F21 G25:G30 L25:L30 G34</xm:sqref>
        </x14:dataValidation>
        <x14:dataValidation type="list" allowBlank="1" showInputMessage="1" showErrorMessage="1" xr:uid="{F97C9606-C63E-42AE-9394-DD906E517657}">
          <x14:formula1>
            <xm:f>Valores!$F$2:$F$5</xm:f>
          </x14:formula1>
          <xm:sqref>A25:A30 A19 A13:A15 A34</xm:sqref>
        </x14:dataValidation>
        <x14:dataValidation type="list" allowBlank="1" showInputMessage="1" showErrorMessage="1" xr:uid="{755904E7-DFD2-476A-913B-E4ADD46E5F63}">
          <x14:formula1>
            <xm:f>Valores!$E$2:$E$3</xm:f>
          </x14:formula1>
          <xm:sqref>B6 D25:D30 E13:E15 J25:J30 I19:I21 J34 D34</xm:sqref>
        </x14:dataValidation>
        <x14:dataValidation type="list" allowBlank="1" showInputMessage="1" showErrorMessage="1" xr:uid="{E1030219-E8F2-4832-BDC0-8ECEA235D15E}">
          <x14:formula1>
            <xm:f>Valores!$D$2:$D$3</xm:f>
          </x14:formula1>
          <xm:sqref>B5</xm:sqref>
        </x14:dataValidation>
        <x14:dataValidation type="list" allowBlank="1" showInputMessage="1" showErrorMessage="1" xr:uid="{D0E6ACAD-6378-4B28-96AB-5D79FA7B597F}">
          <x14:formula1>
            <xm:f>Valores!$I$2:$I$3</xm:f>
          </x14:formula1>
          <xm:sqref>C19</xm:sqref>
        </x14:dataValidation>
        <x14:dataValidation type="list" allowBlank="1" showInputMessage="1" showErrorMessage="1" xr:uid="{A02A70E6-0F52-4E2B-9EE2-3EB9D68C117E}">
          <x14:formula1>
            <xm:f>Valores!$K$2:$K$3</xm:f>
          </x14:formula1>
          <xm:sqref>C25:C30</xm:sqref>
        </x14:dataValidation>
        <x14:dataValidation type="list" allowBlank="1" showInputMessage="1" showErrorMessage="1" xr:uid="{6FB8E875-38BF-4C7C-957F-9B1435515A79}">
          <x14:formula1>
            <xm:f>Valores!$L$2:$L$13</xm:f>
          </x14:formula1>
          <xm:sqref>L34</xm:sqref>
        </x14:dataValidation>
        <x14:dataValidation type="list" allowBlank="1" showInputMessage="1" showErrorMessage="1" xr:uid="{5E9BDCEA-97B5-4A42-990A-F6084A4488BA}">
          <x14:formula1>
            <xm:f>Clases!$B$2:$B$32</xm:f>
          </x14:formula1>
          <xm:sqref>E9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e0cdcf23-7ad1-4e1a-8ffa-931d443eb84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01FC145BBD0874A939323B193740F11" ma:contentTypeVersion="12" ma:contentTypeDescription="Create a new document." ma:contentTypeScope="" ma:versionID="36b3fa40806a30f54d8f505e0e0e8994">
  <xsd:schema xmlns:xsd="http://www.w3.org/2001/XMLSchema" xmlns:xs="http://www.w3.org/2001/XMLSchema" xmlns:p="http://schemas.microsoft.com/office/2006/metadata/properties" xmlns:ns3="e0cdcf23-7ad1-4e1a-8ffa-931d443eb84f" xmlns:ns4="17acce6e-f22e-47dd-b77a-0207b79f634d" targetNamespace="http://schemas.microsoft.com/office/2006/metadata/properties" ma:root="true" ma:fieldsID="aade99622f5f52642c5da480d8fb6227" ns3:_="" ns4:_="">
    <xsd:import namespace="e0cdcf23-7ad1-4e1a-8ffa-931d443eb84f"/>
    <xsd:import namespace="17acce6e-f22e-47dd-b77a-0207b79f634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cdcf23-7ad1-4e1a-8ffa-931d443eb8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_activity" ma:index="19"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7acce6e-f22e-47dd-b77a-0207b79f634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C53A48-AC61-48DF-A98F-AE3C5F5D34E0}"/>
</file>

<file path=customXml/itemProps2.xml><?xml version="1.0" encoding="utf-8"?>
<ds:datastoreItem xmlns:ds="http://schemas.openxmlformats.org/officeDocument/2006/customXml" ds:itemID="{135592AC-26A2-41FC-93E8-7A003AF00B74}"/>
</file>

<file path=customXml/itemProps3.xml><?xml version="1.0" encoding="utf-8"?>
<ds:datastoreItem xmlns:ds="http://schemas.openxmlformats.org/officeDocument/2006/customXml" ds:itemID="{401C80CE-A90D-4DB3-A2D4-31171A2D866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Luciana Sánchez Arias</dc:creator>
  <cp:keywords/>
  <dc:description/>
  <cp:lastModifiedBy>Jose Manuel Garcia Acevedo</cp:lastModifiedBy>
  <cp:revision/>
  <dcterms:created xsi:type="dcterms:W3CDTF">2023-03-29T19:04:22Z</dcterms:created>
  <dcterms:modified xsi:type="dcterms:W3CDTF">2023-04-21T05:28:38Z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86cab09b-e61a-4c01-96e7-67fc9e3d8cd5_Enabled">
    <vt:lpwstr>true</vt:lpwstr>
  </property>
  <property fmtid="{D5CDD505-2E9C-101B-9397-08002B2CF9AE}" pid="5" name="MSIP_Label_86cab09b-e61a-4c01-96e7-67fc9e3d8cd5_SetDate">
    <vt:lpwstr>2023-03-29T20:40:24Z</vt:lpwstr>
  </property>
  <property fmtid="{D5CDD505-2E9C-101B-9397-08002B2CF9AE}" pid="6" name="MSIP_Label_86cab09b-e61a-4c01-96e7-67fc9e3d8cd5_Method">
    <vt:lpwstr>Standard</vt:lpwstr>
  </property>
  <property fmtid="{D5CDD505-2E9C-101B-9397-08002B2CF9AE}" pid="7" name="MSIP_Label_86cab09b-e61a-4c01-96e7-67fc9e3d8cd5_Name">
    <vt:lpwstr>Todos los Empleados</vt:lpwstr>
  </property>
  <property fmtid="{D5CDD505-2E9C-101B-9397-08002B2CF9AE}" pid="8" name="MSIP_Label_86cab09b-e61a-4c01-96e7-67fc9e3d8cd5_SiteId">
    <vt:lpwstr>bf1ce8b5-5d39-4bc5-ad6e-07b3e4d7d67a</vt:lpwstr>
  </property>
  <property fmtid="{D5CDD505-2E9C-101B-9397-08002B2CF9AE}" pid="9" name="MSIP_Label_86cab09b-e61a-4c01-96e7-67fc9e3d8cd5_ActionId">
    <vt:lpwstr>0c313e8a-0cbc-47b0-90bf-fa4503b785f4</vt:lpwstr>
  </property>
  <property fmtid="{D5CDD505-2E9C-101B-9397-08002B2CF9AE}" pid="10" name="MSIP_Label_86cab09b-e61a-4c01-96e7-67fc9e3d8cd5_ContentBits">
    <vt:lpwstr>8</vt:lpwstr>
  </property>
  <property fmtid="{D5CDD505-2E9C-101B-9397-08002B2CF9AE}" pid="11" name="ContentTypeId">
    <vt:lpwstr>0x010100B01FC145BBD0874A939323B193740F11</vt:lpwstr>
  </property>
</Properties>
</file>