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66925"/>
  <mc:AlternateContent xmlns:mc="http://schemas.openxmlformats.org/markup-compatibility/2006">
    <mc:Choice Requires="x15">
      <x15ac:absPath xmlns:x15ac="http://schemas.microsoft.com/office/spreadsheetml/2010/11/ac" url="https://uconet.sharepoint.com/sites/Uconnect-Rugrats/Shared Documents/General/Uconnect/IS-II/"/>
    </mc:Choice>
  </mc:AlternateContent>
  <xr:revisionPtr revIDLastSave="127" documentId="1_{1B47217A-D59C-4D6C-8F4B-F6D76A0214CC}" xr6:coauthVersionLast="47" xr6:coauthVersionMax="47" xr10:uidLastSave="{30B5FC3A-ED46-4E10-9884-1F032F417E02}"/>
  <bookViews>
    <workbookView xWindow="-120" yWindow="-120" windowWidth="38640" windowHeight="15720" activeTab="1" xr2:uid="{C32C75E9-996E-43CE-8A1B-2CB13E8D29B4}"/>
  </bookViews>
  <sheets>
    <sheet name="Escenarios de calidad" sheetId="1" r:id="rId1"/>
    <sheet name="Tacticas" sheetId="14" r:id="rId2"/>
    <sheet name="ACACC-0001" sheetId="2" r:id="rId3"/>
    <sheet name="ACCPS-0001" sheetId="3" r:id="rId4"/>
    <sheet name="ACINT-0001" sheetId="4" r:id="rId5"/>
    <sheet name="ACSEG-0001" sheetId="5" r:id="rId6"/>
    <sheet name="ACSEG-0002" sheetId="6" r:id="rId7"/>
    <sheet name="ACUSB-0001" sheetId="7" r:id="rId8"/>
    <sheet name="ACUSB-0002" sheetId="8" r:id="rId9"/>
    <sheet name="ACUSB-0003" sheetId="9" r:id="rId10"/>
    <sheet name="ACUSB-0004" sheetId="10" r:id="rId11"/>
    <sheet name="ACDIS-0001" sheetId="11" r:id="rId12"/>
    <sheet name="Opciones" sheetId="12"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 i="14" l="1"/>
  <c r="V3" i="14"/>
  <c r="R3" i="14"/>
  <c r="U2" i="14"/>
  <c r="Q2" i="14"/>
  <c r="Y2" i="14"/>
  <c r="Z3" i="14"/>
  <c r="AP3" i="14"/>
  <c r="AO2" i="14"/>
  <c r="J3" i="14"/>
  <c r="AL3" i="14"/>
  <c r="AH3" i="14"/>
  <c r="N3" i="14"/>
  <c r="AK2" i="14"/>
  <c r="F3" i="14"/>
  <c r="AG2" i="14"/>
  <c r="AC2" i="14"/>
  <c r="M2" i="14"/>
  <c r="A2" i="14"/>
  <c r="I2" i="14"/>
  <c r="E2" i="14"/>
  <c r="B3" i="14"/>
  <c r="B19" i="3"/>
  <c r="B18" i="3"/>
  <c r="B17" i="3"/>
  <c r="C1" i="11"/>
  <c r="B19" i="7"/>
  <c r="B18" i="7"/>
  <c r="B17" i="7"/>
  <c r="B4" i="11"/>
  <c r="B18" i="11" s="1"/>
  <c r="B32" i="11" s="1"/>
  <c r="B46" i="11" s="1"/>
  <c r="B60" i="11" s="1"/>
  <c r="B74" i="11" s="1"/>
  <c r="B88" i="11" s="1"/>
  <c r="B102" i="11" s="1"/>
  <c r="B116" i="11" s="1"/>
  <c r="B130" i="11" s="1"/>
  <c r="B144" i="11" s="1"/>
  <c r="B158" i="11" s="1"/>
  <c r="B172" i="11" s="1"/>
  <c r="B5" i="11"/>
  <c r="B19" i="11" s="1"/>
  <c r="B33" i="11" s="1"/>
  <c r="B47" i="11" s="1"/>
  <c r="B61" i="11" s="1"/>
  <c r="B75" i="11" s="1"/>
  <c r="B89" i="11" s="1"/>
  <c r="B103" i="11" s="1"/>
  <c r="B117" i="11" s="1"/>
  <c r="B131" i="11" s="1"/>
  <c r="B145" i="11" s="1"/>
  <c r="B159" i="11" s="1"/>
  <c r="B173" i="11" s="1"/>
  <c r="B19" i="2"/>
  <c r="B18" i="2"/>
  <c r="B17" i="2"/>
  <c r="B47" i="10"/>
  <c r="B46" i="10"/>
  <c r="B45" i="10"/>
  <c r="B44" i="10" s="1"/>
  <c r="B33" i="10"/>
  <c r="B32" i="10"/>
  <c r="B31" i="10"/>
  <c r="B30" i="10" s="1"/>
  <c r="B19" i="10"/>
  <c r="B18" i="10"/>
  <c r="B17" i="10"/>
  <c r="B16" i="10" s="1"/>
  <c r="B5" i="10"/>
  <c r="B4" i="10"/>
  <c r="B3" i="10"/>
  <c r="B2" i="10"/>
  <c r="C1" i="10"/>
  <c r="F10" i="1" s="1"/>
  <c r="B47" i="9"/>
  <c r="B46" i="9"/>
  <c r="B45" i="9"/>
  <c r="B44" i="9"/>
  <c r="B33" i="9"/>
  <c r="B32" i="9"/>
  <c r="B31" i="9"/>
  <c r="B30" i="9"/>
  <c r="B19" i="9"/>
  <c r="B18" i="9"/>
  <c r="B17" i="9"/>
  <c r="B16" i="9" s="1"/>
  <c r="B5" i="9"/>
  <c r="B4" i="9"/>
  <c r="B3" i="9"/>
  <c r="B3" i="11"/>
  <c r="B17" i="11" s="1"/>
  <c r="B2" i="9"/>
  <c r="C1" i="9" s="1"/>
  <c r="F9" i="1" s="1"/>
  <c r="B2" i="11"/>
  <c r="B3" i="8"/>
  <c r="B5" i="8"/>
  <c r="B4" i="8"/>
  <c r="B2" i="8"/>
  <c r="C1" i="8" s="1"/>
  <c r="F8" i="1" s="1"/>
  <c r="B47" i="7"/>
  <c r="B46" i="7"/>
  <c r="B45" i="7"/>
  <c r="B33" i="6"/>
  <c r="B32" i="6"/>
  <c r="B31" i="6"/>
  <c r="B3" i="6"/>
  <c r="B2" i="6"/>
  <c r="B19" i="6"/>
  <c r="B18" i="6"/>
  <c r="B17" i="6"/>
  <c r="B30" i="6" s="1"/>
  <c r="B5" i="6"/>
  <c r="B4" i="6"/>
  <c r="B5" i="5"/>
  <c r="B4" i="5"/>
  <c r="B3" i="5"/>
  <c r="B17" i="4"/>
  <c r="B16" i="4" s="1"/>
  <c r="B18" i="4"/>
  <c r="B19" i="4"/>
  <c r="B33" i="7"/>
  <c r="B32" i="7"/>
  <c r="B31" i="7"/>
  <c r="B30" i="7" s="1"/>
  <c r="B5" i="7"/>
  <c r="B4" i="7"/>
  <c r="B3" i="7"/>
  <c r="B2" i="7"/>
  <c r="B3" i="4"/>
  <c r="B4" i="4"/>
  <c r="B5" i="4"/>
  <c r="B2" i="4"/>
  <c r="C1" i="4" s="1"/>
  <c r="F4" i="1" s="1"/>
  <c r="B5" i="2"/>
  <c r="B3" i="2"/>
  <c r="B16" i="2" s="1"/>
  <c r="B2" i="2"/>
  <c r="B18" i="5"/>
  <c r="B19" i="5"/>
  <c r="B5" i="3"/>
  <c r="B4" i="3"/>
  <c r="B3" i="3"/>
  <c r="B4" i="2"/>
  <c r="B2" i="3" l="1"/>
  <c r="B16" i="3"/>
  <c r="B44" i="7"/>
  <c r="B16" i="7"/>
  <c r="B31" i="11"/>
  <c r="B16" i="11"/>
  <c r="C1" i="2"/>
  <c r="F2" i="1" s="1"/>
  <c r="B44" i="5"/>
  <c r="B30" i="5"/>
  <c r="B16" i="5"/>
  <c r="B2" i="5"/>
  <c r="B16" i="6"/>
  <c r="C1" i="6" s="1"/>
  <c r="F6" i="1" s="1"/>
  <c r="B33" i="5"/>
  <c r="B32" i="5"/>
  <c r="B47" i="5"/>
  <c r="B46" i="5"/>
  <c r="B17" i="5"/>
  <c r="C1" i="3" l="1"/>
  <c r="F3" i="1" s="1"/>
  <c r="B45" i="11"/>
  <c r="B30" i="11"/>
  <c r="C1" i="7"/>
  <c r="F7" i="1" s="1"/>
  <c r="B31" i="5"/>
  <c r="B45" i="5"/>
  <c r="B59" i="11" l="1"/>
  <c r="B44" i="11"/>
  <c r="C1" i="5"/>
  <c r="F5" i="1" s="1"/>
  <c r="B73" i="11" l="1"/>
  <c r="B58" i="11"/>
  <c r="B87" i="11" l="1"/>
  <c r="B72" i="11"/>
  <c r="B86" i="11" l="1"/>
  <c r="B101" i="11"/>
  <c r="B100" i="11" l="1"/>
  <c r="B115" i="11"/>
  <c r="B129" i="11" l="1"/>
  <c r="B114" i="11"/>
  <c r="B143" i="11" l="1"/>
  <c r="B128" i="11"/>
  <c r="B157" i="11" l="1"/>
  <c r="B142" i="11"/>
  <c r="B171" i="11" l="1"/>
  <c r="B170" i="11" s="1"/>
  <c r="B156" i="11"/>
  <c r="F11" i="1" s="1"/>
  <c r="F12" i="1" s="1"/>
</calcChain>
</file>

<file path=xl/sharedStrings.xml><?xml version="1.0" encoding="utf-8"?>
<sst xmlns="http://schemas.openxmlformats.org/spreadsheetml/2006/main" count="1238" uniqueCount="398">
  <si>
    <t>Identificador</t>
  </si>
  <si>
    <t>Afirmación</t>
  </si>
  <si>
    <t>Pregunta</t>
  </si>
  <si>
    <t>Taxonomia</t>
  </si>
  <si>
    <t>Atributo de calidad</t>
  </si>
  <si>
    <t>Cantidad de escenarios</t>
  </si>
  <si>
    <t>Estado</t>
  </si>
  <si>
    <t>ACACC-0001</t>
  </si>
  <si>
    <t>La aplicación puede alternar entre diseños ya establecidos según su gusto.</t>
  </si>
  <si>
    <t>¿Requiere que la aplicación permita alternar entre diseños ya establecidos, para que los usuarios puedan elegir según su gusto?</t>
  </si>
  <si>
    <t>Perceptibilidad</t>
  </si>
  <si>
    <t>Accesibilidad</t>
  </si>
  <si>
    <t>Color</t>
  </si>
  <si>
    <t>ACCPS-0001</t>
  </si>
  <si>
    <t>La aplicación cuenta con un centro de ayuda donde se puedan encontrar respuestas a preguntas frecuentes.</t>
  </si>
  <si>
    <t>¿Desea que se ofrezca un centro de ayuda en línea donde los usuarios puedan encontrar respuestas a preguntas frecuentes?</t>
  </si>
  <si>
    <t>Recursos de soporte</t>
  </si>
  <si>
    <t>Capacidad para ser soportado</t>
  </si>
  <si>
    <t>Hecho</t>
  </si>
  <si>
    <t>ACINT-0001</t>
  </si>
  <si>
    <t>la aplicación estará visible para el idioma seleccionado.</t>
  </si>
  <si>
    <t>¿La aplicación estará visible para el idioma seleccionado?</t>
  </si>
  <si>
    <t>Soporte a idioma</t>
  </si>
  <si>
    <t>Internacionalización</t>
  </si>
  <si>
    <t>Sin terminar</t>
  </si>
  <si>
    <t>ACSEG-0001</t>
  </si>
  <si>
    <t>El acceso a la aplicación se realiza introduciendo un nombre de usuario y contraseña.</t>
  </si>
  <si>
    <t>¿Desea que el acceso a la aplicación se realice introduciendo un nombre de usuario y una contraseña?</t>
  </si>
  <si>
    <t>Autenticación </t>
  </si>
  <si>
    <t>Seguridad</t>
  </si>
  <si>
    <t>Sin empezar</t>
  </si>
  <si>
    <t>ACSEG-0002</t>
  </si>
  <si>
    <t>Se cuenta con la opción de reestablecer su contraseña en caso de olvidarla o perderla.</t>
  </si>
  <si>
    <t>¿Desea contar con la opción de restablecer su contraseña en caso de olvidarla o perderla?</t>
  </si>
  <si>
    <t xml:space="preserve">Autenticación </t>
  </si>
  <si>
    <t>Sin revisar</t>
  </si>
  <si>
    <t>ACUSB-0001</t>
  </si>
  <si>
    <t>Se cuentan con formularios fáciles de usar y comprender al realizar cualquier solicitud.</t>
  </si>
  <si>
    <t>¿Desea que los formularios sean fáciles de usar y comprender al realizar cualquier solicitud?</t>
  </si>
  <si>
    <t>Interacción</t>
  </si>
  <si>
    <t>Usabilidad</t>
  </si>
  <si>
    <t>ACUSB-0002</t>
  </si>
  <si>
    <t>Los diferentes campos de texto cuentan con ayudas que motiven a que el usuario ingrese información válida</t>
  </si>
  <si>
    <t>¿Los diferentes campos de texto cuentan con ayudas que motiven a que el usuario ingrese información válida?</t>
  </si>
  <si>
    <t>Presentación</t>
  </si>
  <si>
    <t>ACUSB-0003</t>
  </si>
  <si>
    <t>La aplicación tiene pequeños mensajes de ayuda que aparezcan cuando se coloque el cursor de ratón sobre ciertos elementos</t>
  </si>
  <si>
    <t>¿Desea que la aplicación tenga pequeños mensajes de ayuda que aparezcan cuando se coloque el cursor del ratòn sobre ciertos elementos? Estos mensajes, proporcionan información adicional sobre la función o el propósito de ese elemento en la aplicación.</t>
  </si>
  <si>
    <t>ACUSB-0004</t>
  </si>
  <si>
    <t>La aplicación en todo el momento de registro o acceso, está realizando validaciones para asegurar que cada dato que se ingrese sea válido y disminuir la probabilidad de que el usuario cometa errores o no inducirlo al fallo</t>
  </si>
  <si>
    <t>¿La aplicación requiere que al momento del completar un formulario, se estén realizando validaciones para asegurar que cada dato que se ingrese sea válido y disminuir la probablidad de que el usuario cometa errores o no inducirlo al fallo?</t>
  </si>
  <si>
    <t>Interacción/Retroalimentación</t>
  </si>
  <si>
    <t>ACDIS-0001</t>
  </si>
  <si>
    <t>La aplicación actualiza su contenido en tiempo real de forma automática sin necesidad de actualizar la página de forma manual</t>
  </si>
  <si>
    <t>¿Deseas que la aplicación actualice su contenido en tiempo real de forma automática sin necesidad de actualizar la página de forma manual?</t>
  </si>
  <si>
    <t>Capacidad de red</t>
  </si>
  <si>
    <t>Disponibilidad</t>
  </si>
  <si>
    <t>Total</t>
  </si>
  <si>
    <t>Volver al inicio</t>
  </si>
  <si>
    <t>Táctica</t>
  </si>
  <si>
    <t>Hoja de Estilo Dinámica</t>
  </si>
  <si>
    <t>Videos interactivos</t>
  </si>
  <si>
    <t>Almacenamiento Centralizado de Traducciones</t>
  </si>
  <si>
    <t>Usar un sistema de gestión de identidades y accesos (IAM)</t>
  </si>
  <si>
    <t>Envío de correo electrónico de verificación</t>
  </si>
  <si>
    <t>Utilizar un diseño simple y minimalista</t>
  </si>
  <si>
    <t>Proporcionar ejemplos de información válida</t>
  </si>
  <si>
    <t>Implemetar tooltips</t>
  </si>
  <si>
    <t>Realizar validaciones en tiempo real</t>
  </si>
  <si>
    <t>Servicios de terceros</t>
  </si>
  <si>
    <t>Ventajas</t>
  </si>
  <si>
    <t>Desventajas</t>
  </si>
  <si>
    <t>Rápida implementacion</t>
  </si>
  <si>
    <t>Complejidad</t>
  </si>
  <si>
    <t>Demostrativo</t>
  </si>
  <si>
    <t>Costo de producción y actualización</t>
  </si>
  <si>
    <t>Centralización</t>
  </si>
  <si>
    <t>Costos iniciales</t>
  </si>
  <si>
    <t>Permite una gestión centralizada de los usuarios y permisos</t>
  </si>
  <si>
    <t>Puede ser complejo de implementar y mantener
Costoso</t>
  </si>
  <si>
    <t>Validación segura</t>
  </si>
  <si>
    <t>Díficil de implementar y mucho proceso para el usuario</t>
  </si>
  <si>
    <t>Mayor clarida d y enfoque</t>
  </si>
  <si>
    <t>Puede limitar el diseño</t>
  </si>
  <si>
    <t>Mejor asociación de la información que deben ingresar los usuarios</t>
  </si>
  <si>
    <t>Algunos ejemplos pueden ser difícil de crear y mantener</t>
  </si>
  <si>
    <t>Eficacia</t>
  </si>
  <si>
    <t>Pueden no ser claros</t>
  </si>
  <si>
    <t>Prevención de errores</t>
  </si>
  <si>
    <t>Puede ralentizar la entrada de datos al realizar comprobaciones en todo momento</t>
  </si>
  <si>
    <t>Eficiencia</t>
  </si>
  <si>
    <t>Dependencia de terceros</t>
  </si>
  <si>
    <t>Flexibilidad</t>
  </si>
  <si>
    <t>Compatibilidad</t>
  </si>
  <si>
    <t>Visualmente atractivo</t>
  </si>
  <si>
    <t>Consistencia</t>
  </si>
  <si>
    <t xml:space="preserve">Implementación compleja
</t>
  </si>
  <si>
    <t>Costoso</t>
  </si>
  <si>
    <t>Mejora legibilidad y navegación</t>
  </si>
  <si>
    <t>Los ejemplos pueden ayudar a personas que no estén familiarizadas con lo que se requiere
Fácil de implementar</t>
  </si>
  <si>
    <t>Dependiendo del ejemplo, el usuario se puede confundir y abrumar con lo que se tiene que ingresar</t>
  </si>
  <si>
    <t>No son intrusivos</t>
  </si>
  <si>
    <t>Mejora de la experiencia del usuario</t>
  </si>
  <si>
    <t>Puede ser molesto para los usuarios</t>
  </si>
  <si>
    <t>Rápida y fácil implementación</t>
  </si>
  <si>
    <t>Limitaciones en el contol sobre la infraestructura</t>
  </si>
  <si>
    <t>Escalable a temas personalizados</t>
  </si>
  <si>
    <t>Tiempo necesario</t>
  </si>
  <si>
    <t>Multimodal</t>
  </si>
  <si>
    <t>Baja probabilidad de error</t>
  </si>
  <si>
    <t>Usar un servicio de autenticación externo</t>
  </si>
  <si>
    <t>Hacer pruebas de usabilidad con potenciales usuarios de la aplicación</t>
  </si>
  <si>
    <t>Fácil de implementar</t>
  </si>
  <si>
    <t>Ofrecer ayuda contextual</t>
  </si>
  <si>
    <t>Realizar validaciones  al momento de enviar la información</t>
  </si>
  <si>
    <t>WebSocket</t>
  </si>
  <si>
    <t>Paleta de colores dinámica</t>
  </si>
  <si>
    <t>Banco de preguntas</t>
  </si>
  <si>
    <t>Utilizar un marco de internacionalización</t>
  </si>
  <si>
    <t>Los campos de texto cuentan con ayudas que le informarán a los usuarios si la información que ingresó está bien</t>
  </si>
  <si>
    <t>Facilita el desarrollo</t>
  </si>
  <si>
    <t>Puede reducir el control</t>
  </si>
  <si>
    <t>Identificar problemas de usabilidad</t>
  </si>
  <si>
    <t>Puede ser costoso</t>
  </si>
  <si>
    <t>Mejora la experiencia de usuario</t>
  </si>
  <si>
    <t>Asegurar relevancia de la información</t>
  </si>
  <si>
    <t>Puede ser más eficiente</t>
  </si>
  <si>
    <t>Puede permitir que se ingresen datos incorrectos hasta que se validen</t>
  </si>
  <si>
    <t xml:space="preserve">Mayor consumo de recursos del servidor
</t>
  </si>
  <si>
    <t>Personalización visual</t>
  </si>
  <si>
    <t>Consistencia visual</t>
  </si>
  <si>
    <t>Amplio alcance</t>
  </si>
  <si>
    <t>Navegación</t>
  </si>
  <si>
    <t>Incompatibilidad para algunas arquitecturas</t>
  </si>
  <si>
    <t>Mejora la seguridad</t>
  </si>
  <si>
    <t>Puede depender de un tercero</t>
  </si>
  <si>
    <t>Permite hacer mejoras iterativas en el diseño</t>
  </si>
  <si>
    <t>Puede llevar tiempo</t>
  </si>
  <si>
    <t>Mejor acompañamiento en el momento que el usuario esté ingresando la información</t>
  </si>
  <si>
    <t xml:space="preserve">Más complejo de implementar
</t>
  </si>
  <si>
    <t>El texto puede ser más preciso que los íconos o las imágenes</t>
  </si>
  <si>
    <t xml:space="preserve">No relentiza la entrada de datos	</t>
  </si>
  <si>
    <t>Puede dificultar la identificación de errores</t>
  </si>
  <si>
    <t>Mejora experiencia de usuario</t>
  </si>
  <si>
    <t>Dífiicl adminsitración y configuración</t>
  </si>
  <si>
    <t>Mejora accesibilidad</t>
  </si>
  <si>
    <t>Usabilidad, Pruebas de diseño (¿Los colores son visualmente atractivos?)</t>
  </si>
  <si>
    <t>Fácil actualización</t>
  </si>
  <si>
    <t>Limitado a texto</t>
  </si>
  <si>
    <t>Potenciales dependencias tecnológicas</t>
  </si>
  <si>
    <t>Desarrollar funciones propias de autenticación y autorización</t>
  </si>
  <si>
    <t>Los resultados pueden ser muy subjetivos</t>
  </si>
  <si>
    <t>Ayudan a que el usuario corrija si tiene errores en tiempo real</t>
  </si>
  <si>
    <t>Algunas ayudas pueden llegar a ser molestas para los usuarios</t>
  </si>
  <si>
    <t>Foro</t>
  </si>
  <si>
    <t>Aprendizaje inicial</t>
  </si>
  <si>
    <t>Colaboración interdisciplinaria</t>
  </si>
  <si>
    <t>Puede ayudar a mejorar la experiencia de usuario y satisfacción del usuario</t>
  </si>
  <si>
    <t>Utilizar archivos de recursos internacionales (IR)</t>
  </si>
  <si>
    <t xml:space="preserve">Permite un control completo de la autenticación y autorización
</t>
  </si>
  <si>
    <t>Requiere un conocimiento experto en seguridad y autenticación</t>
  </si>
  <si>
    <t>Ofrecer sugerencias y autocompletado</t>
  </si>
  <si>
    <t>Interacción entre usuarios</t>
  </si>
  <si>
    <t>Moderación</t>
  </si>
  <si>
    <t>Puede ser complejo implementar y mantener</t>
  </si>
  <si>
    <t>Mejor comprensión de las necesidades de los usuarios</t>
  </si>
  <si>
    <t>Costo</t>
  </si>
  <si>
    <t>Variedad de contenido</t>
  </si>
  <si>
    <t>Organización</t>
  </si>
  <si>
    <t>Estructura organizada</t>
  </si>
  <si>
    <t>Se pueden desactualizar</t>
  </si>
  <si>
    <t>Mayor número de ideas, por ende mayor innovación</t>
  </si>
  <si>
    <t>Dificultad para mantener e implementar</t>
  </si>
  <si>
    <t>Mejora la productividad</t>
  </si>
  <si>
    <t>Puede ser invasivo</t>
  </si>
  <si>
    <t>Colaborativo</t>
  </si>
  <si>
    <t>Posible desinformación</t>
  </si>
  <si>
    <t>Independencia tecnológica</t>
  </si>
  <si>
    <t>Resistencia al cambio</t>
  </si>
  <si>
    <t>Reduce los errores</t>
  </si>
  <si>
    <t>Puede ser inexacto</t>
  </si>
  <si>
    <t>Permite la colaboración</t>
  </si>
  <si>
    <t>Sobrecarga de archivos</t>
  </si>
  <si>
    <t>Implementar un diseño adaptativo y responsivo</t>
  </si>
  <si>
    <t>Mejora la experiencia del usuario</t>
  </si>
  <si>
    <t>Utilizar un sistema de gestión de traducción (TMS)</t>
  </si>
  <si>
    <t>Mayor alcance de dispositivos</t>
  </si>
  <si>
    <t>Control y seguimiento de las traducciones</t>
  </si>
  <si>
    <t>Costos asociados</t>
  </si>
  <si>
    <t>Menos mantenimiento</t>
  </si>
  <si>
    <t>Puede ser complejo</t>
  </si>
  <si>
    <t xml:space="preserve"> </t>
  </si>
  <si>
    <t>Aplicar los estándares de la industria (ISO 9241-210, ISO 9241-11 e ISO 9241-151)</t>
  </si>
  <si>
    <t>Gestión de traducciones eficiente</t>
  </si>
  <si>
    <t>Utilizar encapsulación de Recursos de I18n</t>
  </si>
  <si>
    <t>Mejora la usabilidad</t>
  </si>
  <si>
    <t>Mejora la coherencia y calidad del diseño</t>
  </si>
  <si>
    <t>Puede no ser adecuado para todos los productos al ser genérico.</t>
  </si>
  <si>
    <t>Segregación de responsabilidades</t>
  </si>
  <si>
    <t>Potencial sobrecarga de archivos</t>
  </si>
  <si>
    <t>Facilita la evaluación</t>
  </si>
  <si>
    <t>Facilidad para Testing</t>
  </si>
  <si>
    <t>Potencial complejidad</t>
  </si>
  <si>
    <t>Diseño Centrado en el Usuario (DCU)</t>
  </si>
  <si>
    <t>Mantenimiento simple</t>
  </si>
  <si>
    <t>Puede ser costoso en tiempo y recursos</t>
  </si>
  <si>
    <t>Puede generar una mayor satisfacción del usuario</t>
  </si>
  <si>
    <t>Puede ser dificil de implementar</t>
  </si>
  <si>
    <t>Monitorización de KPIs</t>
  </si>
  <si>
    <t>Mejor comprensión del rendimiento</t>
  </si>
  <si>
    <t>puede requerir una inversión en tiempo y recursos importantes</t>
  </si>
  <si>
    <t>Ayudar a identificar áreas donde los formularios pueden ser más eficientes</t>
  </si>
  <si>
    <t>puede ser difícil de implementar y mantener</t>
  </si>
  <si>
    <t>Puede ayudar a tomar decisiones informadas sobre los formularios</t>
  </si>
  <si>
    <t>Estímulo</t>
  </si>
  <si>
    <t>Taxonomía</t>
  </si>
  <si>
    <t>Tipo escenario</t>
  </si>
  <si>
    <t>Exitoso</t>
  </si>
  <si>
    <t>¿Escenario cumplido?</t>
  </si>
  <si>
    <t>Sin calificar</t>
  </si>
  <si>
    <t>Descripción</t>
  </si>
  <si>
    <t>Asegura que un usuario que prefiere alternar entre otro diseño más claro o más oscuro, pueda hacerlo sin problema.</t>
  </si>
  <si>
    <t>Origen del Estímulo</t>
  </si>
  <si>
    <t>Cualquier usuario</t>
  </si>
  <si>
    <t>El usuario seleccina la opción que muestra los diferentes estilos preconfigurados y escoge el de su preferencia</t>
  </si>
  <si>
    <t>Artefacto</t>
  </si>
  <si>
    <t xml:space="preserve">Aplicación </t>
  </si>
  <si>
    <t>Ambiente</t>
  </si>
  <si>
    <t>Operación normal</t>
  </si>
  <si>
    <t>Respuesta</t>
  </si>
  <si>
    <t>La aplicación cambia su apariencia completamente, mostrandosele a usuario en la paleta de colores escogida por el y este continua en la ventana de opciones de estilos</t>
  </si>
  <si>
    <t>Medida de la respuesta</t>
  </si>
  <si>
    <t>Luego de cambiarse la apariencia de la aplicación, el sistema se muestra al usuario en los colores deseados</t>
  </si>
  <si>
    <t>Caracteristica</t>
  </si>
  <si>
    <t>No exitoso</t>
  </si>
  <si>
    <t>Asegura que un usuario que prefiere alternar entre otro diseño más claro o más oscuro, no pueda hacerlo exitosamente debido al alto flujo de solicitudes.</t>
  </si>
  <si>
    <t>El ususario selecciona un estilo de diseño preconfigurado en el sistema</t>
  </si>
  <si>
    <t>Operación con problemas</t>
  </si>
  <si>
    <t>La aplicación no cambia su estilo para el usuario y es notificado de la razón</t>
  </si>
  <si>
    <t>La aplicación efectivamente notifica al usuario del porqué no ha sido registrada su solicitud</t>
  </si>
  <si>
    <t>Asegura que un usuario final encuentre respuesta a una pregunta especifíca en el centro de ayuda.</t>
  </si>
  <si>
    <t>Un usuario accede al centro de ayuda de las preguntas frecuentes en cualquier momento.</t>
  </si>
  <si>
    <t>Aplicación</t>
  </si>
  <si>
    <t>El centro de ayuda brinda al usuario una respuesta a su duda.</t>
  </si>
  <si>
    <t>El sistema efectivamente brindó al usuario la respuesta a la duda presentada por él</t>
  </si>
  <si>
    <t>No Exitoso</t>
  </si>
  <si>
    <t>Asegura que los usuarios al no encontrar la solución de su duda, puede seleccionar reportarla para que pueda ser solucionada y agregada al banco de pregutnas</t>
  </si>
  <si>
    <t>Usuarios acceden al centro de ayuda de las preguntas frecuentes en cualquier momento</t>
  </si>
  <si>
    <t>El sistema informa al usuario que su pregunta no se encuentra y le permite reportarla.</t>
  </si>
  <si>
    <t>El usuario efectivamente puede reportar su pregunta y esta se registra en el sistema.</t>
  </si>
  <si>
    <t>Asegura que un usuario que seleccione uno de los idiomas que la aplicación presenta como disponibles, pueda visualizar todos los textos, contenidos y elementos visuales de la aplicación de dicho idioma de forma satisfactoria.</t>
  </si>
  <si>
    <t>Seleccionar uno de los idiomas que la aplicación presenta como disponibles</t>
  </si>
  <si>
    <t>* microservicio de Internacionalización Centralizado
* Middleware de Gestión de Idioma
* Encapsulación de Recursos de I18n (cada microservicio)</t>
  </si>
  <si>
    <t>La aplicación se muestra en el idioma seleccionado</t>
  </si>
  <si>
    <t>Luego de que el usuario seleccione el idioma en el que desea ver la página el sistema se muestra en dicho idioma todos los textos, contenidos y elementos visuales de la aplicación</t>
  </si>
  <si>
    <t>Asegura que un usuario que seleccione uno de los idiomas que la aplicación presenta como disponibles, no pueda visualizar completamente todos los textos, contenidos o elementos visuales de la aplicación en dicho idioma de forma satisfactoria.</t>
  </si>
  <si>
    <t>La aplicación no se muestra completamente en el idioma seleccionado</t>
  </si>
  <si>
    <t>Luego de que el usuario seleccione el idioma en el que desea ver la página el sistema se muestra en dicho idioma solo algunos textos, contenidos y elementos visuales de la aplicación</t>
  </si>
  <si>
    <t>Asegura que un usuario que ingrese con un usuario válido y una contraseña válida, pueda acceder al sistema de forma satisfactoria.</t>
  </si>
  <si>
    <t>Ingresar a la aplicación con un usuario y contraseña correctos</t>
  </si>
  <si>
    <t>Componente de seguridad</t>
  </si>
  <si>
    <t>El sistema redericciona al usuario final a la pantalla principal</t>
  </si>
  <si>
    <t>Luego de ingresar los datos de usuario y contraseña correctos el usuario final es redireccionado a la pantalla principal</t>
  </si>
  <si>
    <t>Asegura que un usuario que ingrese con un nombre de usuario no existente, no pueda acceder al sistema de forma satisfactoria.</t>
  </si>
  <si>
    <t>Ingresar con un nombre de usuario no existente</t>
  </si>
  <si>
    <t>El sistema muestra un mensaje de error especificando que el nombre de usuario que se ingresó no existe</t>
  </si>
  <si>
    <t>Luego de ingresar los datos de usuario y validar que no existe se le mostrará un mensaje de error especificando que el nombre de usuario  que ingresó no existe</t>
  </si>
  <si>
    <t>Asegura que un usuario que ingrese con un nombre de usuario válido y una contraseña inválida, el usuario final no podrá ingresar a la aplicación</t>
  </si>
  <si>
    <t>Ingresar a la aplicación con un nombre de usuario correcto y una contraseña incorrecta</t>
  </si>
  <si>
    <t>El sistema le muestra un mensaje de error, especificando que la contraseña proporcionada no es correcta para el usuario ingresado</t>
  </si>
  <si>
    <t>Luego de ingresar los datos de usuario y la contraseña incorrecta, el sistema le muestra un mensaje de error, especificando que la contraseña proporcionada no es correcta para el usuario ingresado</t>
  </si>
  <si>
    <t>Asegura que un usuario que ingrese con un nombre de usuario válido y una contraseña válida, pero el usuario esté bloqueado del sistema, el usuario final no podrá ingresar a la aplicación</t>
  </si>
  <si>
    <t>Ingresar a la aplicación con un nombre de usuario correcto, pero bloqueado y una contraseña correcta</t>
  </si>
  <si>
    <t>El sistema le muestra un mensaje de error, especificando que el usuario ingresado está actualmente bloqueado del sistema</t>
  </si>
  <si>
    <t>Luego de ingresar el usuario bloqueado, el sistema le muestra un mensaje de error, especificando que el usuario ingresado está actualmente bloqueado del sistema</t>
  </si>
  <si>
    <t>Asegura que un usuario que olvide su contraseña, utilice la opción de ¿olvidó su contraseña?, ingrese su correo electrónico tal como está registrado dentro de la aplicación, y finalmente, le sea enviado un correo electrónico, que podrá utilizar para reestablecer su contraseña</t>
  </si>
  <si>
    <t>El usuario solicita reestablecer su contraseña e Ingresa correo electrónico de un usuario existente en la aplicación y ejecuta la acción reestablecer contraseña</t>
  </si>
  <si>
    <t>El sistema envía un correo electrónico a la dirección proporcionada con un enlace que redigirá al usuario final al lugar donde se reestablecerá la contraseña</t>
  </si>
  <si>
    <t>Luego de utilizar la opción de ¿olvidó su contraseña? y seguir los pasos correctamente, el sistema envía un correo electrónico a la dirección proporcionada con un enlace que redigirá al usuario final al lugar donde se reestablecerá la contraseña</t>
  </si>
  <si>
    <t>Asegura que un usuario que olvide su contraseña, utilice la opción de ¿olvidó su contraseña? y el usuario final no ingresó el correo electrónico tal y como está registrado dentro de la aplicación, no se le será enviado un correo electrónico a esa dirección, con el cual se puede reestablecer la contraseña.</t>
  </si>
  <si>
    <t>El usuario solicita reestablecer su contraseña,  pero no ingresó un correo electrónico válido que esté registrado en la aplicación</t>
  </si>
  <si>
    <t>El sistema no envía ningún correo electrónico a la dirección que proporcionó el usuario, y se le muestra al usuario final que el correo que ingresó no está registrado en la plataforma.</t>
  </si>
  <si>
    <t>El sistema muestra un mensaje de error, indicando que no existe una cuenta de usuario asociada al correo electrónico ingresado. Por tanto, el sistema no envía ningún correo electrónico de restablecimiento de contraseña.</t>
  </si>
  <si>
    <t>Asegura que un usuario que olvide su contraseña, utilice la opción de ¿olvidó su contraseña?, se le haya enviado un correo para poder cambiar la contraseña a la dirección proporcionada, y lo haya utilizado, pero al momento de ingresar la nueva contraseña, no sigue el formato de contraseñas de la aplicación, no se reestablecerá la contraseña del usuario final.</t>
  </si>
  <si>
    <t>El usuario ingresa una contraseña débil o que no siga el formato de contraseñas de la aplicación</t>
  </si>
  <si>
    <t>El sistema no reestablece la contraseña del usuario final y le muestra al usuario un mensaje indicando que la contraseña no es admitida, también el motivo del porqué no fue admitida, sin embargo, le permite al usuario final la posibilidad de ingresar de nuevo la contraseña.</t>
  </si>
  <si>
    <t>El sistema muestra un mensaje de error al usuario, no se reestablece la contraseña del usuario y se le muestra al usuario un mensaje indicando que la contraseña no es admitida, también el motivo del porqué no fue admitida. Sin embargo, se le permite al usuario final la posibilidad de ingresar de nuevo la contraseña.</t>
  </si>
  <si>
    <t>Asegura que un usuario a la hora de completar un formulario (reporte, publicación, comentario, mensaje),  sea facil de hacer y facil de comprender para este.</t>
  </si>
  <si>
    <t>El usuario selecciona algún formulario para ser llenado.</t>
  </si>
  <si>
    <t>Se despliega para el usuario el formulario que debe llenar para realizar su solicitud.</t>
  </si>
  <si>
    <t>Luego de desplegarse el formulario, el usuario puede entender facilmente el formulario y completar todos los campos requeridos de este.</t>
  </si>
  <si>
    <t>Asegura que un usuario que complete todos los campos del formulario, pueda enviar su solicitud exitosamente.</t>
  </si>
  <si>
    <t>Seleccionar la opción de "enviar" con todo el formulario completo</t>
  </si>
  <si>
    <t>El sitema valida el formulario y luego es registrado exitosamente.</t>
  </si>
  <si>
    <t>El sistema registró exitosamente la solicitud del usuario y le brinda un mensaje de confirmación al usuario</t>
  </si>
  <si>
    <t>Asegura que un usuario que no complete todos los campos del formulario, no pueda registrar su solicitud exitosamente.</t>
  </si>
  <si>
    <t>Enviar la solicitud sin que todo el formulario este completo.</t>
  </si>
  <si>
    <t>Se le informa al usuario que el formulario se encuentra incomple, le indica que debe completar el formulario totalmente, indicandole lo que le hace falta.</t>
  </si>
  <si>
    <t>El sistema notifico exitosamente al usuario que su formulario esta incompleto y le muestra el campo incompleto.</t>
  </si>
  <si>
    <t>Asegura que un usuario no puede registrar su solicitud a causa del alto flujo de solicitudes, sea notificado</t>
  </si>
  <si>
    <t>La solicitud no se registra en la aplicación y el sistema informa al usuario que su solicitud no pudo ser registrada exitosamente.</t>
  </si>
  <si>
    <t>El sistema notifica al usuario acerca de su solicitud y le recomienda intentarlo nuevamente más tarde.</t>
  </si>
  <si>
    <t>Asegura que el campo de texto cuenta con la ayuda correcta para motivar al usuario a ingresar información valida.</t>
  </si>
  <si>
    <t>El usuario selecciona un campo de texto donde deberá ingresar información.</t>
  </si>
  <si>
    <t>En operación normal</t>
  </si>
  <si>
    <t>Después de que el usuario selecciona el campo, el sistema despliega una ayuda en el campo donde el usuario ingresara la información.</t>
  </si>
  <si>
    <t>El sistema efectiamente proporciona ayuda en el campo de texto para motivar al usuario a ingresar información valida.</t>
  </si>
  <si>
    <t>Asegura que un usuario que señale con el apuntador (cursor del mouse ➛) sobre un icono de información, reciba de manera exitosa una descripción emergente que explique la función o propósito del elemento al que está apuntando.</t>
  </si>
  <si>
    <t>Un usuario coloca el apuntador (cursor del mouse ➛) sobre un icono de información.</t>
  </si>
  <si>
    <t>Aplicación (User interface)</t>
  </si>
  <si>
    <t>Se muestra una descripción emergente que describe la funcionalidad del icono de información al usuario.</t>
  </si>
  <si>
    <t>El mensaje emergente se despliega en menos de 1 segundo y contiene información relevante y fácil de entender sobre el funcionamiento del icono de información.</t>
  </si>
  <si>
    <t>Asegura que un usuario que señale con el apuntador (cursor del mouse ➛) sobre un botón, reciba de manera exitosa una descripción emergente que explique la función o propósito del elemento al que está apuntando.</t>
  </si>
  <si>
    <t>Un usuario coloca el apuntador (cursor del mouse ➛) sobre un botón.</t>
  </si>
  <si>
    <t>Se muestra una descripción emergente que describe la funcionalidad del botón al usuario.</t>
  </si>
  <si>
    <t>El mensaje emergente se despliega en menos de 1 segundo y contiene información relevante y fácil de entender sobre el funcionamiento del botón.</t>
  </si>
  <si>
    <t>Asegura que un usuario que señale con el apuntador (cursor del mouse ➛) sobre un enlace, reciba de manera exitosa una descripción emergente que explique la función o propósito del elemento al que está apuntando.</t>
  </si>
  <si>
    <t>Un usuario coloca el apuntador (cursor del mouse ➛) sobre un enlace.</t>
  </si>
  <si>
    <t>Se muestra una descripción emergente que describe la funcionalidad del enlace al usuario.</t>
  </si>
  <si>
    <t>El mensaje emergente se despliega en menos de 1 segundo y contiene información relevante y fácil de entender sobre el funcionamiento del enlace.</t>
  </si>
  <si>
    <t>Asegura que un usuario que señale con el apuntador (cursor del mouse ➛) sobre elementos del menú, reciba de manera exitosa una descripción emergente que explique la función o propósito del elemento al que está apuntando.</t>
  </si>
  <si>
    <t>Un usuario coloca el apuntador (cursor del mouse ➛) sobre elementos del menú.</t>
  </si>
  <si>
    <t>Se muestra una descripción emergente que describe la funcionalidad del elemento del menú al usuario.</t>
  </si>
  <si>
    <t>El mensaje emergente se despliega en menos de 1 segundo y contiene información relevante y fácil de entender sobre el funcionamiento del elemento del menú</t>
  </si>
  <si>
    <t>Asegura que el sistema realiza todas las varificaciones de datos como longitud, tamaño, tipo de dato, obligatoriedad, etc y se encuentra con un usuario que introdujo correctamente todos los datos al momento de completar cualquier formulario en la aplicación, pueda hacerlo correctamente.</t>
  </si>
  <si>
    <t>Completar cualquier formulario en la aplicación</t>
  </si>
  <si>
    <t>El sistema verifica todos los datos y al darse cuenta que están correctos, permite realizar la solicitud exitosamente</t>
  </si>
  <si>
    <t>El usuario luego de ingresar todos los datos correctamente puede realizar su solicitud exitosamente.</t>
  </si>
  <si>
    <t>Asegura que un usuario que este completando un formulario y el sistema detecte que no ha ingresado todos los campos requeridos, sea notificado al respecto, resaltando que campo le falta e inpidiendo que se pueda competar su solicitud exitosamente.</t>
  </si>
  <si>
    <t>No sé completaron todos los campos requeridos del formulario.</t>
  </si>
  <si>
    <t>El sistema notifica al usuario en caso de tener un campo incompleto y le informa cual ha sido.</t>
  </si>
  <si>
    <t>El sistema notificó exitosamente al usuario de que el formulario estaba incompleto resaltando y no se le permite continuar con la solicitud hasta no completar todo el formulario.</t>
  </si>
  <si>
    <t>Asegura que un usuario que este llenando un formulario y el sistema detecte que ha ingresado un dato equivocado (por rango/formato/tipo de dato/obligatoriedad), sea notificado al respecto, resaltando que campo tiene un error e inpidiendo que pueda completar su solicitud exitosamente.</t>
  </si>
  <si>
    <t>El usuario completo un campo del formulario erróneamente.</t>
  </si>
  <si>
    <t>El sistema notifica al usuario que tiene un campo que ha sido llenado incorrectamente y le indica cual ha sido.</t>
  </si>
  <si>
    <t>El usuario es notificado de cual campo ha sido llenado mal resaltando este campo entre los demás, la aplicación no le permite al usuario continuar con el registro hasta no corregirlo</t>
  </si>
  <si>
    <t>Asegura que si un usuario se esta registrando y apesar de haber completado correctamente todos los datos, este no puede concluir su registro debido al alto flujo en la aplicación o debido a que la aplicación está caída.</t>
  </si>
  <si>
    <t>Completar cualquier formulario en la aplicación y enviarlo</t>
  </si>
  <si>
    <t>El sistema notifica al usuario de que no se ha podido registrar su solicitud y le recomienda internarlo nuevamente mas tarde</t>
  </si>
  <si>
    <t>El sistema informo al usuario y le recomienda a este intentarlo de nuevo mas tarde</t>
  </si>
  <si>
    <t>Asegura que el usuario pueda observar en tiempo real las nuevas publicaciones con un retraso no mayor a 15 segundos cuando decida actualizar el muro</t>
  </si>
  <si>
    <t>Un usuario presiona el botón de refrescar página</t>
  </si>
  <si>
    <t>Sistema (Publicaciones)</t>
  </si>
  <si>
    <t>El sistema recarga su muro para poder mostrar las publicaciones más recientes.</t>
  </si>
  <si>
    <t>El usuario puede ver las publicaciones más recientes con un retraso máximo de 15 segundos</t>
  </si>
  <si>
    <t>Asegura que el usuario pueda observar en tiempo real la cantidad de reacciones que tiene una publicación con un retraso no mayor a 15 segundos</t>
  </si>
  <si>
    <t>Un usuario accede al número de reacciones de una publicación</t>
  </si>
  <si>
    <t>Se muestra una ventana emergente que indica quiénes y cuántas reacciones tiene esa publicación.</t>
  </si>
  <si>
    <t>El usuario puede ver la ventana emergente que contiene información sobre quiénes y cuántas reaciones tiene esa publicación en tiempo real con un retraso máximo de 15 segundos.</t>
  </si>
  <si>
    <t>Asegura que el usuario pueda observar en tiempo real la cantidad de comentarios que tiene una publicación con un retraso no mayor a 15 segundos</t>
  </si>
  <si>
    <t>Un usuario que observa una publicación</t>
  </si>
  <si>
    <t>Se muestra la cantidad de comentarios que tiene esa publicaciónen tiempo real.</t>
  </si>
  <si>
    <t>El usuario puede ver la cantidad de comentarios que tiene esa publicación en tiempo real con un retraso máximo de 15 segundos.</t>
  </si>
  <si>
    <t>Asegura que el usuario pueda ver las publicaciones más recientes del muro al seleccionar Publicaciones (muro) en el apartado del menú</t>
  </si>
  <si>
    <t>Un usuario abre el muro (sección de publicaciones) de la aplicación</t>
  </si>
  <si>
    <t>Se carga el muro y muestra las publicaciones más recientes.</t>
  </si>
  <si>
    <t>El usuario puede ver las publicaciones más recienes con un retraso máximo de 15 segundos.</t>
  </si>
  <si>
    <t>Asegura que el usuario pueda ver los comentarios que tiene una publicación en tiempo real con un retraso no mayor a 15 segundos</t>
  </si>
  <si>
    <t>Un usuario abre la ventana de comentarios de una publicación</t>
  </si>
  <si>
    <t>Se muestra una ventana emergente que indica quiénes comentaron y qué comentaron esa publicación.</t>
  </si>
  <si>
    <t>El usuario puede ver la ventana emergente que contiene información sobre quiénes comentaron y qué comentaron esa publicación en tiempo real con un retraso máximo de 15 segundos.</t>
  </si>
  <si>
    <t>Asegura que un administrador pueda ver los comentarios reportados que tiene una publicación en tiempo real con un retraso no mayor a 5 minutos</t>
  </si>
  <si>
    <t>Administrador de estructura
Administrador de organización</t>
  </si>
  <si>
    <t>Un administrador abre la ventana de reportes de comentarios</t>
  </si>
  <si>
    <t>Sistema (Reportes)</t>
  </si>
  <si>
    <t>Se muestra los reportes de comentarios en tiempo real.</t>
  </si>
  <si>
    <t xml:space="preserve"> El administrador puede ver los reportes a comentarios en tiempo real con un retraso máximo de 5 minutos</t>
  </si>
  <si>
    <t>Asegura que un administrador pueda ver los mensajes reportados que tiene una publicación en tiempo real con un retraso no mayor a 5 minutos</t>
  </si>
  <si>
    <t>Un administrador abre la ventana de reportes de mensajes</t>
  </si>
  <si>
    <t>Se muestra los reportes de mensajes en tiempo real.</t>
  </si>
  <si>
    <t xml:space="preserve"> El administrador puede ver los reportes a mensajes en tiempo real con un retraso máximo de 5 minutos</t>
  </si>
  <si>
    <t>Asegura que un administrador pueda ver las publicaciones reportadas que tiene una publicación en tiempo real con un retraso no mayor a 5 minutos</t>
  </si>
  <si>
    <t>Un administrador abre la ventana de reportes de publicaciones</t>
  </si>
  <si>
    <t>Se muestra los reportes de publicaciones en tiempo real.</t>
  </si>
  <si>
    <t xml:space="preserve"> El administrador puede ver los reportes a publicaciones en tiempo real con un retraso máximo de 5 minutos</t>
  </si>
  <si>
    <t>Asegura que los usuarios vean los mensajes nuevos a medida que se envían en una conversación en tiempo real.</t>
  </si>
  <si>
    <t>Un usuario envía mensajes en una conversación activa</t>
  </si>
  <si>
    <t>Sistema (Chat)</t>
  </si>
  <si>
    <t>Se muestra automáticamente el mensaje enviado por el usuario y lo entrega a los otros participantes de la conversación.</t>
  </si>
  <si>
    <t>Los usuarios pueden ver el mensaje enviado de forma casi instantánea en la conversación, sin necesidad de actualizar manualmente.</t>
  </si>
  <si>
    <t>Asegura que el usuario reciba los mensajes nuevos a medida que se envían en una conversación en tiempo real.</t>
  </si>
  <si>
    <t>Un usuario recibe mensajes en una conversación activa</t>
  </si>
  <si>
    <t>Se muestra automáticamente los mensajes recibidos por el usuario.</t>
  </si>
  <si>
    <t>El usuario puede ver el mensaje recibido de forma casi instantánea en la conversación, sin necesidad de actualizar manualmente.</t>
  </si>
  <si>
    <t>Asegura que el usuario reciba notificaciones visuales o auditivas cuando se reciban nuevos mensajes en chats individuales.</t>
  </si>
  <si>
    <t>Se muestra una notificación en forma de insignia, sonido o mensaje emergente para alertar al usuario sobre el nuevo mensaje.</t>
  </si>
  <si>
    <t>El usuario recibe y ve la notificación del nuevo mensaje, lo que le permite estar al tanto de lo que pasa en la conversación.</t>
  </si>
  <si>
    <t>Asegura que el usuario vea la lista de personas que han visto un mensaje específico que hayan enviado en una conversación o chat grupal en tiempo real.</t>
  </si>
  <si>
    <t>Un usuario selecciona la opción de información de un mensaje</t>
  </si>
  <si>
    <t>Se muestra una lista de los nombres de los usuarios que han visto el mensaje seleccionado.</t>
  </si>
  <si>
    <t>El usuario ve la lista de personas que han visto el mensaje específico que hayan enviado en una conversación o chat grupal en tiempo real.</t>
  </si>
  <si>
    <t>Asegura que el usuario vea la lista de personas que conforman o hacen parte del grupo actualizado en tiempo real</t>
  </si>
  <si>
    <t>Un usuario quiere ver quienes hacen parte del grupo</t>
  </si>
  <si>
    <t>Sistema (Estructura organizativa)</t>
  </si>
  <si>
    <t>Se muestra una lista de los usuarios que hacen parte de dicho grupo.</t>
  </si>
  <si>
    <t>El usuario ve la lista de personas que hacen parte del grupo en tiempo real.</t>
  </si>
  <si>
    <t xml:space="preserve">Si </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</si>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</sst>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scheme val="minor"/>
    </font>
    <font>
      <sz val="11"/>
      <color theme="1"/>
      <name val="Calibri"/>
      <scheme val="minor"/>
    </font>
    <font>
      <b/>
      <sz val="11"/>
      <color theme="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b/>
      <sz val="11"/>
      <color rgb="FF000000"/>
      <name val="Calibri"/>
    </font>
    <font>
      <sz val="11"/>
      <color rgb="FF000000"/>
      <name val="Calibri"/>
    </font>
    <font>
      <sz val="11"/>
      <color rgb="FF000000"/>
      <name val="Calibri"/>
      <scheme val="minor"/>
    </font>
    <font>
      <b/>
      <u/>
      <sz val="11"/>
      <color theme="10"/>
      <name val="Calibri"/>
      <family val="2"/>
      <scheme val="minor"/>
    </font>
    <font>
      <b/>
      <u/>
      <sz val="11"/>
      <color rgb="FF0070C0"/>
      <name val="Calibri"/>
      <family val="2"/>
      <scheme val="minor"/>
    </font>
    <font>
      <u/>
      <sz val="11"/>
      <color rgb="FF000000"/>
      <name val="Calibri"/>
      <family val="2"/>
      <scheme val="minor"/>
    </font>
    <font>
      <sz val="11"/>
      <color rgb="FF000000"/>
      <name val="Calibri"/>
      <charset val="1"/>
    </font>
  </fonts>
  <fills count="12">
    <fill>
      <patternFill patternType="none"/>
    </fill>
    <fill>
      <patternFill patternType="gray125"/>
    </fill>
    <fill>
      <patternFill patternType="solid">
        <fgColor rgb="FF0070C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9"/>
        <bgColor indexed="64"/>
      </patternFill>
    </fill>
  </fills>
  <borders count="4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diagonal/>
    </border>
    <border>
      <left/>
      <right style="thin">
        <color rgb="FF000000"/>
      </right>
      <top/>
      <bottom style="medium">
        <color rgb="FF000000"/>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168">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5" fillId="0" borderId="0" xfId="0" applyFont="1" applyAlignment="1">
      <alignment vertical="center" wrapText="1"/>
    </xf>
    <xf numFmtId="0" fontId="0" fillId="0" borderId="0" xfId="0" applyAlignment="1">
      <alignment wrapText="1"/>
    </xf>
    <xf numFmtId="0" fontId="4" fillId="0" borderId="0" xfId="0" applyFont="1" applyAlignment="1">
      <alignment vertical="center" wrapText="1"/>
    </xf>
    <xf numFmtId="0" fontId="8" fillId="0" borderId="0" xfId="0" applyFont="1" applyAlignment="1">
      <alignment wrapText="1"/>
    </xf>
    <xf numFmtId="0" fontId="6" fillId="0" borderId="0" xfId="1" applyFill="1" applyBorder="1" applyAlignment="1">
      <alignment wrapText="1"/>
    </xf>
    <xf numFmtId="0" fontId="0" fillId="0" borderId="7" xfId="0" applyBorder="1"/>
    <xf numFmtId="0" fontId="0" fillId="0" borderId="8" xfId="0" applyBorder="1"/>
    <xf numFmtId="0" fontId="3" fillId="2" borderId="9" xfId="0" applyFont="1" applyFill="1" applyBorder="1"/>
    <xf numFmtId="0" fontId="0" fillId="0" borderId="10" xfId="0" applyBorder="1"/>
    <xf numFmtId="0" fontId="2" fillId="0" borderId="0" xfId="0" applyFont="1"/>
    <xf numFmtId="0" fontId="7" fillId="0" borderId="0" xfId="0" applyFont="1" applyAlignment="1">
      <alignment wrapText="1"/>
    </xf>
    <xf numFmtId="0" fontId="0" fillId="0" borderId="11" xfId="0" applyBorder="1" applyAlignment="1">
      <alignment vertical="center" wrapText="1"/>
    </xf>
    <xf numFmtId="0" fontId="0" fillId="0" borderId="13" xfId="0" applyBorder="1" applyAlignment="1">
      <alignment vertical="center" wrapText="1"/>
    </xf>
    <xf numFmtId="0" fontId="3" fillId="0" borderId="1" xfId="0" applyFont="1" applyBorder="1" applyAlignment="1">
      <alignment vertical="center" wrapText="1"/>
    </xf>
    <xf numFmtId="0" fontId="3" fillId="0" borderId="3" xfId="0" applyFont="1" applyBorder="1" applyAlignment="1">
      <alignment vertical="center" wrapText="1"/>
    </xf>
    <xf numFmtId="0" fontId="3" fillId="5" borderId="4" xfId="0" applyFont="1" applyFill="1" applyBorder="1" applyAlignment="1">
      <alignment vertical="center" wrapText="1"/>
    </xf>
    <xf numFmtId="0" fontId="3" fillId="0" borderId="5" xfId="0" applyFont="1" applyBorder="1" applyAlignment="1">
      <alignment vertical="center" wrapText="1"/>
    </xf>
    <xf numFmtId="0" fontId="3" fillId="0" borderId="0" xfId="0" applyFont="1"/>
    <xf numFmtId="0" fontId="10" fillId="0" borderId="0" xfId="2" applyFont="1"/>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6" fillId="0" borderId="0" xfId="1" applyAlignment="1">
      <alignment vertical="center" wrapText="1"/>
    </xf>
    <xf numFmtId="0" fontId="10" fillId="0" borderId="0" xfId="1" applyFont="1"/>
    <xf numFmtId="0" fontId="0" fillId="0" borderId="0" xfId="0" applyAlignment="1">
      <alignment horizontal="left" vertical="center" wrapText="1"/>
    </xf>
    <xf numFmtId="0" fontId="5" fillId="0" borderId="11" xfId="0" applyFont="1" applyBorder="1" applyAlignment="1">
      <alignment vertical="center" wrapText="1"/>
    </xf>
    <xf numFmtId="0" fontId="5" fillId="0" borderId="13" xfId="0" applyFont="1" applyBorder="1" applyAlignment="1">
      <alignment vertical="center" wrapText="1"/>
    </xf>
    <xf numFmtId="0" fontId="3" fillId="0" borderId="2" xfId="0" applyFont="1" applyBorder="1" applyAlignment="1">
      <alignment vertical="center" wrapText="1"/>
    </xf>
    <xf numFmtId="0" fontId="13" fillId="0" borderId="0" xfId="0" applyFont="1" applyAlignment="1">
      <alignment wrapText="1"/>
    </xf>
    <xf numFmtId="0" fontId="5" fillId="0" borderId="0" xfId="0" applyFont="1" applyAlignment="1">
      <alignment horizontal="left" vertical="center" wrapText="1"/>
    </xf>
    <xf numFmtId="0" fontId="12" fillId="0" borderId="0" xfId="1" applyFont="1" applyFill="1" applyBorder="1" applyAlignment="1">
      <alignment vertical="center" wrapText="1"/>
    </xf>
    <xf numFmtId="0" fontId="11" fillId="0" borderId="0" xfId="1" applyFont="1"/>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20"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vertical="center" wrapText="1"/>
    </xf>
    <xf numFmtId="0" fontId="0" fillId="0" borderId="11" xfId="0" applyBorder="1" applyAlignment="1">
      <alignment horizontal="center" vertical="center" wrapText="1"/>
    </xf>
    <xf numFmtId="0" fontId="3" fillId="7" borderId="3" xfId="0" applyFont="1" applyFill="1" applyBorder="1" applyAlignment="1">
      <alignment horizontal="left" vertical="center" wrapText="1"/>
    </xf>
    <xf numFmtId="0" fontId="3" fillId="7" borderId="11"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20" xfId="0" applyFont="1" applyFill="1" applyBorder="1" applyAlignment="1">
      <alignment horizontal="left" vertical="center" wrapText="1"/>
    </xf>
    <xf numFmtId="0" fontId="3" fillId="7" borderId="21" xfId="0" applyFont="1" applyFill="1" applyBorder="1" applyAlignment="1">
      <alignment horizontal="left" vertical="center" wrapText="1"/>
    </xf>
    <xf numFmtId="0" fontId="0" fillId="0" borderId="22" xfId="0" applyBorder="1" applyAlignment="1">
      <alignment horizontal="center" vertical="center" wrapText="1"/>
    </xf>
    <xf numFmtId="0" fontId="9" fillId="0" borderId="3" xfId="0" applyFont="1" applyBorder="1" applyAlignment="1">
      <alignment horizontal="left" vertical="center" wrapText="1"/>
    </xf>
    <xf numFmtId="0" fontId="3" fillId="7" borderId="1" xfId="0" applyFont="1" applyFill="1" applyBorder="1" applyAlignment="1">
      <alignment horizontal="left" vertical="center" wrapText="1"/>
    </xf>
    <xf numFmtId="0" fontId="0" fillId="0" borderId="12" xfId="0" applyBorder="1" applyAlignment="1">
      <alignment horizontal="center" vertical="center" wrapText="1"/>
    </xf>
    <xf numFmtId="0" fontId="3" fillId="7" borderId="12"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6" fillId="8" borderId="0" xfId="1" applyFill="1" applyAlignment="1">
      <alignment horizontal="left" vertical="center" wrapText="1"/>
    </xf>
    <xf numFmtId="0" fontId="0" fillId="8" borderId="0" xfId="0" applyFill="1" applyAlignment="1">
      <alignment horizontal="left" vertical="center" wrapText="1"/>
    </xf>
    <xf numFmtId="0" fontId="0" fillId="0" borderId="2" xfId="0" applyBorder="1" applyAlignment="1">
      <alignment vertical="center" wrapText="1"/>
    </xf>
    <xf numFmtId="0" fontId="4" fillId="6" borderId="1" xfId="0" applyFont="1" applyFill="1" applyBorder="1" applyAlignment="1">
      <alignment vertical="center" wrapText="1"/>
    </xf>
    <xf numFmtId="0" fontId="4" fillId="6" borderId="3" xfId="0" applyFont="1" applyFill="1" applyBorder="1" applyAlignment="1">
      <alignment vertical="center" wrapText="1"/>
    </xf>
    <xf numFmtId="0" fontId="4" fillId="7" borderId="3" xfId="0" applyFont="1" applyFill="1" applyBorder="1" applyAlignment="1">
      <alignment vertical="center" wrapText="1"/>
    </xf>
    <xf numFmtId="0" fontId="4" fillId="7" borderId="5" xfId="0" applyFont="1" applyFill="1" applyBorder="1" applyAlignment="1">
      <alignment vertical="center" wrapText="1"/>
    </xf>
    <xf numFmtId="0" fontId="5" fillId="3" borderId="2" xfId="0" applyFont="1" applyFill="1" applyBorder="1" applyAlignment="1">
      <alignment horizontal="left" vertical="center" wrapText="1"/>
    </xf>
    <xf numFmtId="0" fontId="6" fillId="3" borderId="4" xfId="2" applyFill="1" applyBorder="1" applyAlignment="1">
      <alignment vertical="center" wrapText="1"/>
    </xf>
    <xf numFmtId="0" fontId="6" fillId="3" borderId="4" xfId="1" applyFill="1" applyBorder="1" applyAlignment="1">
      <alignment vertical="center" wrapText="1"/>
    </xf>
    <xf numFmtId="0" fontId="5" fillId="3" borderId="4" xfId="0" applyFont="1" applyFill="1" applyBorder="1" applyAlignment="1">
      <alignment vertical="center" wrapText="1"/>
    </xf>
    <xf numFmtId="0" fontId="5" fillId="9" borderId="4" xfId="0" applyFont="1" applyFill="1" applyBorder="1" applyAlignment="1">
      <alignment vertical="center" wrapText="1"/>
    </xf>
    <xf numFmtId="0" fontId="5" fillId="9" borderId="6" xfId="0" applyFont="1" applyFill="1" applyBorder="1" applyAlignment="1">
      <alignment vertical="center" wrapText="1"/>
    </xf>
    <xf numFmtId="0" fontId="4" fillId="0" borderId="1" xfId="0" applyFont="1" applyBorder="1" applyAlignment="1">
      <alignment vertical="center" wrapText="1"/>
    </xf>
    <xf numFmtId="0" fontId="5" fillId="0" borderId="2" xfId="0" applyFont="1" applyBorder="1" applyAlignment="1">
      <alignment horizontal="left" vertical="center" wrapText="1"/>
    </xf>
    <xf numFmtId="0" fontId="3" fillId="10" borderId="4" xfId="0" applyFont="1" applyFill="1" applyBorder="1" applyAlignment="1">
      <alignment vertical="center" wrapText="1"/>
    </xf>
    <xf numFmtId="0" fontId="0" fillId="4" borderId="6" xfId="0" applyFill="1" applyBorder="1" applyAlignment="1">
      <alignment vertical="center" wrapText="1"/>
    </xf>
    <xf numFmtId="0" fontId="6" fillId="0" borderId="3" xfId="1" applyFill="1" applyBorder="1" applyAlignment="1">
      <alignment vertical="center" wrapText="1"/>
    </xf>
    <xf numFmtId="0" fontId="6" fillId="0" borderId="3" xfId="2" applyFill="1" applyBorder="1" applyAlignment="1">
      <alignment vertical="center" wrapText="1"/>
    </xf>
    <xf numFmtId="0" fontId="6" fillId="0" borderId="5" xfId="1" applyFill="1" applyBorder="1" applyAlignment="1">
      <alignment vertical="center" wrapText="1"/>
    </xf>
    <xf numFmtId="0" fontId="3" fillId="0" borderId="18" xfId="0" applyFont="1" applyBorder="1" applyAlignment="1">
      <alignment vertical="center" wrapText="1"/>
    </xf>
    <xf numFmtId="0" fontId="0" fillId="0" borderId="20" xfId="0" applyBorder="1" applyAlignment="1">
      <alignment vertical="top" wrapText="1"/>
    </xf>
    <xf numFmtId="0" fontId="0" fillId="0" borderId="3" xfId="0" applyBorder="1" applyAlignment="1">
      <alignment vertical="top" wrapText="1"/>
    </xf>
    <xf numFmtId="0" fontId="0" fillId="0" borderId="26" xfId="0" applyBorder="1" applyAlignment="1">
      <alignment vertical="center" wrapText="1"/>
    </xf>
    <xf numFmtId="0" fontId="3" fillId="7" borderId="16" xfId="0" applyFont="1" applyFill="1" applyBorder="1" applyAlignment="1">
      <alignment horizontal="center" vertical="center" wrapText="1"/>
    </xf>
    <xf numFmtId="0" fontId="3" fillId="7" borderId="25"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 fillId="7" borderId="2" xfId="0" applyFont="1" applyFill="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vertical="center" wrapText="1"/>
    </xf>
    <xf numFmtId="0" fontId="5" fillId="0" borderId="11" xfId="0" applyFont="1" applyBorder="1" applyAlignment="1">
      <alignment horizontal="center" vertical="center" wrapText="1"/>
    </xf>
    <xf numFmtId="0" fontId="4" fillId="0" borderId="4" xfId="0" applyFont="1" applyBorder="1" applyAlignment="1">
      <alignment vertical="center" wrapText="1"/>
    </xf>
    <xf numFmtId="0" fontId="5" fillId="0" borderId="5" xfId="0" applyFont="1" applyBorder="1" applyAlignment="1">
      <alignment horizontal="left" vertical="center" wrapText="1"/>
    </xf>
    <xf numFmtId="0" fontId="9" fillId="0" borderId="4" xfId="0" applyFont="1" applyBorder="1" applyAlignment="1">
      <alignment vertical="center" wrapText="1"/>
    </xf>
    <xf numFmtId="0" fontId="0" fillId="8" borderId="0" xfId="0" applyFill="1" applyAlignment="1">
      <alignment vertical="center" wrapText="1"/>
    </xf>
    <xf numFmtId="0" fontId="3" fillId="11" borderId="4" xfId="0" applyFont="1" applyFill="1" applyBorder="1" applyAlignment="1">
      <alignment vertical="center" wrapText="1"/>
    </xf>
    <xf numFmtId="0" fontId="0" fillId="11" borderId="4" xfId="0" applyFill="1" applyBorder="1" applyAlignment="1">
      <alignment horizontal="left" vertical="center" wrapText="1"/>
    </xf>
    <xf numFmtId="0" fontId="5" fillId="11" borderId="4" xfId="0" applyFont="1" applyFill="1" applyBorder="1" applyAlignment="1">
      <alignment horizontal="left" vertical="center" wrapText="1"/>
    </xf>
    <xf numFmtId="0" fontId="0" fillId="0" borderId="17"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3" fillId="7" borderId="11" xfId="0" applyFont="1" applyFill="1" applyBorder="1" applyAlignment="1">
      <alignment horizontal="center" vertical="center" wrapText="1"/>
    </xf>
    <xf numFmtId="0" fontId="0" fillId="0" borderId="11" xfId="0" applyBorder="1" applyAlignment="1">
      <alignment horizontal="left" vertical="center" wrapText="1"/>
    </xf>
    <xf numFmtId="0" fontId="0" fillId="0" borderId="11" xfId="0" applyBorder="1" applyAlignment="1">
      <alignment horizontal="left" vertical="top" wrapText="1"/>
    </xf>
    <xf numFmtId="0" fontId="3" fillId="7" borderId="4" xfId="0" applyFont="1" applyFill="1" applyBorder="1" applyAlignment="1">
      <alignment horizontal="center" vertical="center" wrapText="1"/>
    </xf>
    <xf numFmtId="0" fontId="0" fillId="0" borderId="4" xfId="0" applyBorder="1" applyAlignment="1">
      <alignment horizontal="left" vertical="center" wrapText="1"/>
    </xf>
    <xf numFmtId="0" fontId="3" fillId="6" borderId="1"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0" fillId="0" borderId="17" xfId="0" applyBorder="1" applyAlignment="1">
      <alignment horizontal="left" vertical="center" wrapText="1"/>
    </xf>
    <xf numFmtId="0" fontId="0" fillId="0" borderId="30" xfId="0" applyBorder="1" applyAlignment="1">
      <alignment horizontal="left" vertical="center" wrapText="1"/>
    </xf>
    <xf numFmtId="0" fontId="0" fillId="0" borderId="28" xfId="0" applyBorder="1" applyAlignment="1">
      <alignment horizontal="left" vertical="center" wrapText="1"/>
    </xf>
    <xf numFmtId="0" fontId="0" fillId="0" borderId="31" xfId="0" applyBorder="1" applyAlignment="1">
      <alignment horizontal="left" vertical="center" wrapText="1"/>
    </xf>
    <xf numFmtId="0" fontId="13" fillId="0" borderId="13" xfId="0" applyFont="1" applyBorder="1" applyAlignment="1">
      <alignment horizontal="left" vertical="center" wrapText="1"/>
    </xf>
    <xf numFmtId="0" fontId="0" fillId="0" borderId="6" xfId="0" applyBorder="1" applyAlignment="1">
      <alignment horizontal="left" vertical="center" wrapText="1"/>
    </xf>
    <xf numFmtId="0" fontId="3" fillId="7" borderId="15" xfId="0" applyFont="1" applyFill="1" applyBorder="1" applyAlignment="1">
      <alignment horizontal="center" vertical="center" wrapText="1"/>
    </xf>
    <xf numFmtId="0" fontId="3" fillId="7" borderId="35" xfId="0" applyFont="1" applyFill="1" applyBorder="1" applyAlignment="1">
      <alignment horizontal="center" vertical="center" wrapText="1"/>
    </xf>
    <xf numFmtId="0" fontId="0" fillId="0" borderId="13" xfId="0" applyBorder="1" applyAlignment="1">
      <alignment horizontal="left" vertical="center" wrapText="1"/>
    </xf>
    <xf numFmtId="0" fontId="3" fillId="7" borderId="33" xfId="0" applyFont="1" applyFill="1" applyBorder="1" applyAlignment="1">
      <alignment horizontal="center" vertical="center" wrapText="1"/>
    </xf>
    <xf numFmtId="0" fontId="0" fillId="0" borderId="15" xfId="0" applyBorder="1" applyAlignment="1">
      <alignment horizontal="left" vertical="center" wrapText="1"/>
    </xf>
    <xf numFmtId="0" fontId="0" fillId="0" borderId="33" xfId="0" applyBorder="1" applyAlignment="1">
      <alignment horizontal="left" vertical="center" wrapText="1"/>
    </xf>
    <xf numFmtId="0" fontId="0" fillId="0" borderId="35" xfId="0" applyBorder="1" applyAlignment="1">
      <alignment horizontal="left" vertical="center" wrapText="1"/>
    </xf>
    <xf numFmtId="0" fontId="0" fillId="0" borderId="17" xfId="0" applyBorder="1" applyAlignment="1">
      <alignment horizontal="left" vertical="top" wrapText="1"/>
    </xf>
    <xf numFmtId="0" fontId="0" fillId="0" borderId="30" xfId="0" applyBorder="1" applyAlignment="1">
      <alignment horizontal="left" vertical="top" wrapText="1"/>
    </xf>
    <xf numFmtId="0" fontId="0" fillId="0" borderId="36" xfId="0" applyBorder="1" applyAlignment="1">
      <alignment horizontal="left" vertical="top" wrapText="1"/>
    </xf>
    <xf numFmtId="0" fontId="0" fillId="0" borderId="34" xfId="0" applyBorder="1" applyAlignment="1">
      <alignment horizontal="left" vertical="top" wrapText="1"/>
    </xf>
    <xf numFmtId="0" fontId="3" fillId="6" borderId="1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0" borderId="16" xfId="0" applyBorder="1" applyAlignment="1">
      <alignment horizontal="left" vertical="center" wrapText="1"/>
    </xf>
    <xf numFmtId="0" fontId="0" fillId="0" borderId="23" xfId="0" applyBorder="1" applyAlignment="1">
      <alignment horizontal="left" vertical="center" wrapText="1"/>
    </xf>
    <xf numFmtId="0" fontId="3" fillId="6" borderId="24" xfId="0" applyFont="1" applyFill="1" applyBorder="1" applyAlignment="1">
      <alignment horizontal="center" vertical="center" wrapText="1"/>
    </xf>
    <xf numFmtId="0" fontId="3" fillId="6" borderId="32" xfId="0" applyFont="1" applyFill="1" applyBorder="1" applyAlignment="1">
      <alignment horizontal="center" vertical="center" wrapText="1"/>
    </xf>
    <xf numFmtId="0" fontId="3" fillId="6" borderId="37"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0" fillId="8" borderId="0" xfId="0" applyFill="1" applyAlignment="1">
      <alignment horizontal="left" vertical="center" wrapText="1"/>
    </xf>
    <xf numFmtId="0" fontId="0" fillId="0" borderId="0" xfId="0" applyAlignment="1">
      <alignment horizontal="left" vertical="center" wrapText="1"/>
    </xf>
    <xf numFmtId="0" fontId="0" fillId="8" borderId="0" xfId="0" applyFill="1" applyAlignment="1">
      <alignmen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20" xfId="0" applyBorder="1" applyAlignment="1">
      <alignment horizontal="left" vertical="center" wrapText="1"/>
    </xf>
    <xf numFmtId="0" fontId="13" fillId="0" borderId="6" xfId="0" applyFont="1" applyBorder="1" applyAlignment="1">
      <alignment horizontal="left" vertical="center" wrapText="1"/>
    </xf>
    <xf numFmtId="0" fontId="0" fillId="0" borderId="11" xfId="0" applyBorder="1" applyAlignment="1">
      <alignment vertical="center" wrapText="1"/>
    </xf>
    <xf numFmtId="0" fontId="0" fillId="0" borderId="4" xfId="0" applyBorder="1" applyAlignment="1">
      <alignment vertical="center" wrapText="1"/>
    </xf>
    <xf numFmtId="0" fontId="13" fillId="0" borderId="11" xfId="0" applyFont="1" applyBorder="1" applyAlignment="1">
      <alignment horizontal="left" vertical="center" wrapText="1"/>
    </xf>
    <xf numFmtId="0" fontId="13" fillId="0" borderId="4" xfId="0" applyFont="1" applyBorder="1" applyAlignment="1">
      <alignment horizontal="left" vertical="center" wrapText="1"/>
    </xf>
    <xf numFmtId="0" fontId="5" fillId="0" borderId="11" xfId="0" applyFont="1" applyBorder="1" applyAlignment="1">
      <alignment horizontal="left" vertical="center" wrapText="1"/>
    </xf>
    <xf numFmtId="0" fontId="5" fillId="0" borderId="4" xfId="0" applyFont="1" applyBorder="1" applyAlignment="1">
      <alignment horizontal="left" vertical="center" wrapText="1"/>
    </xf>
    <xf numFmtId="0" fontId="5" fillId="0" borderId="15" xfId="0" applyFont="1" applyBorder="1" applyAlignment="1">
      <alignment horizontal="left" vertical="center" wrapText="1"/>
    </xf>
    <xf numFmtId="0" fontId="5" fillId="0" borderId="33" xfId="0" applyFont="1" applyBorder="1" applyAlignment="1">
      <alignment horizontal="left" vertical="center" wrapText="1"/>
    </xf>
    <xf numFmtId="0" fontId="5" fillId="0" borderId="23" xfId="0" applyFont="1" applyBorder="1" applyAlignment="1">
      <alignment horizontal="left" vertical="center" wrapText="1"/>
    </xf>
    <xf numFmtId="0" fontId="5" fillId="0" borderId="38" xfId="0" applyFont="1" applyBorder="1" applyAlignment="1">
      <alignment horizontal="left" vertical="center" wrapText="1"/>
    </xf>
    <xf numFmtId="0" fontId="5" fillId="0" borderId="20" xfId="0" applyFont="1" applyBorder="1" applyAlignment="1">
      <alignment horizontal="left" vertical="center" wrapText="1"/>
    </xf>
    <xf numFmtId="0" fontId="5" fillId="0" borderId="39" xfId="0" applyFont="1" applyBorder="1" applyAlignment="1">
      <alignment horizontal="left" vertical="center" wrapText="1"/>
    </xf>
    <xf numFmtId="0" fontId="5" fillId="0" borderId="17" xfId="0" applyFont="1" applyBorder="1" applyAlignment="1">
      <alignment horizontal="left" vertical="center" wrapText="1"/>
    </xf>
    <xf numFmtId="0" fontId="5" fillId="0" borderId="27" xfId="0" applyFont="1" applyBorder="1" applyAlignment="1">
      <alignment horizontal="left" vertical="center" wrapText="1"/>
    </xf>
    <xf numFmtId="0" fontId="5" fillId="0" borderId="28" xfId="0" applyFont="1" applyBorder="1" applyAlignment="1">
      <alignment horizontal="left" vertical="center" wrapText="1"/>
    </xf>
    <xf numFmtId="0" fontId="5" fillId="0" borderId="29" xfId="0" applyFont="1" applyBorder="1" applyAlignment="1">
      <alignment horizontal="left" vertical="center" wrapText="1"/>
    </xf>
    <xf numFmtId="0" fontId="0" fillId="0" borderId="3" xfId="0" applyFill="1" applyBorder="1" applyAlignment="1">
      <alignment horizontal="left" vertical="center" wrapText="1"/>
    </xf>
    <xf numFmtId="0" fontId="0" fillId="0" borderId="17" xfId="0" applyFill="1" applyBorder="1" applyAlignment="1">
      <alignment horizontal="left" vertical="center" wrapText="1"/>
    </xf>
    <xf numFmtId="0" fontId="0" fillId="0" borderId="27" xfId="0" applyFill="1" applyBorder="1" applyAlignment="1">
      <alignment horizontal="left" vertical="center" wrapText="1"/>
    </xf>
    <xf numFmtId="0" fontId="0" fillId="0" borderId="36" xfId="0" applyFill="1" applyBorder="1" applyAlignment="1">
      <alignment horizontal="left" vertical="center" wrapText="1"/>
    </xf>
    <xf numFmtId="0" fontId="0" fillId="0" borderId="40" xfId="0" applyFill="1" applyBorder="1" applyAlignment="1">
      <alignment horizontal="left" vertical="center" wrapText="1"/>
    </xf>
    <xf numFmtId="0" fontId="0" fillId="0" borderId="12" xfId="0" applyFill="1" applyBorder="1" applyAlignment="1">
      <alignment horizontal="center" vertical="center" wrapText="1"/>
    </xf>
    <xf numFmtId="0" fontId="0" fillId="0" borderId="2" xfId="0" applyFill="1" applyBorder="1" applyAlignment="1">
      <alignment horizontal="lef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11" xfId="0" applyFill="1" applyBorder="1" applyAlignment="1">
      <alignment horizontal="center" vertical="center" wrapText="1"/>
    </xf>
    <xf numFmtId="0" fontId="0" fillId="0" borderId="4" xfId="0" applyFill="1" applyBorder="1" applyAlignment="1">
      <alignment horizontal="left" vertical="center" wrapText="1"/>
    </xf>
    <xf numFmtId="0" fontId="0" fillId="0" borderId="3" xfId="0" applyBorder="1" applyAlignment="1">
      <alignment vertical="center" wrapText="1"/>
    </xf>
    <xf numFmtId="0" fontId="0" fillId="0" borderId="5" xfId="0" applyBorder="1" applyAlignment="1">
      <alignment vertical="center" wrapText="1"/>
    </xf>
    <xf numFmtId="0" fontId="1" fillId="0" borderId="0" xfId="0" applyFont="1"/>
    <xf numFmtId="0" fontId="1" fillId="0" borderId="0" xfId="0" applyFont="1" applyAlignment="1">
      <alignment wrapText="1"/>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colors>
    <mruColors>
      <color rgb="FF007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01AD5-5D5E-4C5B-A998-720A93F77483}">
  <dimension ref="A1:J12"/>
  <sheetViews>
    <sheetView zoomScaleNormal="100" workbookViewId="0">
      <selection activeCell="G11" sqref="G2:G11"/>
    </sheetView>
  </sheetViews>
  <sheetFormatPr defaultColWidth="11.42578125" defaultRowHeight="15"/>
  <cols>
    <col min="1" max="1" width="12.5703125" style="1" bestFit="1" customWidth="1"/>
    <col min="2" max="2" width="50.7109375" style="1" customWidth="1"/>
    <col min="3" max="3" width="60.7109375" style="1" customWidth="1"/>
    <col min="4" max="4" width="18.5703125" style="1" customWidth="1"/>
    <col min="5" max="5" width="26.28515625" style="1" customWidth="1"/>
    <col min="6" max="6" width="22.7109375" style="1" customWidth="1"/>
    <col min="7" max="7" width="6.85546875" style="28" customWidth="1"/>
    <col min="8" max="8" width="3.5703125" style="1" customWidth="1"/>
    <col min="9" max="9" width="14.7109375" style="1" customWidth="1"/>
    <col min="10" max="10" width="6.7109375" style="1" customWidth="1"/>
    <col min="11" max="16384" width="11.42578125" style="1"/>
  </cols>
  <sheetData>
    <row r="1" spans="1:10" s="2" customFormat="1">
      <c r="A1" s="81" t="s">
        <v>0</v>
      </c>
      <c r="B1" s="51" t="s">
        <v>1</v>
      </c>
      <c r="C1" s="51" t="s">
        <v>2</v>
      </c>
      <c r="D1" s="51" t="s">
        <v>3</v>
      </c>
      <c r="E1" s="51" t="s">
        <v>4</v>
      </c>
      <c r="F1" s="82" t="s">
        <v>5</v>
      </c>
      <c r="G1" s="83" t="s">
        <v>6</v>
      </c>
    </row>
    <row r="2" spans="1:10" ht="30">
      <c r="A2" s="72" t="s">
        <v>7</v>
      </c>
      <c r="B2" s="29" t="s">
        <v>8</v>
      </c>
      <c r="C2" s="14" t="s">
        <v>9</v>
      </c>
      <c r="D2" s="14" t="s">
        <v>10</v>
      </c>
      <c r="E2" s="14" t="s">
        <v>11</v>
      </c>
      <c r="F2" s="22">
        <f>'ACACC-0001'!C1</f>
        <v>2</v>
      </c>
      <c r="G2" s="92"/>
      <c r="I2" s="16" t="s">
        <v>6</v>
      </c>
      <c r="J2" s="31" t="s">
        <v>12</v>
      </c>
    </row>
    <row r="3" spans="1:10" ht="30">
      <c r="A3" s="72" t="s">
        <v>13</v>
      </c>
      <c r="B3" s="29" t="s">
        <v>14</v>
      </c>
      <c r="C3" s="14" t="s">
        <v>15</v>
      </c>
      <c r="D3" s="14" t="s">
        <v>16</v>
      </c>
      <c r="E3" s="14" t="s">
        <v>17</v>
      </c>
      <c r="F3" s="22">
        <f>'ACCPS-0001'!C1</f>
        <v>2</v>
      </c>
      <c r="G3" s="92"/>
      <c r="I3" s="17" t="s">
        <v>18</v>
      </c>
      <c r="J3" s="91"/>
    </row>
    <row r="4" spans="1:10">
      <c r="A4" s="72" t="s">
        <v>19</v>
      </c>
      <c r="B4" s="29" t="s">
        <v>20</v>
      </c>
      <c r="C4" s="14" t="s">
        <v>21</v>
      </c>
      <c r="D4" s="14" t="s">
        <v>22</v>
      </c>
      <c r="E4" s="14" t="s">
        <v>23</v>
      </c>
      <c r="F4" s="22">
        <f>'ACINT-0001'!C1</f>
        <v>2</v>
      </c>
      <c r="G4" s="92"/>
      <c r="I4" s="17" t="s">
        <v>24</v>
      </c>
      <c r="J4" s="18"/>
    </row>
    <row r="5" spans="1:10" ht="30">
      <c r="A5" s="72" t="s">
        <v>25</v>
      </c>
      <c r="B5" s="29" t="s">
        <v>26</v>
      </c>
      <c r="C5" s="14" t="s">
        <v>27</v>
      </c>
      <c r="D5" s="14" t="s">
        <v>28</v>
      </c>
      <c r="E5" s="14" t="s">
        <v>29</v>
      </c>
      <c r="F5" s="22">
        <f>'ACSEG-0001'!C1</f>
        <v>4</v>
      </c>
      <c r="G5" s="92"/>
      <c r="I5" s="17" t="s">
        <v>30</v>
      </c>
      <c r="J5" s="70"/>
    </row>
    <row r="6" spans="1:10" ht="30">
      <c r="A6" s="72" t="s">
        <v>31</v>
      </c>
      <c r="B6" s="29" t="s">
        <v>32</v>
      </c>
      <c r="C6" s="14" t="s">
        <v>33</v>
      </c>
      <c r="D6" s="14" t="s">
        <v>34</v>
      </c>
      <c r="E6" s="14" t="s">
        <v>29</v>
      </c>
      <c r="F6" s="22">
        <f>'ACSEG-0002'!C1</f>
        <v>3</v>
      </c>
      <c r="G6" s="92"/>
      <c r="I6" s="19" t="s">
        <v>35</v>
      </c>
      <c r="J6" s="71"/>
    </row>
    <row r="7" spans="1:10" ht="30">
      <c r="A7" s="72" t="s">
        <v>36</v>
      </c>
      <c r="B7" s="29" t="s">
        <v>37</v>
      </c>
      <c r="C7" s="14" t="s">
        <v>38</v>
      </c>
      <c r="D7" s="14" t="s">
        <v>39</v>
      </c>
      <c r="E7" s="14" t="s">
        <v>40</v>
      </c>
      <c r="F7" s="22">
        <f>'ACUSB-0001'!C1</f>
        <v>4</v>
      </c>
      <c r="G7" s="92"/>
    </row>
    <row r="8" spans="1:10" ht="45">
      <c r="A8" s="72" t="s">
        <v>41</v>
      </c>
      <c r="B8" s="29" t="s">
        <v>42</v>
      </c>
      <c r="C8" s="14" t="s">
        <v>43</v>
      </c>
      <c r="D8" s="14" t="s">
        <v>44</v>
      </c>
      <c r="E8" s="14" t="s">
        <v>40</v>
      </c>
      <c r="F8" s="22">
        <f>'ACUSB-0002'!C1</f>
        <v>1</v>
      </c>
      <c r="G8" s="93"/>
    </row>
    <row r="9" spans="1:10" ht="66.75" customHeight="1">
      <c r="A9" s="73" t="s">
        <v>45</v>
      </c>
      <c r="B9" s="29" t="s">
        <v>46</v>
      </c>
      <c r="C9" s="14" t="s">
        <v>47</v>
      </c>
      <c r="D9" s="14" t="s">
        <v>44</v>
      </c>
      <c r="E9" s="14" t="s">
        <v>40</v>
      </c>
      <c r="F9" s="22">
        <f>'ACUSB-0003'!C1</f>
        <v>4</v>
      </c>
      <c r="G9" s="93"/>
    </row>
    <row r="10" spans="1:10" ht="75">
      <c r="A10" s="73" t="s">
        <v>48</v>
      </c>
      <c r="B10" s="29" t="s">
        <v>49</v>
      </c>
      <c r="C10" s="14" t="s">
        <v>50</v>
      </c>
      <c r="D10" s="14" t="s">
        <v>51</v>
      </c>
      <c r="E10" s="14" t="s">
        <v>40</v>
      </c>
      <c r="F10" s="22">
        <f>'ACUSB-0004'!C1</f>
        <v>4</v>
      </c>
      <c r="G10" s="92"/>
    </row>
    <row r="11" spans="1:10" ht="45">
      <c r="A11" s="74" t="s">
        <v>52</v>
      </c>
      <c r="B11" s="30" t="s">
        <v>53</v>
      </c>
      <c r="C11" s="15" t="s">
        <v>54</v>
      </c>
      <c r="D11" s="15" t="s">
        <v>55</v>
      </c>
      <c r="E11" s="23" t="s">
        <v>56</v>
      </c>
      <c r="F11" s="24">
        <f>'ACDIS-0001'!C1</f>
        <v>13</v>
      </c>
      <c r="G11" s="93"/>
    </row>
    <row r="12" spans="1:10">
      <c r="E12" s="75" t="s">
        <v>57</v>
      </c>
      <c r="F12" s="25">
        <f>SUM(F2:F11)</f>
        <v>39</v>
      </c>
    </row>
  </sheetData>
  <hyperlinks>
    <hyperlink ref="A9" location="'ACUSB-0003'!A1" display="ACUSB-0003" xr:uid="{58065688-2491-4C83-BC66-2CFC415BE4B9}"/>
    <hyperlink ref="A8" location="'ACUSB-0002'!A1" display="ACUSB-0002" xr:uid="{2BD2DD69-2472-4E56-8D16-B385E2F8BB66}"/>
    <hyperlink ref="A7" location="'ACUSB-0001'!A1" display="ACUSB-0001" xr:uid="{14330EAB-DB75-447C-BDF3-8328C3DA21A1}"/>
    <hyperlink ref="A10" location="'ACUSB-0004'!A1" display="ACUSB-0004" xr:uid="{4AC9B900-EC26-4071-B4AB-5C46CBB066F7}"/>
    <hyperlink ref="A6" location="'ACSEG-0002'!A1" display="ACSEG-0002" xr:uid="{112263EF-42A2-4A56-B341-024ABC2C57D8}"/>
    <hyperlink ref="A11" location="'ACDIS-0001'!A1" display="ACDIS-0001" xr:uid="{A8AA0058-97C0-49C9-80D9-EF92944FF73E}"/>
    <hyperlink ref="A5" location="'ACSEG-0001'!A1" display="ACSEG-0001" xr:uid="{F10069C0-74D3-47A9-B0A8-28BC49047A91}"/>
    <hyperlink ref="A4" location="'ACINT-0001'!A1" display="ACINT-0001" xr:uid="{03B5ED45-D39D-41A6-8415-ECF62E49B750}"/>
    <hyperlink ref="A3" location="'ACCPS-0001'!A1" display="ACCPS-0001" xr:uid="{FF3DC81C-C80D-47E0-9E4B-29C0F4ACDB3A}"/>
    <hyperlink ref="A2" location="'ACACC-0001'!A1" display="ACACC-0001" xr:uid="{98F6E07E-98C6-4A94-9162-465EF3DF2E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E4877-5860-462A-9F72-B7077E9664A9}">
  <dimension ref="A1:C56"/>
  <sheetViews>
    <sheetView workbookViewId="0"/>
  </sheetViews>
  <sheetFormatPr defaultColWidth="9.140625" defaultRowHeight="15"/>
  <cols>
    <col min="1" max="1" width="20.7109375" customWidth="1"/>
    <col min="2" max="2" width="70.7109375" customWidth="1"/>
  </cols>
  <sheetData>
    <row r="1" spans="1:3">
      <c r="A1" s="21" t="s">
        <v>58</v>
      </c>
      <c r="B1" s="20" t="s">
        <v>5</v>
      </c>
      <c r="C1">
        <f xml:space="preserve"> COUNTIF(B:B, "EC-ACUSB-0003-**")</f>
        <v>4</v>
      </c>
    </row>
    <row r="2" spans="1:3">
      <c r="A2" s="58" t="s">
        <v>0</v>
      </c>
      <c r="B2" s="62" t="str">
        <f>"EC-"&amp;B3&amp;"-01"</f>
        <v>EC-ACUSB-0003-01</v>
      </c>
    </row>
    <row r="3" spans="1:3">
      <c r="A3" s="59" t="s">
        <v>214</v>
      </c>
      <c r="B3" s="64" t="str">
        <f>'Escenarios de calidad'!A9</f>
        <v>ACUSB-0003</v>
      </c>
    </row>
    <row r="4" spans="1:3">
      <c r="A4" s="59" t="s">
        <v>215</v>
      </c>
      <c r="B4" s="64" t="str">
        <f>'Escenarios de calidad'!D9</f>
        <v>Presentación</v>
      </c>
    </row>
    <row r="5" spans="1:3">
      <c r="A5" s="59" t="s">
        <v>4</v>
      </c>
      <c r="B5" s="64" t="str">
        <f>'Escenarios de calidad'!E9</f>
        <v>Usabilidad</v>
      </c>
    </row>
    <row r="6" spans="1:3">
      <c r="A6" s="59" t="s">
        <v>216</v>
      </c>
      <c r="B6" s="65" t="s">
        <v>217</v>
      </c>
    </row>
    <row r="7" spans="1:3">
      <c r="A7" s="59" t="s">
        <v>218</v>
      </c>
      <c r="B7" s="65" t="s">
        <v>219</v>
      </c>
    </row>
    <row r="8" spans="1:3" ht="45" customHeight="1">
      <c r="A8" s="59" t="s">
        <v>220</v>
      </c>
      <c r="B8" s="65" t="s">
        <v>307</v>
      </c>
    </row>
    <row r="9" spans="1:3">
      <c r="A9" s="60" t="s">
        <v>222</v>
      </c>
      <c r="B9" s="66" t="s">
        <v>223</v>
      </c>
    </row>
    <row r="10" spans="1:3" ht="30">
      <c r="A10" s="60" t="s">
        <v>214</v>
      </c>
      <c r="B10" s="66" t="s">
        <v>308</v>
      </c>
    </row>
    <row r="11" spans="1:3">
      <c r="A11" s="60" t="s">
        <v>225</v>
      </c>
      <c r="B11" s="66" t="s">
        <v>309</v>
      </c>
    </row>
    <row r="12" spans="1:3">
      <c r="A12" s="60" t="s">
        <v>227</v>
      </c>
      <c r="B12" s="66" t="s">
        <v>228</v>
      </c>
    </row>
    <row r="13" spans="1:3" ht="30">
      <c r="A13" s="60" t="s">
        <v>229</v>
      </c>
      <c r="B13" s="66" t="s">
        <v>310</v>
      </c>
    </row>
    <row r="14" spans="1:3" ht="45">
      <c r="A14" s="61" t="s">
        <v>231</v>
      </c>
      <c r="B14" s="67" t="s">
        <v>311</v>
      </c>
    </row>
    <row r="16" spans="1:3">
      <c r="A16" s="58" t="s">
        <v>0</v>
      </c>
      <c r="B16" s="62" t="str">
        <f>"EC-"&amp;B17&amp;"-02"</f>
        <v>EC-ACUSB-0003-02</v>
      </c>
    </row>
    <row r="17" spans="1:2">
      <c r="A17" s="59" t="s">
        <v>214</v>
      </c>
      <c r="B17" s="64" t="str">
        <f>'Escenarios de calidad'!A9</f>
        <v>ACUSB-0003</v>
      </c>
    </row>
    <row r="18" spans="1:2">
      <c r="A18" s="59" t="s">
        <v>215</v>
      </c>
      <c r="B18" s="64" t="str">
        <f>'Escenarios de calidad'!D9</f>
        <v>Presentación</v>
      </c>
    </row>
    <row r="19" spans="1:2">
      <c r="A19" s="59" t="s">
        <v>4</v>
      </c>
      <c r="B19" s="64" t="str">
        <f>'Escenarios de calidad'!E9</f>
        <v>Usabilidad</v>
      </c>
    </row>
    <row r="20" spans="1:2">
      <c r="A20" s="59" t="s">
        <v>216</v>
      </c>
      <c r="B20" s="65" t="s">
        <v>217</v>
      </c>
    </row>
    <row r="21" spans="1:2">
      <c r="A21" s="59" t="s">
        <v>218</v>
      </c>
      <c r="B21" s="65" t="s">
        <v>219</v>
      </c>
    </row>
    <row r="22" spans="1:2" ht="45" customHeight="1">
      <c r="A22" s="59" t="s">
        <v>220</v>
      </c>
      <c r="B22" s="65" t="s">
        <v>312</v>
      </c>
    </row>
    <row r="23" spans="1:2">
      <c r="A23" s="60" t="s">
        <v>222</v>
      </c>
      <c r="B23" s="66" t="s">
        <v>223</v>
      </c>
    </row>
    <row r="24" spans="1:2">
      <c r="A24" s="60" t="s">
        <v>214</v>
      </c>
      <c r="B24" s="66" t="s">
        <v>313</v>
      </c>
    </row>
    <row r="25" spans="1:2">
      <c r="A25" s="60" t="s">
        <v>225</v>
      </c>
      <c r="B25" s="66" t="s">
        <v>309</v>
      </c>
    </row>
    <row r="26" spans="1:2">
      <c r="A26" s="60" t="s">
        <v>227</v>
      </c>
      <c r="B26" s="66" t="s">
        <v>228</v>
      </c>
    </row>
    <row r="27" spans="1:2" ht="30">
      <c r="A27" s="60" t="s">
        <v>229</v>
      </c>
      <c r="B27" s="66" t="s">
        <v>314</v>
      </c>
    </row>
    <row r="28" spans="1:2" ht="45">
      <c r="A28" s="61" t="s">
        <v>231</v>
      </c>
      <c r="B28" s="67" t="s">
        <v>315</v>
      </c>
    </row>
    <row r="30" spans="1:2">
      <c r="A30" s="58" t="s">
        <v>0</v>
      </c>
      <c r="B30" s="62" t="str">
        <f>"EC-"&amp;B31&amp;"-03"</f>
        <v>EC-ACUSB-0003-03</v>
      </c>
    </row>
    <row r="31" spans="1:2">
      <c r="A31" s="59" t="s">
        <v>214</v>
      </c>
      <c r="B31" s="64" t="str">
        <f>'Escenarios de calidad'!A9</f>
        <v>ACUSB-0003</v>
      </c>
    </row>
    <row r="32" spans="1:2">
      <c r="A32" s="59" t="s">
        <v>215</v>
      </c>
      <c r="B32" s="64" t="str">
        <f>'Escenarios de calidad'!D9</f>
        <v>Presentación</v>
      </c>
    </row>
    <row r="33" spans="1:2">
      <c r="A33" s="59" t="s">
        <v>4</v>
      </c>
      <c r="B33" s="64" t="str">
        <f>'Escenarios de calidad'!E9</f>
        <v>Usabilidad</v>
      </c>
    </row>
    <row r="34" spans="1:2">
      <c r="A34" s="59" t="s">
        <v>216</v>
      </c>
      <c r="B34" s="65" t="s">
        <v>217</v>
      </c>
    </row>
    <row r="35" spans="1:2">
      <c r="A35" s="59" t="s">
        <v>218</v>
      </c>
      <c r="B35" s="65" t="s">
        <v>219</v>
      </c>
    </row>
    <row r="36" spans="1:2" ht="45" customHeight="1">
      <c r="A36" s="59" t="s">
        <v>220</v>
      </c>
      <c r="B36" s="65" t="s">
        <v>316</v>
      </c>
    </row>
    <row r="37" spans="1:2">
      <c r="A37" s="60" t="s">
        <v>222</v>
      </c>
      <c r="B37" s="66" t="s">
        <v>223</v>
      </c>
    </row>
    <row r="38" spans="1:2">
      <c r="A38" s="60" t="s">
        <v>214</v>
      </c>
      <c r="B38" s="66" t="s">
        <v>317</v>
      </c>
    </row>
    <row r="39" spans="1:2">
      <c r="A39" s="60" t="s">
        <v>225</v>
      </c>
      <c r="B39" s="66" t="s">
        <v>309</v>
      </c>
    </row>
    <row r="40" spans="1:2">
      <c r="A40" s="60" t="s">
        <v>227</v>
      </c>
      <c r="B40" s="66" t="s">
        <v>228</v>
      </c>
    </row>
    <row r="41" spans="1:2" ht="30">
      <c r="A41" s="60" t="s">
        <v>229</v>
      </c>
      <c r="B41" s="66" t="s">
        <v>318</v>
      </c>
    </row>
    <row r="42" spans="1:2" ht="45">
      <c r="A42" s="61" t="s">
        <v>231</v>
      </c>
      <c r="B42" s="67" t="s">
        <v>319</v>
      </c>
    </row>
    <row r="44" spans="1:2">
      <c r="A44" s="58" t="s">
        <v>0</v>
      </c>
      <c r="B44" s="62" t="str">
        <f>"EC-"&amp;B45&amp;"-04"</f>
        <v>EC-ACUSB-0003-04</v>
      </c>
    </row>
    <row r="45" spans="1:2">
      <c r="A45" s="59" t="s">
        <v>214</v>
      </c>
      <c r="B45" s="64" t="str">
        <f>'Escenarios de calidad'!A9</f>
        <v>ACUSB-0003</v>
      </c>
    </row>
    <row r="46" spans="1:2">
      <c r="A46" s="59" t="s">
        <v>215</v>
      </c>
      <c r="B46" s="64" t="str">
        <f>'Escenarios de calidad'!D9</f>
        <v>Presentación</v>
      </c>
    </row>
    <row r="47" spans="1:2">
      <c r="A47" s="59" t="s">
        <v>4</v>
      </c>
      <c r="B47" s="64" t="str">
        <f>'Escenarios de calidad'!E9</f>
        <v>Usabilidad</v>
      </c>
    </row>
    <row r="48" spans="1:2">
      <c r="A48" s="59" t="s">
        <v>216</v>
      </c>
      <c r="B48" s="65" t="s">
        <v>217</v>
      </c>
    </row>
    <row r="49" spans="1:2">
      <c r="A49" s="59" t="s">
        <v>218</v>
      </c>
      <c r="B49" s="65" t="s">
        <v>219</v>
      </c>
    </row>
    <row r="50" spans="1:2" ht="45" customHeight="1">
      <c r="A50" s="59" t="s">
        <v>220</v>
      </c>
      <c r="B50" s="65" t="s">
        <v>320</v>
      </c>
    </row>
    <row r="51" spans="1:2">
      <c r="A51" s="60" t="s">
        <v>222</v>
      </c>
      <c r="B51" s="66" t="s">
        <v>223</v>
      </c>
    </row>
    <row r="52" spans="1:2" ht="15" customHeight="1">
      <c r="A52" s="60" t="s">
        <v>214</v>
      </c>
      <c r="B52" s="66" t="s">
        <v>321</v>
      </c>
    </row>
    <row r="53" spans="1:2">
      <c r="A53" s="60" t="s">
        <v>225</v>
      </c>
      <c r="B53" s="66" t="s">
        <v>309</v>
      </c>
    </row>
    <row r="54" spans="1:2">
      <c r="A54" s="60" t="s">
        <v>227</v>
      </c>
      <c r="B54" s="66" t="s">
        <v>228</v>
      </c>
    </row>
    <row r="55" spans="1:2" ht="30">
      <c r="A55" s="60" t="s">
        <v>229</v>
      </c>
      <c r="B55" s="66" t="s">
        <v>322</v>
      </c>
    </row>
    <row r="56" spans="1:2" ht="45">
      <c r="A56" s="61" t="s">
        <v>231</v>
      </c>
      <c r="B56" s="67" t="s">
        <v>323</v>
      </c>
    </row>
  </sheetData>
  <hyperlinks>
    <hyperlink ref="B3" location="'Escenarios de calidad'!A2" display="='Escenarios de calidad'!A2" xr:uid="{9884D923-F49D-46C5-814B-5E08984FBB8B}"/>
    <hyperlink ref="B4:B5" location="'Escenarios de calidad'!D2" display="'Escenarios de calidad'!d2" xr:uid="{48036BF5-29BE-439C-80A9-B1FC709EE8B7}"/>
    <hyperlink ref="B5" location="'Escenarios de calidad'!E2" display="='Escenarios de calidad'!E2" xr:uid="{342F904D-5A15-49FC-8C78-6B233AE5012F}"/>
    <hyperlink ref="B17" location="'Escenarios de calidad'!A2" display="='Escenarios de calidad'!A2" xr:uid="{DE27FAC1-D03B-461C-B362-C3EE9BCD0685}"/>
    <hyperlink ref="B18:B19" location="'Escenarios de calidad'!D2" display="'Escenarios de calidad'!d2" xr:uid="{A75D3FB7-ECDE-4981-A9A4-DDA1F197DA8F}"/>
    <hyperlink ref="B19" location="'Escenarios de calidad'!E2" display="='Escenarios de calidad'!E2" xr:uid="{B5759A34-C1D9-4EC3-99ED-AFE39D5E6DDE}"/>
    <hyperlink ref="B31" location="'Escenarios de calidad'!A2" display="='Escenarios de calidad'!A2" xr:uid="{85C66E3E-6EF3-4835-8160-AAD340894DFA}"/>
    <hyperlink ref="B32:B33" location="'Escenarios de calidad'!D2" display="'Escenarios de calidad'!d2" xr:uid="{A25224D3-392B-4BE4-8F9A-D4BB1C120FD2}"/>
    <hyperlink ref="B33" location="'Escenarios de calidad'!E2" display="='Escenarios de calidad'!E2" xr:uid="{06528CC9-BA15-477B-8E48-F7D3E02821A5}"/>
    <hyperlink ref="B45" location="'Escenarios de calidad'!A2" display="='Escenarios de calidad'!A2" xr:uid="{6EA1D261-CA5D-421E-AE35-5646B3338056}"/>
    <hyperlink ref="B46:B47" location="'Escenarios de calidad'!D2" display="'Escenarios de calidad'!d2" xr:uid="{49CE8C0E-64A5-46A0-BEBB-D8F8A2CFC9F4}"/>
    <hyperlink ref="B47" location="'Escenarios de calidad'!E2" display="='Escenarios de calidad'!E2" xr:uid="{D077AC33-5CCE-4AE4-B6C5-FD8B4C9AE102}"/>
    <hyperlink ref="A1" location="'Escenarios de calidad'!A1" display="Volver al inicio" xr:uid="{4A4C395A-7909-456F-BF96-28620EBBAE1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9FEBDB5-ED4B-4DA8-AFAE-34321A1E8167}">
          <x14:formula1>
            <xm:f>Opciones!$A$2:$A$4</xm:f>
          </x14:formula1>
          <xm:sqref>B7 B21 B35 B49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14162-5B25-451B-9A12-E80D5CBB3543}">
  <dimension ref="A1:C56"/>
  <sheetViews>
    <sheetView workbookViewId="0"/>
  </sheetViews>
  <sheetFormatPr defaultColWidth="9.140625" defaultRowHeight="15"/>
  <cols>
    <col min="1" max="1" width="20.7109375" customWidth="1"/>
    <col min="2" max="2" width="70.7109375" customWidth="1"/>
    <col min="4" max="4" width="55.28515625" customWidth="1"/>
  </cols>
  <sheetData>
    <row r="1" spans="1:3">
      <c r="A1" s="21" t="s">
        <v>58</v>
      </c>
      <c r="B1" s="20" t="s">
        <v>5</v>
      </c>
      <c r="C1">
        <f xml:space="preserve"> COUNTIF(B:B, "EC-ACUSB-0004-**")</f>
        <v>4</v>
      </c>
    </row>
    <row r="2" spans="1:3">
      <c r="A2" s="58" t="s">
        <v>0</v>
      </c>
      <c r="B2" s="62" t="str">
        <f>"EC-"&amp;B3&amp;"-01"</f>
        <v>EC-ACUSB-0004-01</v>
      </c>
    </row>
    <row r="3" spans="1:3">
      <c r="A3" s="59" t="s">
        <v>214</v>
      </c>
      <c r="B3" s="64" t="str">
        <f>'Escenarios de calidad'!A10</f>
        <v>ACUSB-0004</v>
      </c>
    </row>
    <row r="4" spans="1:3">
      <c r="A4" s="59" t="s">
        <v>215</v>
      </c>
      <c r="B4" s="64" t="str">
        <f>'Escenarios de calidad'!D10</f>
        <v>Interacción/Retroalimentación</v>
      </c>
    </row>
    <row r="5" spans="1:3">
      <c r="A5" s="59" t="s">
        <v>4</v>
      </c>
      <c r="B5" s="64" t="str">
        <f>'Escenarios de calidad'!E10</f>
        <v>Usabilidad</v>
      </c>
    </row>
    <row r="6" spans="1:3">
      <c r="A6" s="59" t="s">
        <v>216</v>
      </c>
      <c r="B6" s="65" t="s">
        <v>217</v>
      </c>
    </row>
    <row r="7" spans="1:3">
      <c r="A7" s="59" t="s">
        <v>218</v>
      </c>
      <c r="B7" s="65" t="s">
        <v>219</v>
      </c>
    </row>
    <row r="8" spans="1:3" ht="75">
      <c r="A8" s="59" t="s">
        <v>220</v>
      </c>
      <c r="B8" s="65" t="s">
        <v>324</v>
      </c>
    </row>
    <row r="9" spans="1:3">
      <c r="A9" s="60" t="s">
        <v>222</v>
      </c>
      <c r="B9" s="66" t="s">
        <v>223</v>
      </c>
    </row>
    <row r="10" spans="1:3">
      <c r="A10" s="60" t="s">
        <v>214</v>
      </c>
      <c r="B10" s="66" t="s">
        <v>325</v>
      </c>
    </row>
    <row r="11" spans="1:3">
      <c r="A11" s="60" t="s">
        <v>225</v>
      </c>
      <c r="B11" s="66" t="s">
        <v>242</v>
      </c>
    </row>
    <row r="12" spans="1:3">
      <c r="A12" s="60" t="s">
        <v>227</v>
      </c>
      <c r="B12" s="66" t="s">
        <v>228</v>
      </c>
    </row>
    <row r="13" spans="1:3" ht="30">
      <c r="A13" s="60" t="s">
        <v>229</v>
      </c>
      <c r="B13" s="66" t="s">
        <v>326</v>
      </c>
    </row>
    <row r="14" spans="1:3" ht="30">
      <c r="A14" s="61" t="s">
        <v>231</v>
      </c>
      <c r="B14" s="67" t="s">
        <v>327</v>
      </c>
    </row>
    <row r="16" spans="1:3">
      <c r="A16" s="58" t="s">
        <v>0</v>
      </c>
      <c r="B16" s="62" t="str">
        <f>"EC-"&amp;B17&amp;"-02"</f>
        <v>EC-ACUSB-0004-02</v>
      </c>
    </row>
    <row r="17" spans="1:2">
      <c r="A17" s="59" t="s">
        <v>214</v>
      </c>
      <c r="B17" s="64" t="str">
        <f>'Escenarios de calidad'!A10</f>
        <v>ACUSB-0004</v>
      </c>
    </row>
    <row r="18" spans="1:2">
      <c r="A18" s="59" t="s">
        <v>215</v>
      </c>
      <c r="B18" s="64" t="str">
        <f>'Escenarios de calidad'!D10</f>
        <v>Interacción/Retroalimentación</v>
      </c>
    </row>
    <row r="19" spans="1:2">
      <c r="A19" s="59" t="s">
        <v>4</v>
      </c>
      <c r="B19" s="64" t="str">
        <f>'Escenarios de calidad'!E10</f>
        <v>Usabilidad</v>
      </c>
    </row>
    <row r="20" spans="1:2">
      <c r="A20" s="59" t="s">
        <v>216</v>
      </c>
      <c r="B20" s="65" t="s">
        <v>234</v>
      </c>
    </row>
    <row r="21" spans="1:2">
      <c r="A21" s="59" t="s">
        <v>218</v>
      </c>
      <c r="B21" s="65" t="s">
        <v>219</v>
      </c>
    </row>
    <row r="22" spans="1:2" ht="60">
      <c r="A22" s="59" t="s">
        <v>220</v>
      </c>
      <c r="B22" s="65" t="s">
        <v>328</v>
      </c>
    </row>
    <row r="23" spans="1:2">
      <c r="A23" s="60" t="s">
        <v>222</v>
      </c>
      <c r="B23" s="66" t="s">
        <v>223</v>
      </c>
    </row>
    <row r="24" spans="1:2">
      <c r="A24" s="60" t="s">
        <v>214</v>
      </c>
      <c r="B24" s="66" t="s">
        <v>329</v>
      </c>
    </row>
    <row r="25" spans="1:2">
      <c r="A25" s="60" t="s">
        <v>225</v>
      </c>
      <c r="B25" s="66" t="s">
        <v>242</v>
      </c>
    </row>
    <row r="26" spans="1:2">
      <c r="A26" s="60" t="s">
        <v>227</v>
      </c>
      <c r="B26" s="66" t="s">
        <v>228</v>
      </c>
    </row>
    <row r="27" spans="1:2" ht="30">
      <c r="A27" s="60" t="s">
        <v>229</v>
      </c>
      <c r="B27" s="66" t="s">
        <v>330</v>
      </c>
    </row>
    <row r="28" spans="1:2" ht="45">
      <c r="A28" s="61" t="s">
        <v>231</v>
      </c>
      <c r="B28" s="67" t="s">
        <v>331</v>
      </c>
    </row>
    <row r="30" spans="1:2">
      <c r="A30" s="58" t="s">
        <v>0</v>
      </c>
      <c r="B30" s="62" t="str">
        <f>"EC-"&amp;B31&amp;"-03"</f>
        <v>EC-ACUSB-0004-03</v>
      </c>
    </row>
    <row r="31" spans="1:2">
      <c r="A31" s="59" t="s">
        <v>214</v>
      </c>
      <c r="B31" s="64" t="str">
        <f>'Escenarios de calidad'!A10</f>
        <v>ACUSB-0004</v>
      </c>
    </row>
    <row r="32" spans="1:2">
      <c r="A32" s="59" t="s">
        <v>215</v>
      </c>
      <c r="B32" s="64" t="str">
        <f>'Escenarios de calidad'!D10</f>
        <v>Interacción/Retroalimentación</v>
      </c>
    </row>
    <row r="33" spans="1:2">
      <c r="A33" s="59" t="s">
        <v>4</v>
      </c>
      <c r="B33" s="64" t="str">
        <f>'Escenarios de calidad'!E10</f>
        <v>Usabilidad</v>
      </c>
    </row>
    <row r="34" spans="1:2">
      <c r="A34" s="59" t="s">
        <v>216</v>
      </c>
      <c r="B34" s="65" t="s">
        <v>234</v>
      </c>
    </row>
    <row r="35" spans="1:2">
      <c r="A35" s="59" t="s">
        <v>218</v>
      </c>
      <c r="B35" s="65" t="s">
        <v>219</v>
      </c>
    </row>
    <row r="36" spans="1:2" ht="60">
      <c r="A36" s="59" t="s">
        <v>220</v>
      </c>
      <c r="B36" s="65" t="s">
        <v>332</v>
      </c>
    </row>
    <row r="37" spans="1:2">
      <c r="A37" s="60" t="s">
        <v>222</v>
      </c>
      <c r="B37" s="66" t="s">
        <v>223</v>
      </c>
    </row>
    <row r="38" spans="1:2">
      <c r="A38" s="60" t="s">
        <v>214</v>
      </c>
      <c r="B38" s="66" t="s">
        <v>333</v>
      </c>
    </row>
    <row r="39" spans="1:2">
      <c r="A39" s="60" t="s">
        <v>225</v>
      </c>
      <c r="B39" s="66" t="s">
        <v>242</v>
      </c>
    </row>
    <row r="40" spans="1:2">
      <c r="A40" s="60" t="s">
        <v>227</v>
      </c>
      <c r="B40" s="66" t="s">
        <v>228</v>
      </c>
    </row>
    <row r="41" spans="1:2" ht="30">
      <c r="A41" s="60" t="s">
        <v>229</v>
      </c>
      <c r="B41" s="66" t="s">
        <v>334</v>
      </c>
    </row>
    <row r="42" spans="1:2" ht="45">
      <c r="A42" s="61" t="s">
        <v>231</v>
      </c>
      <c r="B42" s="67" t="s">
        <v>335</v>
      </c>
    </row>
    <row r="44" spans="1:2">
      <c r="A44" s="58" t="s">
        <v>0</v>
      </c>
      <c r="B44" s="62" t="str">
        <f>"EC-"&amp;B45&amp;"-04"</f>
        <v>EC-ACUSB-0004-04</v>
      </c>
    </row>
    <row r="45" spans="1:2">
      <c r="A45" s="59" t="s">
        <v>214</v>
      </c>
      <c r="B45" s="64" t="str">
        <f>'Escenarios de calidad'!A10</f>
        <v>ACUSB-0004</v>
      </c>
    </row>
    <row r="46" spans="1:2">
      <c r="A46" s="59" t="s">
        <v>215</v>
      </c>
      <c r="B46" s="64" t="str">
        <f>'Escenarios de calidad'!D10</f>
        <v>Interacción/Retroalimentación</v>
      </c>
    </row>
    <row r="47" spans="1:2">
      <c r="A47" s="59" t="s">
        <v>4</v>
      </c>
      <c r="B47" s="64" t="str">
        <f>'Escenarios de calidad'!E10</f>
        <v>Usabilidad</v>
      </c>
    </row>
    <row r="48" spans="1:2">
      <c r="A48" s="59" t="s">
        <v>216</v>
      </c>
      <c r="B48" s="65" t="s">
        <v>234</v>
      </c>
    </row>
    <row r="49" spans="1:2">
      <c r="A49" s="59" t="s">
        <v>218</v>
      </c>
      <c r="B49" s="65" t="s">
        <v>219</v>
      </c>
    </row>
    <row r="50" spans="1:2" ht="45">
      <c r="A50" s="59" t="s">
        <v>220</v>
      </c>
      <c r="B50" s="65" t="s">
        <v>336</v>
      </c>
    </row>
    <row r="51" spans="1:2">
      <c r="A51" s="60" t="s">
        <v>222</v>
      </c>
      <c r="B51" s="66" t="s">
        <v>223</v>
      </c>
    </row>
    <row r="52" spans="1:2">
      <c r="A52" s="60" t="s">
        <v>214</v>
      </c>
      <c r="B52" s="66" t="s">
        <v>337</v>
      </c>
    </row>
    <row r="53" spans="1:2">
      <c r="A53" s="60" t="s">
        <v>225</v>
      </c>
      <c r="B53" s="66" t="s">
        <v>242</v>
      </c>
    </row>
    <row r="54" spans="1:2">
      <c r="A54" s="60" t="s">
        <v>227</v>
      </c>
      <c r="B54" s="66" t="s">
        <v>237</v>
      </c>
    </row>
    <row r="55" spans="1:2" ht="30">
      <c r="A55" s="60" t="s">
        <v>229</v>
      </c>
      <c r="B55" s="66" t="s">
        <v>338</v>
      </c>
    </row>
    <row r="56" spans="1:2" ht="30">
      <c r="A56" s="61" t="s">
        <v>231</v>
      </c>
      <c r="B56" s="67" t="s">
        <v>339</v>
      </c>
    </row>
  </sheetData>
  <hyperlinks>
    <hyperlink ref="B3" location="'Escenarios de calidad'!A10" display="='Escenarios de calidad'!A10" xr:uid="{38EC2E91-DE7F-41AB-8436-63481CA07068}"/>
    <hyperlink ref="B4:B5" location="'Escenarios de calidad'!D2" display="'Escenarios de calidad'!d2" xr:uid="{13D69C0B-4FA1-45F1-B1DC-639684BC4870}"/>
    <hyperlink ref="B5" location="'Escenarios de calidad'!E10" display="='Escenarios de calidad'!E10" xr:uid="{20450092-9B26-41B3-9C26-62ECC274F05E}"/>
    <hyperlink ref="B4" location="'Escenarios de calidad'!D10" display="='Escenarios de calidad'!D10" xr:uid="{B5E1E250-132D-43AC-B3F4-52311B18B96A}"/>
    <hyperlink ref="B17" location="'Escenarios de calidad'!A10" display="='Escenarios de calidad'!A10" xr:uid="{B53D096E-28AA-410B-9AE3-6B32036A74BA}"/>
    <hyperlink ref="B18:B19" location="'Escenarios de calidad'!D2" display="'Escenarios de calidad'!d2" xr:uid="{6F97233A-AF82-4C1F-9B3C-91671A0AF4C6}"/>
    <hyperlink ref="B19" location="'Escenarios de calidad'!E10" display="='Escenarios de calidad'!E10" xr:uid="{B7136B0D-9976-4394-997D-95F4427F3F9F}"/>
    <hyperlink ref="B18" location="'Escenarios de calidad'!D10" display="='Escenarios de calidad'!D10" xr:uid="{71B60385-28FB-4D1A-8018-8E3C491A9C14}"/>
    <hyperlink ref="B31" location="'Escenarios de calidad'!A10" display="='Escenarios de calidad'!A10" xr:uid="{19151A05-5F7C-446F-9BC1-8310FFEF828A}"/>
    <hyperlink ref="B32:B33" location="'Escenarios de calidad'!D2" display="'Escenarios de calidad'!d2" xr:uid="{09682E4F-6269-4D1C-9F01-505620A95922}"/>
    <hyperlink ref="B33" location="'Escenarios de calidad'!E10" display="='Escenarios de calidad'!E10" xr:uid="{F7D5E35C-AA4D-479D-B549-1E8CBE858144}"/>
    <hyperlink ref="B32" location="'Escenarios de calidad'!D10" display="='Escenarios de calidad'!D10" xr:uid="{7239BFCA-7546-4DBB-9203-5D9806724A1F}"/>
    <hyperlink ref="B45" location="'Escenarios de calidad'!A10" display="='Escenarios de calidad'!A10" xr:uid="{42A7BF55-AE85-4E1D-A79E-BAED8AA1FC99}"/>
    <hyperlink ref="B46:B47" location="'Escenarios de calidad'!D2" display="'Escenarios de calidad'!d2" xr:uid="{EAF662C9-3805-4264-8339-1A4F7F7F9C0C}"/>
    <hyperlink ref="B47" location="'Escenarios de calidad'!E10" display="='Escenarios de calidad'!E10" xr:uid="{0D945F28-04B7-4848-A7EE-E41B23B8A367}"/>
    <hyperlink ref="B46" location="'Escenarios de calidad'!D10" display="='Escenarios de calidad'!D10" xr:uid="{FE720069-6CE2-4E5C-A857-54915B6A6B98}"/>
    <hyperlink ref="A1" location="'Escenarios de calidad'!A1" display="Volver al inicio" xr:uid="{179806B5-344C-4D75-8879-6E5C94A85B2C}"/>
    <hyperlink ref="B74" location="'Escenarios de calidad'!D10" display="='Escenarios de calidad'!D10" xr:uid="{3B635570-B335-47EF-A1B7-B243FFF9FDFD}"/>
    <hyperlink ref="B75" location="'Escenarios de calidad'!E10" display="='Escenarios de calidad'!E10" xr:uid="{9BF3E7A3-7052-44A9-A603-14AAC11AA4AC}"/>
    <hyperlink ref="B74:B75" location="'Escenarios de calidad'!D2" display="'Escenarios de calidad'!d2" xr:uid="{8B05D4B4-1667-49D7-9F13-901055D1BEB0}"/>
    <hyperlink ref="B73" location="'Escenarios de calidad'!A10" display="='Escenarios de calidad'!A10" xr:uid="{3CA80D40-0AC6-4B8B-8BDE-5346725DF1C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63BA732-C6AF-40FF-A829-134F4971B750}">
          <x14:formula1>
            <xm:f>Opciones!$A$2:$A$4</xm:f>
          </x14:formula1>
          <xm:sqref>B7 B21 B35 B49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A1CB-1388-4E2E-A486-542B6AF862FD}">
  <dimension ref="A1:E182"/>
  <sheetViews>
    <sheetView workbookViewId="0">
      <selection activeCell="D16" sqref="D16"/>
    </sheetView>
  </sheetViews>
  <sheetFormatPr defaultColWidth="9.140625" defaultRowHeight="15"/>
  <cols>
    <col min="1" max="1" width="20.7109375" customWidth="1"/>
    <col min="2" max="2" width="70.7109375" customWidth="1"/>
    <col min="4" max="4" width="20.7109375" customWidth="1"/>
    <col min="5" max="5" width="70.7109375" customWidth="1"/>
  </cols>
  <sheetData>
    <row r="1" spans="1:5">
      <c r="A1" s="35" t="s">
        <v>58</v>
      </c>
      <c r="B1" s="20" t="s">
        <v>5</v>
      </c>
      <c r="C1">
        <f xml:space="preserve"> COUNTIF(B:B, "EC-ACDIS-0001-**")</f>
        <v>13</v>
      </c>
    </row>
    <row r="2" spans="1:5">
      <c r="A2" s="58" t="s">
        <v>0</v>
      </c>
      <c r="B2" s="62" t="str">
        <f>"EC-"&amp;B3&amp;"-01"</f>
        <v>EC-ACDIS-0001-01</v>
      </c>
      <c r="D2" s="5"/>
      <c r="E2" s="33"/>
    </row>
    <row r="3" spans="1:5">
      <c r="A3" s="59" t="s">
        <v>214</v>
      </c>
      <c r="B3" s="64" t="str">
        <f>'Escenarios de calidad'!A11</f>
        <v>ACDIS-0001</v>
      </c>
      <c r="D3" s="5"/>
      <c r="E3" s="34"/>
    </row>
    <row r="4" spans="1:5">
      <c r="A4" s="59" t="s">
        <v>215</v>
      </c>
      <c r="B4" s="64" t="str">
        <f>'Escenarios de calidad'!D11</f>
        <v>Capacidad de red</v>
      </c>
      <c r="D4" s="5"/>
      <c r="E4" s="34"/>
    </row>
    <row r="5" spans="1:5">
      <c r="A5" s="59" t="s">
        <v>4</v>
      </c>
      <c r="B5" s="64" t="str">
        <f>'Escenarios de calidad'!E11</f>
        <v>Disponibilidad</v>
      </c>
      <c r="D5" s="5"/>
      <c r="E5" s="34"/>
    </row>
    <row r="6" spans="1:5">
      <c r="A6" s="59" t="s">
        <v>216</v>
      </c>
      <c r="B6" s="65" t="s">
        <v>217</v>
      </c>
      <c r="D6" s="5"/>
      <c r="E6" s="3"/>
    </row>
    <row r="7" spans="1:5">
      <c r="A7" s="59" t="s">
        <v>218</v>
      </c>
      <c r="B7" s="65" t="s">
        <v>219</v>
      </c>
      <c r="D7" s="5"/>
      <c r="E7" s="3"/>
    </row>
    <row r="8" spans="1:5" ht="30" customHeight="1">
      <c r="A8" s="59" t="s">
        <v>220</v>
      </c>
      <c r="B8" s="65" t="s">
        <v>340</v>
      </c>
      <c r="D8" s="5"/>
      <c r="E8" s="3"/>
    </row>
    <row r="9" spans="1:5">
      <c r="A9" s="60" t="s">
        <v>222</v>
      </c>
      <c r="B9" s="66" t="s">
        <v>223</v>
      </c>
      <c r="D9" s="5"/>
      <c r="E9" s="3"/>
    </row>
    <row r="10" spans="1:5">
      <c r="A10" s="60" t="s">
        <v>214</v>
      </c>
      <c r="B10" s="66" t="s">
        <v>341</v>
      </c>
      <c r="D10" s="5"/>
      <c r="E10" s="3"/>
    </row>
    <row r="11" spans="1:5">
      <c r="A11" s="60" t="s">
        <v>225</v>
      </c>
      <c r="B11" s="66" t="s">
        <v>342</v>
      </c>
      <c r="D11" s="5"/>
      <c r="E11" s="3"/>
    </row>
    <row r="12" spans="1:5">
      <c r="A12" s="60" t="s">
        <v>227</v>
      </c>
      <c r="B12" s="66" t="s">
        <v>228</v>
      </c>
      <c r="D12" s="5"/>
      <c r="E12" s="3"/>
    </row>
    <row r="13" spans="1:5" ht="30">
      <c r="A13" s="60" t="s">
        <v>229</v>
      </c>
      <c r="B13" s="66" t="s">
        <v>343</v>
      </c>
      <c r="D13" s="5"/>
      <c r="E13" s="3"/>
    </row>
    <row r="14" spans="1:5" ht="30">
      <c r="A14" s="61" t="s">
        <v>231</v>
      </c>
      <c r="B14" s="67" t="s">
        <v>344</v>
      </c>
      <c r="D14" s="5"/>
      <c r="E14" s="3"/>
    </row>
    <row r="16" spans="1:5">
      <c r="A16" s="58" t="s">
        <v>0</v>
      </c>
      <c r="B16" s="62" t="str">
        <f>"EC-"&amp;B17&amp;"-02"</f>
        <v>EC-ACDIS-0001-02</v>
      </c>
    </row>
    <row r="17" spans="1:2">
      <c r="A17" s="59" t="s">
        <v>214</v>
      </c>
      <c r="B17" s="64" t="str">
        <f>B3</f>
        <v>ACDIS-0001</v>
      </c>
    </row>
    <row r="18" spans="1:2">
      <c r="A18" s="59" t="s">
        <v>215</v>
      </c>
      <c r="B18" s="64" t="str">
        <f>B4</f>
        <v>Capacidad de red</v>
      </c>
    </row>
    <row r="19" spans="1:2">
      <c r="A19" s="59" t="s">
        <v>4</v>
      </c>
      <c r="B19" s="64" t="str">
        <f>B5</f>
        <v>Disponibilidad</v>
      </c>
    </row>
    <row r="20" spans="1:2">
      <c r="A20" s="59" t="s">
        <v>216</v>
      </c>
      <c r="B20" s="65" t="s">
        <v>217</v>
      </c>
    </row>
    <row r="21" spans="1:2">
      <c r="A21" s="59" t="s">
        <v>218</v>
      </c>
      <c r="B21" s="65" t="s">
        <v>219</v>
      </c>
    </row>
    <row r="22" spans="1:2" ht="30">
      <c r="A22" s="59" t="s">
        <v>220</v>
      </c>
      <c r="B22" s="65" t="s">
        <v>345</v>
      </c>
    </row>
    <row r="23" spans="1:2">
      <c r="A23" s="60" t="s">
        <v>222</v>
      </c>
      <c r="B23" s="66" t="s">
        <v>223</v>
      </c>
    </row>
    <row r="24" spans="1:2">
      <c r="A24" s="60" t="s">
        <v>214</v>
      </c>
      <c r="B24" s="66" t="s">
        <v>346</v>
      </c>
    </row>
    <row r="25" spans="1:2">
      <c r="A25" s="60" t="s">
        <v>225</v>
      </c>
      <c r="B25" s="66" t="s">
        <v>342</v>
      </c>
    </row>
    <row r="26" spans="1:2">
      <c r="A26" s="60" t="s">
        <v>227</v>
      </c>
      <c r="B26" s="66" t="s">
        <v>228</v>
      </c>
    </row>
    <row r="27" spans="1:2" ht="30">
      <c r="A27" s="60" t="s">
        <v>229</v>
      </c>
      <c r="B27" s="66" t="s">
        <v>347</v>
      </c>
    </row>
    <row r="28" spans="1:2" ht="45">
      <c r="A28" s="61" t="s">
        <v>231</v>
      </c>
      <c r="B28" s="67" t="s">
        <v>348</v>
      </c>
    </row>
    <row r="30" spans="1:2">
      <c r="A30" s="58" t="s">
        <v>0</v>
      </c>
      <c r="B30" s="62" t="str">
        <f>"EC-"&amp;B31&amp;"-03"</f>
        <v>EC-ACDIS-0001-03</v>
      </c>
    </row>
    <row r="31" spans="1:2">
      <c r="A31" s="59" t="s">
        <v>214</v>
      </c>
      <c r="B31" s="64" t="str">
        <f>B17</f>
        <v>ACDIS-0001</v>
      </c>
    </row>
    <row r="32" spans="1:2">
      <c r="A32" s="59" t="s">
        <v>215</v>
      </c>
      <c r="B32" s="64" t="str">
        <f>B18</f>
        <v>Capacidad de red</v>
      </c>
    </row>
    <row r="33" spans="1:2">
      <c r="A33" s="59" t="s">
        <v>4</v>
      </c>
      <c r="B33" s="64" t="str">
        <f>B19</f>
        <v>Disponibilidad</v>
      </c>
    </row>
    <row r="34" spans="1:2">
      <c r="A34" s="59" t="s">
        <v>216</v>
      </c>
      <c r="B34" s="65" t="s">
        <v>217</v>
      </c>
    </row>
    <row r="35" spans="1:2">
      <c r="A35" s="59" t="s">
        <v>218</v>
      </c>
      <c r="B35" s="65" t="s">
        <v>219</v>
      </c>
    </row>
    <row r="36" spans="1:2" ht="45">
      <c r="A36" s="59" t="s">
        <v>220</v>
      </c>
      <c r="B36" s="65" t="s">
        <v>349</v>
      </c>
    </row>
    <row r="37" spans="1:2">
      <c r="A37" s="60" t="s">
        <v>222</v>
      </c>
      <c r="B37" s="66" t="s">
        <v>223</v>
      </c>
    </row>
    <row r="38" spans="1:2">
      <c r="A38" s="60" t="s">
        <v>214</v>
      </c>
      <c r="B38" s="66" t="s">
        <v>350</v>
      </c>
    </row>
    <row r="39" spans="1:2">
      <c r="A39" s="60" t="s">
        <v>225</v>
      </c>
      <c r="B39" s="66" t="s">
        <v>342</v>
      </c>
    </row>
    <row r="40" spans="1:2">
      <c r="A40" s="60" t="s">
        <v>227</v>
      </c>
      <c r="B40" s="66" t="s">
        <v>228</v>
      </c>
    </row>
    <row r="41" spans="1:2" ht="30">
      <c r="A41" s="60" t="s">
        <v>229</v>
      </c>
      <c r="B41" s="66" t="s">
        <v>351</v>
      </c>
    </row>
    <row r="42" spans="1:2" ht="30">
      <c r="A42" s="61" t="s">
        <v>231</v>
      </c>
      <c r="B42" s="67" t="s">
        <v>352</v>
      </c>
    </row>
    <row r="44" spans="1:2">
      <c r="A44" s="58" t="s">
        <v>0</v>
      </c>
      <c r="B44" s="62" t="str">
        <f>"EC-"&amp;B45&amp;"-04"</f>
        <v>EC-ACDIS-0001-04</v>
      </c>
    </row>
    <row r="45" spans="1:2">
      <c r="A45" s="59" t="s">
        <v>214</v>
      </c>
      <c r="B45" s="64" t="str">
        <f>B31</f>
        <v>ACDIS-0001</v>
      </c>
    </row>
    <row r="46" spans="1:2">
      <c r="A46" s="59" t="s">
        <v>215</v>
      </c>
      <c r="B46" s="64" t="str">
        <f>B32</f>
        <v>Capacidad de red</v>
      </c>
    </row>
    <row r="47" spans="1:2">
      <c r="A47" s="59" t="s">
        <v>4</v>
      </c>
      <c r="B47" s="64" t="str">
        <f>B33</f>
        <v>Disponibilidad</v>
      </c>
    </row>
    <row r="48" spans="1:2">
      <c r="A48" s="59" t="s">
        <v>216</v>
      </c>
      <c r="B48" s="65" t="s">
        <v>217</v>
      </c>
    </row>
    <row r="49" spans="1:2">
      <c r="A49" s="59" t="s">
        <v>218</v>
      </c>
      <c r="B49" s="65" t="s">
        <v>219</v>
      </c>
    </row>
    <row r="50" spans="1:2" ht="30">
      <c r="A50" s="59" t="s">
        <v>220</v>
      </c>
      <c r="B50" s="65" t="s">
        <v>353</v>
      </c>
    </row>
    <row r="51" spans="1:2">
      <c r="A51" s="60" t="s">
        <v>222</v>
      </c>
      <c r="B51" s="66" t="s">
        <v>223</v>
      </c>
    </row>
    <row r="52" spans="1:2">
      <c r="A52" s="60" t="s">
        <v>214</v>
      </c>
      <c r="B52" s="66" t="s">
        <v>354</v>
      </c>
    </row>
    <row r="53" spans="1:2">
      <c r="A53" s="60" t="s">
        <v>225</v>
      </c>
      <c r="B53" s="66" t="s">
        <v>342</v>
      </c>
    </row>
    <row r="54" spans="1:2">
      <c r="A54" s="60" t="s">
        <v>227</v>
      </c>
      <c r="B54" s="66" t="s">
        <v>228</v>
      </c>
    </row>
    <row r="55" spans="1:2">
      <c r="A55" s="60" t="s">
        <v>229</v>
      </c>
      <c r="B55" s="66" t="s">
        <v>355</v>
      </c>
    </row>
    <row r="56" spans="1:2" ht="30">
      <c r="A56" s="61" t="s">
        <v>231</v>
      </c>
      <c r="B56" s="67" t="s">
        <v>356</v>
      </c>
    </row>
    <row r="58" spans="1:2">
      <c r="A58" s="58" t="s">
        <v>0</v>
      </c>
      <c r="B58" s="62" t="str">
        <f>"EC-"&amp;B59&amp;"-05"</f>
        <v>EC-ACDIS-0001-05</v>
      </c>
    </row>
    <row r="59" spans="1:2">
      <c r="A59" s="59" t="s">
        <v>214</v>
      </c>
      <c r="B59" s="64" t="str">
        <f>B45</f>
        <v>ACDIS-0001</v>
      </c>
    </row>
    <row r="60" spans="1:2">
      <c r="A60" s="59" t="s">
        <v>215</v>
      </c>
      <c r="B60" s="64" t="str">
        <f>B46</f>
        <v>Capacidad de red</v>
      </c>
    </row>
    <row r="61" spans="1:2">
      <c r="A61" s="59" t="s">
        <v>4</v>
      </c>
      <c r="B61" s="64" t="str">
        <f>B47</f>
        <v>Disponibilidad</v>
      </c>
    </row>
    <row r="62" spans="1:2">
      <c r="A62" s="59" t="s">
        <v>216</v>
      </c>
      <c r="B62" s="65" t="s">
        <v>217</v>
      </c>
    </row>
    <row r="63" spans="1:2">
      <c r="A63" s="59" t="s">
        <v>218</v>
      </c>
      <c r="B63" s="65" t="s">
        <v>219</v>
      </c>
    </row>
    <row r="64" spans="1:2" ht="30">
      <c r="A64" s="59" t="s">
        <v>220</v>
      </c>
      <c r="B64" s="65" t="s">
        <v>357</v>
      </c>
    </row>
    <row r="65" spans="1:2">
      <c r="A65" s="60" t="s">
        <v>222</v>
      </c>
      <c r="B65" s="66" t="s">
        <v>223</v>
      </c>
    </row>
    <row r="66" spans="1:2">
      <c r="A66" s="60" t="s">
        <v>214</v>
      </c>
      <c r="B66" s="66" t="s">
        <v>358</v>
      </c>
    </row>
    <row r="67" spans="1:2">
      <c r="A67" s="60" t="s">
        <v>225</v>
      </c>
      <c r="B67" s="66" t="s">
        <v>342</v>
      </c>
    </row>
    <row r="68" spans="1:2">
      <c r="A68" s="60" t="s">
        <v>227</v>
      </c>
      <c r="B68" s="66" t="s">
        <v>228</v>
      </c>
    </row>
    <row r="69" spans="1:2" ht="30">
      <c r="A69" s="60" t="s">
        <v>229</v>
      </c>
      <c r="B69" s="66" t="s">
        <v>359</v>
      </c>
    </row>
    <row r="70" spans="1:2" ht="45">
      <c r="A70" s="61" t="s">
        <v>231</v>
      </c>
      <c r="B70" s="67" t="s">
        <v>360</v>
      </c>
    </row>
    <row r="72" spans="1:2">
      <c r="A72" s="58" t="s">
        <v>0</v>
      </c>
      <c r="B72" s="62" t="str">
        <f>"EC-"&amp;B73&amp;"-06"</f>
        <v>EC-ACDIS-0001-06</v>
      </c>
    </row>
    <row r="73" spans="1:2">
      <c r="A73" s="59" t="s">
        <v>214</v>
      </c>
      <c r="B73" s="64" t="str">
        <f>B59</f>
        <v>ACDIS-0001</v>
      </c>
    </row>
    <row r="74" spans="1:2">
      <c r="A74" s="59" t="s">
        <v>215</v>
      </c>
      <c r="B74" s="64" t="str">
        <f>B60</f>
        <v>Capacidad de red</v>
      </c>
    </row>
    <row r="75" spans="1:2">
      <c r="A75" s="59" t="s">
        <v>4</v>
      </c>
      <c r="B75" s="64" t="str">
        <f>B61</f>
        <v>Disponibilidad</v>
      </c>
    </row>
    <row r="76" spans="1:2">
      <c r="A76" s="59" t="s">
        <v>216</v>
      </c>
      <c r="B76" s="65" t="s">
        <v>217</v>
      </c>
    </row>
    <row r="77" spans="1:2">
      <c r="A77" s="59" t="s">
        <v>218</v>
      </c>
      <c r="B77" s="65" t="s">
        <v>219</v>
      </c>
    </row>
    <row r="78" spans="1:2" ht="30">
      <c r="A78" s="59" t="s">
        <v>220</v>
      </c>
      <c r="B78" s="65" t="s">
        <v>361</v>
      </c>
    </row>
    <row r="79" spans="1:2" ht="30">
      <c r="A79" s="60" t="s">
        <v>222</v>
      </c>
      <c r="B79" s="66" t="s">
        <v>362</v>
      </c>
    </row>
    <row r="80" spans="1:2">
      <c r="A80" s="60" t="s">
        <v>214</v>
      </c>
      <c r="B80" s="66" t="s">
        <v>363</v>
      </c>
    </row>
    <row r="81" spans="1:2">
      <c r="A81" s="60" t="s">
        <v>225</v>
      </c>
      <c r="B81" s="66" t="s">
        <v>364</v>
      </c>
    </row>
    <row r="82" spans="1:2">
      <c r="A82" s="60" t="s">
        <v>227</v>
      </c>
      <c r="B82" s="66" t="s">
        <v>228</v>
      </c>
    </row>
    <row r="83" spans="1:2">
      <c r="A83" s="60" t="s">
        <v>229</v>
      </c>
      <c r="B83" s="66" t="s">
        <v>365</v>
      </c>
    </row>
    <row r="84" spans="1:2" ht="30">
      <c r="A84" s="61" t="s">
        <v>231</v>
      </c>
      <c r="B84" s="67" t="s">
        <v>366</v>
      </c>
    </row>
    <row r="86" spans="1:2">
      <c r="A86" s="58" t="s">
        <v>0</v>
      </c>
      <c r="B86" s="62" t="str">
        <f>"EC-"&amp;B87&amp;"-07"</f>
        <v>EC-ACDIS-0001-07</v>
      </c>
    </row>
    <row r="87" spans="1:2">
      <c r="A87" s="59" t="s">
        <v>214</v>
      </c>
      <c r="B87" s="64" t="str">
        <f>B73</f>
        <v>ACDIS-0001</v>
      </c>
    </row>
    <row r="88" spans="1:2">
      <c r="A88" s="59" t="s">
        <v>215</v>
      </c>
      <c r="B88" s="64" t="str">
        <f>B74</f>
        <v>Capacidad de red</v>
      </c>
    </row>
    <row r="89" spans="1:2">
      <c r="A89" s="59" t="s">
        <v>4</v>
      </c>
      <c r="B89" s="64" t="str">
        <f>B75</f>
        <v>Disponibilidad</v>
      </c>
    </row>
    <row r="90" spans="1:2">
      <c r="A90" s="59" t="s">
        <v>216</v>
      </c>
      <c r="B90" s="65" t="s">
        <v>217</v>
      </c>
    </row>
    <row r="91" spans="1:2">
      <c r="A91" s="59" t="s">
        <v>218</v>
      </c>
      <c r="B91" s="65" t="s">
        <v>219</v>
      </c>
    </row>
    <row r="92" spans="1:2" ht="30">
      <c r="A92" s="59" t="s">
        <v>220</v>
      </c>
      <c r="B92" s="65" t="s">
        <v>367</v>
      </c>
    </row>
    <row r="93" spans="1:2" ht="30">
      <c r="A93" s="60" t="s">
        <v>222</v>
      </c>
      <c r="B93" s="66" t="s">
        <v>362</v>
      </c>
    </row>
    <row r="94" spans="1:2">
      <c r="A94" s="60" t="s">
        <v>214</v>
      </c>
      <c r="B94" s="66" t="s">
        <v>368</v>
      </c>
    </row>
    <row r="95" spans="1:2">
      <c r="A95" s="60" t="s">
        <v>225</v>
      </c>
      <c r="B95" s="66" t="s">
        <v>364</v>
      </c>
    </row>
    <row r="96" spans="1:2">
      <c r="A96" s="60" t="s">
        <v>227</v>
      </c>
      <c r="B96" s="66" t="s">
        <v>228</v>
      </c>
    </row>
    <row r="97" spans="1:2">
      <c r="A97" s="60" t="s">
        <v>229</v>
      </c>
      <c r="B97" s="66" t="s">
        <v>369</v>
      </c>
    </row>
    <row r="98" spans="1:2" ht="30">
      <c r="A98" s="61" t="s">
        <v>231</v>
      </c>
      <c r="B98" s="67" t="s">
        <v>370</v>
      </c>
    </row>
    <row r="100" spans="1:2">
      <c r="A100" s="58" t="s">
        <v>0</v>
      </c>
      <c r="B100" s="62" t="str">
        <f>"EC-"&amp;B101&amp;"-06"</f>
        <v>EC-ACDIS-0001-06</v>
      </c>
    </row>
    <row r="101" spans="1:2">
      <c r="A101" s="59" t="s">
        <v>214</v>
      </c>
      <c r="B101" s="64" t="str">
        <f>B87</f>
        <v>ACDIS-0001</v>
      </c>
    </row>
    <row r="102" spans="1:2">
      <c r="A102" s="59" t="s">
        <v>215</v>
      </c>
      <c r="B102" s="64" t="str">
        <f>B88</f>
        <v>Capacidad de red</v>
      </c>
    </row>
    <row r="103" spans="1:2">
      <c r="A103" s="59" t="s">
        <v>4</v>
      </c>
      <c r="B103" s="64" t="str">
        <f>B89</f>
        <v>Disponibilidad</v>
      </c>
    </row>
    <row r="104" spans="1:2">
      <c r="A104" s="59" t="s">
        <v>216</v>
      </c>
      <c r="B104" s="65" t="s">
        <v>217</v>
      </c>
    </row>
    <row r="105" spans="1:2">
      <c r="A105" s="59" t="s">
        <v>218</v>
      </c>
      <c r="B105" s="65" t="s">
        <v>219</v>
      </c>
    </row>
    <row r="106" spans="1:2" ht="30">
      <c r="A106" s="59" t="s">
        <v>220</v>
      </c>
      <c r="B106" s="65" t="s">
        <v>371</v>
      </c>
    </row>
    <row r="107" spans="1:2" ht="30">
      <c r="A107" s="60" t="s">
        <v>222</v>
      </c>
      <c r="B107" s="66" t="s">
        <v>362</v>
      </c>
    </row>
    <row r="108" spans="1:2">
      <c r="A108" s="60" t="s">
        <v>214</v>
      </c>
      <c r="B108" s="66" t="s">
        <v>372</v>
      </c>
    </row>
    <row r="109" spans="1:2">
      <c r="A109" s="60" t="s">
        <v>225</v>
      </c>
      <c r="B109" s="66" t="s">
        <v>364</v>
      </c>
    </row>
    <row r="110" spans="1:2">
      <c r="A110" s="60" t="s">
        <v>227</v>
      </c>
      <c r="B110" s="66" t="s">
        <v>228</v>
      </c>
    </row>
    <row r="111" spans="1:2">
      <c r="A111" s="60" t="s">
        <v>229</v>
      </c>
      <c r="B111" s="66" t="s">
        <v>373</v>
      </c>
    </row>
    <row r="112" spans="1:2" ht="30">
      <c r="A112" s="61" t="s">
        <v>231</v>
      </c>
      <c r="B112" s="67" t="s">
        <v>374</v>
      </c>
    </row>
    <row r="114" spans="1:2">
      <c r="A114" s="58" t="s">
        <v>0</v>
      </c>
      <c r="B114" s="62" t="str">
        <f>"EC-"&amp;B115&amp;"-07"</f>
        <v>EC-ACDIS-0001-07</v>
      </c>
    </row>
    <row r="115" spans="1:2">
      <c r="A115" s="59" t="s">
        <v>214</v>
      </c>
      <c r="B115" s="64" t="str">
        <f>B101</f>
        <v>ACDIS-0001</v>
      </c>
    </row>
    <row r="116" spans="1:2">
      <c r="A116" s="59" t="s">
        <v>215</v>
      </c>
      <c r="B116" s="64" t="str">
        <f>B102</f>
        <v>Capacidad de red</v>
      </c>
    </row>
    <row r="117" spans="1:2">
      <c r="A117" s="59" t="s">
        <v>4</v>
      </c>
      <c r="B117" s="64" t="str">
        <f>B103</f>
        <v>Disponibilidad</v>
      </c>
    </row>
    <row r="118" spans="1:2">
      <c r="A118" s="59" t="s">
        <v>216</v>
      </c>
      <c r="B118" s="65" t="s">
        <v>217</v>
      </c>
    </row>
    <row r="119" spans="1:2">
      <c r="A119" s="59" t="s">
        <v>218</v>
      </c>
      <c r="B119" s="65" t="s">
        <v>219</v>
      </c>
    </row>
    <row r="120" spans="1:2" ht="30">
      <c r="A120" s="59" t="s">
        <v>220</v>
      </c>
      <c r="B120" s="65" t="s">
        <v>375</v>
      </c>
    </row>
    <row r="121" spans="1:2">
      <c r="A121" s="60" t="s">
        <v>222</v>
      </c>
      <c r="B121" s="66" t="s">
        <v>223</v>
      </c>
    </row>
    <row r="122" spans="1:2">
      <c r="A122" s="60" t="s">
        <v>214</v>
      </c>
      <c r="B122" s="66" t="s">
        <v>376</v>
      </c>
    </row>
    <row r="123" spans="1:2">
      <c r="A123" s="60" t="s">
        <v>225</v>
      </c>
      <c r="B123" s="66" t="s">
        <v>377</v>
      </c>
    </row>
    <row r="124" spans="1:2">
      <c r="A124" s="60" t="s">
        <v>227</v>
      </c>
      <c r="B124" s="66" t="s">
        <v>228</v>
      </c>
    </row>
    <row r="125" spans="1:2" ht="30">
      <c r="A125" s="60" t="s">
        <v>229</v>
      </c>
      <c r="B125" s="66" t="s">
        <v>378</v>
      </c>
    </row>
    <row r="126" spans="1:2" ht="30">
      <c r="A126" s="61" t="s">
        <v>231</v>
      </c>
      <c r="B126" s="67" t="s">
        <v>379</v>
      </c>
    </row>
    <row r="128" spans="1:2">
      <c r="A128" s="58" t="s">
        <v>0</v>
      </c>
      <c r="B128" s="62" t="str">
        <f>"EC-"&amp;B129&amp;"-08"</f>
        <v>EC-ACDIS-0001-08</v>
      </c>
    </row>
    <row r="129" spans="1:2">
      <c r="A129" s="59" t="s">
        <v>214</v>
      </c>
      <c r="B129" s="64" t="str">
        <f>B115</f>
        <v>ACDIS-0001</v>
      </c>
    </row>
    <row r="130" spans="1:2">
      <c r="A130" s="59" t="s">
        <v>215</v>
      </c>
      <c r="B130" s="64" t="str">
        <f>B116</f>
        <v>Capacidad de red</v>
      </c>
    </row>
    <row r="131" spans="1:2">
      <c r="A131" s="59" t="s">
        <v>4</v>
      </c>
      <c r="B131" s="64" t="str">
        <f>B117</f>
        <v>Disponibilidad</v>
      </c>
    </row>
    <row r="132" spans="1:2">
      <c r="A132" s="59" t="s">
        <v>216</v>
      </c>
      <c r="B132" s="65" t="s">
        <v>217</v>
      </c>
    </row>
    <row r="133" spans="1:2">
      <c r="A133" s="59" t="s">
        <v>218</v>
      </c>
      <c r="B133" s="65" t="s">
        <v>219</v>
      </c>
    </row>
    <row r="134" spans="1:2" ht="30">
      <c r="A134" s="59" t="s">
        <v>220</v>
      </c>
      <c r="B134" s="65" t="s">
        <v>380</v>
      </c>
    </row>
    <row r="135" spans="1:2">
      <c r="A135" s="60" t="s">
        <v>222</v>
      </c>
      <c r="B135" s="66" t="s">
        <v>223</v>
      </c>
    </row>
    <row r="136" spans="1:2">
      <c r="A136" s="60" t="s">
        <v>214</v>
      </c>
      <c r="B136" s="66" t="s">
        <v>381</v>
      </c>
    </row>
    <row r="137" spans="1:2">
      <c r="A137" s="60" t="s">
        <v>225</v>
      </c>
      <c r="B137" s="66" t="s">
        <v>377</v>
      </c>
    </row>
    <row r="138" spans="1:2">
      <c r="A138" s="60" t="s">
        <v>227</v>
      </c>
      <c r="B138" s="66" t="s">
        <v>228</v>
      </c>
    </row>
    <row r="139" spans="1:2">
      <c r="A139" s="60" t="s">
        <v>229</v>
      </c>
      <c r="B139" s="66" t="s">
        <v>382</v>
      </c>
    </row>
    <row r="140" spans="1:2" ht="30">
      <c r="A140" s="61" t="s">
        <v>231</v>
      </c>
      <c r="B140" s="67" t="s">
        <v>383</v>
      </c>
    </row>
    <row r="142" spans="1:2">
      <c r="A142" s="58" t="s">
        <v>0</v>
      </c>
      <c r="B142" s="62" t="str">
        <f>"EC-"&amp;B143&amp;"-09"</f>
        <v>EC-ACDIS-0001-09</v>
      </c>
    </row>
    <row r="143" spans="1:2">
      <c r="A143" s="59" t="s">
        <v>214</v>
      </c>
      <c r="B143" s="64" t="str">
        <f>B129</f>
        <v>ACDIS-0001</v>
      </c>
    </row>
    <row r="144" spans="1:2">
      <c r="A144" s="59" t="s">
        <v>215</v>
      </c>
      <c r="B144" s="64" t="str">
        <f>B130</f>
        <v>Capacidad de red</v>
      </c>
    </row>
    <row r="145" spans="1:2">
      <c r="A145" s="59" t="s">
        <v>4</v>
      </c>
      <c r="B145" s="64" t="str">
        <f>B131</f>
        <v>Disponibilidad</v>
      </c>
    </row>
    <row r="146" spans="1:2">
      <c r="A146" s="59" t="s">
        <v>216</v>
      </c>
      <c r="B146" s="65" t="s">
        <v>217</v>
      </c>
    </row>
    <row r="147" spans="1:2">
      <c r="A147" s="59" t="s">
        <v>218</v>
      </c>
      <c r="B147" s="65" t="s">
        <v>219</v>
      </c>
    </row>
    <row r="148" spans="1:2" ht="30">
      <c r="A148" s="59" t="s">
        <v>220</v>
      </c>
      <c r="B148" s="65" t="s">
        <v>384</v>
      </c>
    </row>
    <row r="149" spans="1:2">
      <c r="A149" s="60" t="s">
        <v>222</v>
      </c>
      <c r="B149" s="66" t="s">
        <v>223</v>
      </c>
    </row>
    <row r="150" spans="1:2">
      <c r="A150" s="60" t="s">
        <v>214</v>
      </c>
      <c r="B150" s="66" t="s">
        <v>381</v>
      </c>
    </row>
    <row r="151" spans="1:2">
      <c r="A151" s="60" t="s">
        <v>225</v>
      </c>
      <c r="B151" s="66" t="s">
        <v>377</v>
      </c>
    </row>
    <row r="152" spans="1:2">
      <c r="A152" s="60" t="s">
        <v>227</v>
      </c>
      <c r="B152" s="66" t="s">
        <v>228</v>
      </c>
    </row>
    <row r="153" spans="1:2" ht="30">
      <c r="A153" s="60" t="s">
        <v>229</v>
      </c>
      <c r="B153" s="66" t="s">
        <v>385</v>
      </c>
    </row>
    <row r="154" spans="1:2" ht="30">
      <c r="A154" s="61" t="s">
        <v>231</v>
      </c>
      <c r="B154" s="67" t="s">
        <v>386</v>
      </c>
    </row>
    <row r="156" spans="1:2">
      <c r="A156" s="58" t="s">
        <v>0</v>
      </c>
      <c r="B156" s="62" t="str">
        <f>"EC-"&amp;B157&amp;"-10"</f>
        <v>EC-ACDIS-0001-10</v>
      </c>
    </row>
    <row r="157" spans="1:2">
      <c r="A157" s="59" t="s">
        <v>214</v>
      </c>
      <c r="B157" s="64" t="str">
        <f>B143</f>
        <v>ACDIS-0001</v>
      </c>
    </row>
    <row r="158" spans="1:2">
      <c r="A158" s="59" t="s">
        <v>215</v>
      </c>
      <c r="B158" s="64" t="str">
        <f>B144</f>
        <v>Capacidad de red</v>
      </c>
    </row>
    <row r="159" spans="1:2">
      <c r="A159" s="59" t="s">
        <v>4</v>
      </c>
      <c r="B159" s="64" t="str">
        <f>B145</f>
        <v>Disponibilidad</v>
      </c>
    </row>
    <row r="160" spans="1:2">
      <c r="A160" s="59" t="s">
        <v>216</v>
      </c>
      <c r="B160" s="65" t="s">
        <v>217</v>
      </c>
    </row>
    <row r="161" spans="1:2">
      <c r="A161" s="59" t="s">
        <v>218</v>
      </c>
      <c r="B161" s="65" t="s">
        <v>219</v>
      </c>
    </row>
    <row r="162" spans="1:2" ht="45">
      <c r="A162" s="59" t="s">
        <v>220</v>
      </c>
      <c r="B162" s="65" t="s">
        <v>387</v>
      </c>
    </row>
    <row r="163" spans="1:2">
      <c r="A163" s="60" t="s">
        <v>222</v>
      </c>
      <c r="B163" s="66" t="s">
        <v>223</v>
      </c>
    </row>
    <row r="164" spans="1:2">
      <c r="A164" s="60" t="s">
        <v>214</v>
      </c>
      <c r="B164" s="66" t="s">
        <v>388</v>
      </c>
    </row>
    <row r="165" spans="1:2">
      <c r="A165" s="60" t="s">
        <v>225</v>
      </c>
      <c r="B165" s="66" t="s">
        <v>377</v>
      </c>
    </row>
    <row r="166" spans="1:2">
      <c r="A166" s="60" t="s">
        <v>227</v>
      </c>
      <c r="B166" s="66" t="s">
        <v>228</v>
      </c>
    </row>
    <row r="167" spans="1:2" ht="30">
      <c r="A167" s="60" t="s">
        <v>229</v>
      </c>
      <c r="B167" s="66" t="s">
        <v>389</v>
      </c>
    </row>
    <row r="168" spans="1:2" ht="30">
      <c r="A168" s="61" t="s">
        <v>231</v>
      </c>
      <c r="B168" s="67" t="s">
        <v>390</v>
      </c>
    </row>
    <row r="170" spans="1:2">
      <c r="A170" s="58" t="s">
        <v>0</v>
      </c>
      <c r="B170" s="62" t="str">
        <f>"EC-"&amp;B171&amp;"-11"</f>
        <v>EC-ACDIS-0001-11</v>
      </c>
    </row>
    <row r="171" spans="1:2">
      <c r="A171" s="59" t="s">
        <v>214</v>
      </c>
      <c r="B171" s="64" t="str">
        <f>B157</f>
        <v>ACDIS-0001</v>
      </c>
    </row>
    <row r="172" spans="1:2">
      <c r="A172" s="59" t="s">
        <v>215</v>
      </c>
      <c r="B172" s="64" t="str">
        <f>B158</f>
        <v>Capacidad de red</v>
      </c>
    </row>
    <row r="173" spans="1:2">
      <c r="A173" s="59" t="s">
        <v>4</v>
      </c>
      <c r="B173" s="64" t="str">
        <f>B159</f>
        <v>Disponibilidad</v>
      </c>
    </row>
    <row r="174" spans="1:2">
      <c r="A174" s="59" t="s">
        <v>216</v>
      </c>
      <c r="B174" s="65" t="s">
        <v>217</v>
      </c>
    </row>
    <row r="175" spans="1:2">
      <c r="A175" s="59" t="s">
        <v>218</v>
      </c>
      <c r="B175" s="65" t="s">
        <v>219</v>
      </c>
    </row>
    <row r="176" spans="1:2" ht="30">
      <c r="A176" s="59" t="s">
        <v>220</v>
      </c>
      <c r="B176" s="65" t="s">
        <v>391</v>
      </c>
    </row>
    <row r="177" spans="1:2">
      <c r="A177" s="60" t="s">
        <v>222</v>
      </c>
      <c r="B177" s="66" t="s">
        <v>223</v>
      </c>
    </row>
    <row r="178" spans="1:2">
      <c r="A178" s="60" t="s">
        <v>214</v>
      </c>
      <c r="B178" s="66" t="s">
        <v>392</v>
      </c>
    </row>
    <row r="179" spans="1:2">
      <c r="A179" s="60" t="s">
        <v>225</v>
      </c>
      <c r="B179" s="66" t="s">
        <v>393</v>
      </c>
    </row>
    <row r="180" spans="1:2">
      <c r="A180" s="60" t="s">
        <v>227</v>
      </c>
      <c r="B180" s="66" t="s">
        <v>228</v>
      </c>
    </row>
    <row r="181" spans="1:2">
      <c r="A181" s="60" t="s">
        <v>229</v>
      </c>
      <c r="B181" s="66" t="s">
        <v>394</v>
      </c>
    </row>
    <row r="182" spans="1:2" ht="30">
      <c r="A182" s="61" t="s">
        <v>231</v>
      </c>
      <c r="B182" s="67" t="s">
        <v>395</v>
      </c>
    </row>
  </sheetData>
  <hyperlinks>
    <hyperlink ref="B3" location="'Escenarios de calidad'!A11" display="='Escenarios de calidad'!A11" xr:uid="{53BA2A33-5680-4667-B8D7-D73B0D4FE002}"/>
    <hyperlink ref="B4:B5" location="'Escenarios de calidad'!D2" display="'Escenarios de calidad'!d2" xr:uid="{49B12FE8-2341-435D-A604-2BC55F89300A}"/>
    <hyperlink ref="B5" location="'Escenarios de calidad'!E11" display="='Escenarios de calidad'!E11" xr:uid="{D175DC08-EED9-4145-8190-9773828D73CB}"/>
    <hyperlink ref="A1" location="'Escenarios de calidad'!A1" display="Volver al inicio" xr:uid="{5352D6E9-346F-4F84-A394-6996CAFE54A7}"/>
    <hyperlink ref="B17" location="'Escenarios de calidad'!A11" display="='Escenarios de calidad'!A11" xr:uid="{78122933-CE8A-449F-B031-7EEB14AD9334}"/>
    <hyperlink ref="B18:B19" location="'Escenarios de calidad'!D2" display="'Escenarios de calidad'!d2" xr:uid="{C193349E-5D43-4E97-9CC5-E7C405CA522A}"/>
    <hyperlink ref="B19" location="'Escenarios de calidad'!E11" display="=B5" xr:uid="{19AD0963-0294-4CB6-9DDB-CE873AA56EAB}"/>
    <hyperlink ref="B4" location="'Escenarios de calidad'!D11" display="='Escenarios de calidad'!D11" xr:uid="{E6D0C46D-2A47-4F1A-B713-A92B1B8DE97A}"/>
    <hyperlink ref="B18" location="'Escenarios de calidad'!D11" display="=B4" xr:uid="{87306E7C-46F3-4A80-AAE4-2886B9665AF5}"/>
    <hyperlink ref="B31" location="'Escenarios de calidad'!A11" display="='Escenarios de calidad'!A11" xr:uid="{6D713596-699C-4D5A-B8D9-BD2AAEB78834}"/>
    <hyperlink ref="B32:B33" location="'Escenarios de calidad'!D2" display="'Escenarios de calidad'!d2" xr:uid="{8F8A5732-F9E8-447A-B932-8685B6763849}"/>
    <hyperlink ref="B33" location="'Escenarios de calidad'!E11" display="=B5" xr:uid="{BFF820B5-454F-4560-8FBA-E7BBC5FF0AA3}"/>
    <hyperlink ref="B32" location="'Escenarios de calidad'!D11" display="=B4" xr:uid="{C55E7DF2-C9E7-48B7-81E5-D701F4C24509}"/>
    <hyperlink ref="B45" location="'Escenarios de calidad'!A11" display="='Escenarios de calidad'!A11" xr:uid="{3C556CBE-4919-4D14-B580-87732FA45A19}"/>
    <hyperlink ref="B46:B47" location="'Escenarios de calidad'!D2" display="'Escenarios de calidad'!d2" xr:uid="{4E11BB17-6EAD-4FF2-BF1C-8A7F5E78831F}"/>
    <hyperlink ref="B47" location="'Escenarios de calidad'!E11" display="=B5" xr:uid="{27AB03E2-A61E-4C58-913E-B8B77ABFF01E}"/>
    <hyperlink ref="B46" location="'Escenarios de calidad'!D11" display="=B4" xr:uid="{414FB182-FA45-4959-945F-C07D7C2C8F26}"/>
    <hyperlink ref="B59" location="'Escenarios de calidad'!A11" display="='Escenarios de calidad'!A11" xr:uid="{1AEB8610-0CE3-47B4-9873-AE9CF9DB8F05}"/>
    <hyperlink ref="B60:B61" location="'Escenarios de calidad'!D2" display="'Escenarios de calidad'!d2" xr:uid="{45DA9DC2-73A5-4A98-8446-32A520A96B11}"/>
    <hyperlink ref="B61" location="'Escenarios de calidad'!E11" display="=B5" xr:uid="{7C5B9D4A-ECAD-4721-B7D7-EFF8D5B26D9A}"/>
    <hyperlink ref="B60" location="'Escenarios de calidad'!D11" display="=B4" xr:uid="{54BFB4C8-4151-470A-B7E3-84C374604B5E}"/>
    <hyperlink ref="B73" location="'Escenarios de calidad'!A11" display="='Escenarios de calidad'!A11" xr:uid="{5595E1D2-CFCF-4CC8-940E-31F96A2E702B}"/>
    <hyperlink ref="B74:B75" location="'Escenarios de calidad'!D2" display="'Escenarios de calidad'!d2" xr:uid="{6F07B735-0665-468C-B466-AAA7AF407FD5}"/>
    <hyperlink ref="B75" location="'Escenarios de calidad'!E11" display="=B5" xr:uid="{D4730171-0CB1-4CDF-8038-3D7D4F091F5D}"/>
    <hyperlink ref="B74" location="'Escenarios de calidad'!D11" display="=B4" xr:uid="{C2BEA0E0-E81E-4687-B743-9DD674A9AF0F}"/>
    <hyperlink ref="B87" location="'Escenarios de calidad'!A11" display="='Escenarios de calidad'!A11" xr:uid="{FC03DA67-A06B-4983-B95A-C369A8A619F3}"/>
    <hyperlink ref="B88:B89" location="'Escenarios de calidad'!D2" display="'Escenarios de calidad'!d2" xr:uid="{D268A376-35B4-4EEE-8054-E7E792F45CAD}"/>
    <hyperlink ref="B89" location="'Escenarios de calidad'!E11" display="=B5" xr:uid="{1884861D-E2E0-4EB3-87D5-49C166526F49}"/>
    <hyperlink ref="B88" location="'Escenarios de calidad'!D11" display="=B4" xr:uid="{50D43514-4834-43AE-8278-7EF7B474B2CD}"/>
    <hyperlink ref="B101" location="'Escenarios de calidad'!A11" display="='Escenarios de calidad'!A11" xr:uid="{10EE9F77-4ED8-4456-967B-5A9C0CA05FA0}"/>
    <hyperlink ref="B102:B103" location="'Escenarios de calidad'!D2" display="'Escenarios de calidad'!d2" xr:uid="{EFC29774-95BE-4172-BDCC-CACB72FFBD2C}"/>
    <hyperlink ref="B103" location="'Escenarios de calidad'!E11" display="=B5" xr:uid="{EA9F0A66-F890-49D7-8B46-960DAE6FC9DB}"/>
    <hyperlink ref="B102" location="'Escenarios de calidad'!D11" display="=B4" xr:uid="{F94551EF-F9AC-4CF8-BEBB-957CA335741A}"/>
    <hyperlink ref="B115" location="'Escenarios de calidad'!A11" display="='Escenarios de calidad'!A11" xr:uid="{8C64D990-6F98-40F5-863E-2EF396FE47A2}"/>
    <hyperlink ref="B116:B117" location="'Escenarios de calidad'!D2" display="'Escenarios de calidad'!d2" xr:uid="{2EEF36A5-3B3F-4C71-B7C7-21E2BBE77F91}"/>
    <hyperlink ref="B117" location="'Escenarios de calidad'!E11" display="=B5" xr:uid="{0A6A4045-68B8-4D41-A92F-F81B8991A4D4}"/>
    <hyperlink ref="B116" location="'Escenarios de calidad'!D11" display="=B4" xr:uid="{13286F26-AE76-4361-840F-2E58BF24A4F1}"/>
    <hyperlink ref="B129" location="'Escenarios de calidad'!A11" display="='Escenarios de calidad'!A11" xr:uid="{75951231-BF75-40D4-83FA-3A7161B37444}"/>
    <hyperlink ref="B130:B131" location="'Escenarios de calidad'!D2" display="'Escenarios de calidad'!d2" xr:uid="{0986EA6A-E3C1-4742-9884-0D7C8AB6EDA8}"/>
    <hyperlink ref="B131" location="'Escenarios de calidad'!E11" display="=B5" xr:uid="{E57C55A6-0AC2-434B-93CE-BEFDB140B46A}"/>
    <hyperlink ref="B130" location="'Escenarios de calidad'!D11" display="=B4" xr:uid="{3693EDD5-6867-4989-9066-A721372B9D08}"/>
    <hyperlink ref="B143" location="'Escenarios de calidad'!A11" display="='Escenarios de calidad'!A11" xr:uid="{D31C45F7-97FD-4B22-BD64-4F2113C64B44}"/>
    <hyperlink ref="B144:B145" location="'Escenarios de calidad'!D2" display="'Escenarios de calidad'!d2" xr:uid="{D0B4DF18-ECC5-41D8-BB95-41305EDB1D5C}"/>
    <hyperlink ref="B145" location="'Escenarios de calidad'!E11" display="=B5" xr:uid="{C318146D-155E-4D46-9465-8A4895B9DA08}"/>
    <hyperlink ref="B144" location="'Escenarios de calidad'!D11" display="=B4" xr:uid="{43E926CE-2A4E-4DE9-82A5-D63148E5474B}"/>
    <hyperlink ref="B157" location="'Escenarios de calidad'!A11" display="='Escenarios de calidad'!A11" xr:uid="{2FF7CE35-8075-43A0-9887-62FF34DD8AB8}"/>
    <hyperlink ref="B158:B159" location="'Escenarios de calidad'!D2" display="'Escenarios de calidad'!d2" xr:uid="{07CF6047-3E41-4EB6-8440-9FC1D7218411}"/>
    <hyperlink ref="B159" location="'Escenarios de calidad'!E11" display="=B5" xr:uid="{69A91FA6-F798-4F46-984E-30A15DEB8684}"/>
    <hyperlink ref="B158" location="'Escenarios de calidad'!D11" display="=B4" xr:uid="{E1F6A736-DC5D-4856-8F94-B9E6A3791CBE}"/>
    <hyperlink ref="B171" location="'Escenarios de calidad'!A11" display="='Escenarios de calidad'!A11" xr:uid="{1138586B-1AAE-4170-9BF1-54C72FABE9A0}"/>
    <hyperlink ref="B172:B173" location="'Escenarios de calidad'!D2" display="'Escenarios de calidad'!d2" xr:uid="{83818191-FD0F-4C51-A776-4AE6F6A2FA6F}"/>
    <hyperlink ref="B173" location="'Escenarios de calidad'!E11" display="=B5" xr:uid="{781D1DC8-51D7-428C-A5CC-9E9BF2AA1D49}"/>
    <hyperlink ref="B172" location="'Escenarios de calidad'!D11" display="=B4" xr:uid="{6C88955F-B108-41EB-A7ED-3AC5D1BDC50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A2FDA6C-4F66-45A9-BA6E-07C006C63358}">
          <x14:formula1>
            <xm:f>Opciones!$A$2:$A$4</xm:f>
          </x14:formula1>
          <xm:sqref>B7 E7 B21 B35 B49 B63 B77 B91 B105 B119 B133 B147 B161 B175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DC6F-2725-4908-B768-3733380FB58E}">
  <dimension ref="A1:A4"/>
  <sheetViews>
    <sheetView workbookViewId="0">
      <selection activeCell="A4" sqref="A4"/>
    </sheetView>
  </sheetViews>
  <sheetFormatPr defaultColWidth="9.140625" defaultRowHeight="15"/>
  <cols>
    <col min="1" max="1" width="20.42578125" bestFit="1" customWidth="1"/>
  </cols>
  <sheetData>
    <row r="1" spans="1:1">
      <c r="A1" s="10" t="s">
        <v>218</v>
      </c>
    </row>
    <row r="2" spans="1:1">
      <c r="A2" s="11" t="s">
        <v>219</v>
      </c>
    </row>
    <row r="3" spans="1:1">
      <c r="A3" s="8" t="s">
        <v>396</v>
      </c>
    </row>
    <row r="4" spans="1:1">
      <c r="A4" s="9" t="s">
        <v>397</v>
      </c>
    </row>
  </sheetData>
  <dataValidations count="1">
    <dataValidation type="list" allowBlank="1" showInputMessage="1" showErrorMessage="1" sqref="A1" xr:uid="{3960AAFA-3AA5-4A5A-A23F-E57A9BB5BE64}">
      <formula1>$A$2:$A$4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CF951-4BE4-4173-81C2-87479E873173}">
  <dimension ref="A1:BA72"/>
  <sheetViews>
    <sheetView tabSelected="1" topLeftCell="I1" zoomScale="25" zoomScaleNormal="25" workbookViewId="0">
      <selection activeCell="AL12" sqref="AL12"/>
    </sheetView>
  </sheetViews>
  <sheetFormatPr defaultColWidth="9.140625" defaultRowHeight="15"/>
  <cols>
    <col min="1" max="1" width="52.7109375" style="28" customWidth="1"/>
    <col min="2" max="2" width="12.7109375" style="28" customWidth="1"/>
    <col min="3" max="3" width="40.7109375" style="28" customWidth="1"/>
    <col min="4" max="4" width="3.28515625" style="56" customWidth="1"/>
    <col min="5" max="5" width="52.7109375" style="28" customWidth="1"/>
    <col min="6" max="6" width="12.7109375" style="28" customWidth="1"/>
    <col min="7" max="7" width="40.7109375" style="28" customWidth="1"/>
    <col min="8" max="8" width="3.28515625" style="56" customWidth="1"/>
    <col min="9" max="9" width="52.7109375" style="28" customWidth="1"/>
    <col min="10" max="10" width="12.7109375" style="28" customWidth="1"/>
    <col min="11" max="11" width="40.7109375" style="28" customWidth="1"/>
    <col min="12" max="12" width="3.28515625" style="56" customWidth="1"/>
    <col min="13" max="13" width="52.7109375" style="28" customWidth="1"/>
    <col min="14" max="14" width="12.7109375" style="28" customWidth="1"/>
    <col min="15" max="15" width="40.7109375" style="28" customWidth="1"/>
    <col min="16" max="16" width="3.28515625" style="56" customWidth="1"/>
    <col min="17" max="17" width="52.7109375" style="28" customWidth="1"/>
    <col min="18" max="18" width="12.7109375" style="28" customWidth="1"/>
    <col min="19" max="19" width="40.7109375" style="28" customWidth="1"/>
    <col min="20" max="20" width="9.140625" style="56" customWidth="1"/>
    <col min="21" max="21" width="52.7109375" style="28" customWidth="1"/>
    <col min="22" max="22" width="12.7109375" style="28" customWidth="1"/>
    <col min="23" max="23" width="40.7109375" style="28" customWidth="1"/>
    <col min="24" max="24" width="9.140625" style="56" customWidth="1"/>
    <col min="25" max="25" width="52.7109375" style="28" customWidth="1"/>
    <col min="26" max="26" width="14.7109375" style="28" customWidth="1"/>
    <col min="27" max="27" width="40.7109375" style="28" customWidth="1"/>
    <col min="28" max="28" width="3.28515625" style="56" customWidth="1"/>
    <col min="29" max="29" width="52.7109375" style="28" customWidth="1"/>
    <col min="30" max="30" width="12.7109375" style="28" customWidth="1"/>
    <col min="31" max="31" width="40.7109375" style="28" customWidth="1"/>
    <col min="32" max="32" width="3.28515625" style="56" customWidth="1"/>
    <col min="33" max="33" width="52.7109375" style="28" customWidth="1"/>
    <col min="34" max="34" width="12.7109375" style="28" customWidth="1"/>
    <col min="35" max="35" width="40.7109375" style="28" customWidth="1"/>
    <col min="36" max="36" width="3.28515625" style="56" customWidth="1"/>
    <col min="37" max="37" width="52.7109375" style="28" customWidth="1"/>
    <col min="38" max="38" width="12.7109375" style="28" customWidth="1"/>
    <col min="39" max="39" width="40.7109375" style="28" customWidth="1"/>
    <col min="40" max="40" width="3.28515625" style="56" customWidth="1"/>
    <col min="41" max="41" width="52.7109375" style="28" customWidth="1"/>
    <col min="42" max="42" width="5.7109375" style="28" customWidth="1"/>
    <col min="43" max="43" width="40.7109375" style="28" customWidth="1"/>
    <col min="44" max="44" width="2.7109375" style="56" customWidth="1"/>
    <col min="45" max="16381" width="9.140625" style="28"/>
    <col min="16382" max="16384" width="9.140625" style="28" bestFit="1" customWidth="1"/>
  </cols>
  <sheetData>
    <row r="1" spans="1:53" s="56" customFormat="1" ht="15.75" thickBot="1">
      <c r="A1" s="55" t="s">
        <v>58</v>
      </c>
    </row>
    <row r="2" spans="1:53" ht="42" customHeight="1">
      <c r="A2" s="103" t="str">
        <f>'Escenarios de calidad'!A2</f>
        <v>ACACC-0001</v>
      </c>
      <c r="B2" s="103"/>
      <c r="C2" s="103"/>
      <c r="E2" s="103" t="str">
        <f>'Escenarios de calidad'!A3</f>
        <v>ACCPS-0001</v>
      </c>
      <c r="F2" s="103"/>
      <c r="G2" s="103"/>
      <c r="I2" s="126" t="str">
        <f>'Escenarios de calidad'!A4</f>
        <v>ACINT-0001</v>
      </c>
      <c r="J2" s="126"/>
      <c r="K2" s="126"/>
      <c r="M2" s="103" t="str">
        <f>'Escenarios de calidad'!A5</f>
        <v>ACSEG-0001</v>
      </c>
      <c r="N2" s="122"/>
      <c r="O2" s="123"/>
      <c r="Q2" s="103" t="str">
        <f>'Escenarios de calidad'!A6</f>
        <v>ACSEG-0002</v>
      </c>
      <c r="R2" s="103"/>
      <c r="S2" s="103"/>
      <c r="U2" s="103" t="str">
        <f>'Escenarios de calidad'!A7</f>
        <v>ACUSB-0001</v>
      </c>
      <c r="V2" s="122"/>
      <c r="W2" s="123"/>
      <c r="Y2" s="126" t="str">
        <f>'Escenarios de calidad'!A8</f>
        <v>ACUSB-0002</v>
      </c>
      <c r="Z2" s="127"/>
      <c r="AA2" s="128"/>
      <c r="AC2" s="103" t="str">
        <f>'Escenarios de calidad'!A9</f>
        <v>ACUSB-0003</v>
      </c>
      <c r="AD2" s="103"/>
      <c r="AE2" s="103"/>
      <c r="AG2" s="103" t="str">
        <f>'Escenarios de calidad'!A10</f>
        <v>ACUSB-0004</v>
      </c>
      <c r="AH2" s="122"/>
      <c r="AI2" s="123"/>
      <c r="AK2" s="103" t="str">
        <f>'Escenarios de calidad'!A11</f>
        <v>ACDIS-0001</v>
      </c>
      <c r="AL2" s="122"/>
      <c r="AM2" s="123"/>
      <c r="AO2" s="103" t="str">
        <f>'Escenarios de calidad'!A7</f>
        <v>ACUSB-0001</v>
      </c>
      <c r="AP2" s="103"/>
      <c r="AQ2" s="103"/>
      <c r="AS2" s="56"/>
      <c r="AT2" s="56"/>
      <c r="AU2" s="56"/>
      <c r="AV2" s="56"/>
      <c r="AW2" s="56"/>
      <c r="AX2" s="56"/>
      <c r="AY2" s="56"/>
      <c r="AZ2" s="56"/>
      <c r="BA2" s="56"/>
    </row>
    <row r="3" spans="1:53" ht="45" customHeight="1">
      <c r="A3" s="45" t="s">
        <v>1</v>
      </c>
      <c r="B3" s="124" t="str">
        <f>'Escenarios de calidad'!B2</f>
        <v>La aplicación puede alternar entre diseños ya establecidos según su gusto.</v>
      </c>
      <c r="C3" s="124"/>
      <c r="E3" s="45" t="s">
        <v>1</v>
      </c>
      <c r="F3" s="124" t="str">
        <f>'Escenarios de calidad'!B3</f>
        <v>La aplicación cuenta con un centro de ayuda donde se puedan encontrar respuestas a preguntas frecuentes.</v>
      </c>
      <c r="G3" s="124"/>
      <c r="I3" s="45" t="s">
        <v>1</v>
      </c>
      <c r="J3" s="105" t="str">
        <f>'Escenarios de calidad'!B4</f>
        <v>la aplicación estará visible para el idioma seleccionado.</v>
      </c>
      <c r="K3" s="105"/>
      <c r="M3" s="42" t="s">
        <v>1</v>
      </c>
      <c r="N3" s="99" t="str">
        <f>'Escenarios de calidad'!B5</f>
        <v>El acceso a la aplicación se realiza introduciendo un nombre de usuario y contraseña.</v>
      </c>
      <c r="O3" s="102"/>
      <c r="Q3" s="42" t="s">
        <v>1</v>
      </c>
      <c r="R3" s="99" t="str">
        <f>'Escenarios de calidad'!B6</f>
        <v>Se cuenta con la opción de reestablecer su contraseña en caso de olvidarla o perderla.</v>
      </c>
      <c r="S3" s="99"/>
      <c r="U3" s="42" t="s">
        <v>1</v>
      </c>
      <c r="V3" s="99" t="str">
        <f>'Escenarios de calidad'!B7</f>
        <v>Se cuentan con formularios fáciles de usar y comprender al realizar cualquier solicitud.</v>
      </c>
      <c r="W3" s="102"/>
      <c r="Y3" s="42" t="s">
        <v>1</v>
      </c>
      <c r="Z3" s="115" t="str">
        <f>'Escenarios de calidad'!B8</f>
        <v>Los diferentes campos de texto cuentan con ayudas que motiven a que el usuario ingrese información válida</v>
      </c>
      <c r="AA3" s="117"/>
      <c r="AC3" s="45" t="s">
        <v>1</v>
      </c>
      <c r="AD3" s="124" t="str">
        <f>'Escenarios de calidad'!B9</f>
        <v>La aplicación tiene pequeños mensajes de ayuda que aparezcan cuando se coloque el cursor de ratón sobre ciertos elementos</v>
      </c>
      <c r="AE3" s="124"/>
      <c r="AG3" s="42" t="s">
        <v>1</v>
      </c>
      <c r="AH3" s="99" t="str">
        <f>'Escenarios de calidad'!B10</f>
        <v>La aplicación en todo el momento de registro o acceso, está realizando validaciones para asegurar que cada dato que se ingrese sea válido y disminuir la probabilidad de que el usuario cometa errores o no inducirlo al fallo</v>
      </c>
      <c r="AI3" s="102"/>
      <c r="AK3" s="42" t="s">
        <v>1</v>
      </c>
      <c r="AL3" s="99" t="str">
        <f>'Escenarios de calidad'!B11</f>
        <v>La aplicación actualiza su contenido en tiempo real de forma automática sin necesidad de actualizar la página de forma manual</v>
      </c>
      <c r="AM3" s="102"/>
      <c r="AO3" s="42" t="s">
        <v>1</v>
      </c>
      <c r="AP3" s="99" t="str">
        <f>'Escenarios de calidad'!B8</f>
        <v>Los diferentes campos de texto cuentan con ayudas que motiven a que el usuario ingrese información válida</v>
      </c>
      <c r="AQ3" s="99"/>
      <c r="AS3" s="56"/>
      <c r="AT3" s="56"/>
      <c r="AU3" s="56"/>
      <c r="AV3" s="56"/>
      <c r="AW3" s="56"/>
      <c r="AX3" s="56"/>
      <c r="AY3" s="56"/>
      <c r="AZ3" s="56"/>
      <c r="BA3" s="56"/>
    </row>
    <row r="4" spans="1:53" ht="30.75">
      <c r="A4" s="49" t="s">
        <v>59</v>
      </c>
      <c r="B4" s="50">
        <v>1</v>
      </c>
      <c r="C4" s="57" t="s">
        <v>60</v>
      </c>
      <c r="E4" s="49" t="s">
        <v>59</v>
      </c>
      <c r="F4" s="50">
        <v>1</v>
      </c>
      <c r="G4" s="57" t="s">
        <v>61</v>
      </c>
      <c r="I4" s="49" t="s">
        <v>59</v>
      </c>
      <c r="J4" s="50">
        <v>1</v>
      </c>
      <c r="K4" s="57" t="s">
        <v>62</v>
      </c>
      <c r="M4" s="42" t="s">
        <v>59</v>
      </c>
      <c r="N4" s="41">
        <v>1</v>
      </c>
      <c r="O4" s="40" t="s">
        <v>63</v>
      </c>
      <c r="Q4" s="42" t="s">
        <v>59</v>
      </c>
      <c r="R4" s="41">
        <v>1</v>
      </c>
      <c r="S4" s="36" t="s">
        <v>64</v>
      </c>
      <c r="U4" s="42" t="s">
        <v>59</v>
      </c>
      <c r="V4" s="41">
        <v>1</v>
      </c>
      <c r="W4" s="40" t="s">
        <v>65</v>
      </c>
      <c r="Y4" s="45" t="s">
        <v>59</v>
      </c>
      <c r="Z4" s="52">
        <v>1</v>
      </c>
      <c r="AA4" s="53" t="s">
        <v>66</v>
      </c>
      <c r="AC4" s="49" t="s">
        <v>59</v>
      </c>
      <c r="AD4" s="158">
        <v>1</v>
      </c>
      <c r="AE4" s="159" t="s">
        <v>67</v>
      </c>
      <c r="AG4" s="42" t="s">
        <v>59</v>
      </c>
      <c r="AH4" s="41">
        <v>1</v>
      </c>
      <c r="AI4" s="40" t="s">
        <v>68</v>
      </c>
      <c r="AK4" s="42" t="s">
        <v>59</v>
      </c>
      <c r="AL4" s="162">
        <v>1</v>
      </c>
      <c r="AM4" s="163" t="s">
        <v>69</v>
      </c>
      <c r="AO4" s="45" t="s">
        <v>59</v>
      </c>
      <c r="AP4" s="52">
        <v>1</v>
      </c>
      <c r="AQ4" s="53" t="s">
        <v>66</v>
      </c>
      <c r="AS4" s="56"/>
      <c r="AT4" s="56"/>
      <c r="AU4" s="56"/>
      <c r="AV4" s="56"/>
      <c r="AW4" s="56"/>
      <c r="AX4" s="56"/>
      <c r="AY4" s="56"/>
      <c r="AZ4" s="56"/>
      <c r="BA4" s="56"/>
    </row>
    <row r="5" spans="1:53">
      <c r="A5" s="42" t="s">
        <v>70</v>
      </c>
      <c r="B5" s="98" t="s">
        <v>71</v>
      </c>
      <c r="C5" s="98"/>
      <c r="E5" s="42" t="s">
        <v>70</v>
      </c>
      <c r="F5" s="98" t="s">
        <v>71</v>
      </c>
      <c r="G5" s="98"/>
      <c r="I5" s="42" t="s">
        <v>70</v>
      </c>
      <c r="J5" s="43" t="s">
        <v>71</v>
      </c>
      <c r="K5" s="44"/>
      <c r="M5" s="42" t="s">
        <v>70</v>
      </c>
      <c r="N5" s="98" t="s">
        <v>71</v>
      </c>
      <c r="O5" s="101"/>
      <c r="Q5" s="42" t="s">
        <v>70</v>
      </c>
      <c r="R5" s="98" t="s">
        <v>71</v>
      </c>
      <c r="S5" s="98"/>
      <c r="U5" s="42" t="s">
        <v>70</v>
      </c>
      <c r="V5" s="98" t="s">
        <v>71</v>
      </c>
      <c r="W5" s="101"/>
      <c r="Y5" s="49" t="s">
        <v>70</v>
      </c>
      <c r="Z5" s="104" t="s">
        <v>71</v>
      </c>
      <c r="AA5" s="129"/>
      <c r="AC5" s="42" t="s">
        <v>70</v>
      </c>
      <c r="AD5" s="98" t="s">
        <v>71</v>
      </c>
      <c r="AE5" s="98"/>
      <c r="AG5" s="42" t="s">
        <v>70</v>
      </c>
      <c r="AH5" s="98" t="s">
        <v>71</v>
      </c>
      <c r="AI5" s="101"/>
      <c r="AK5" s="42" t="s">
        <v>70</v>
      </c>
      <c r="AL5" s="98" t="s">
        <v>71</v>
      </c>
      <c r="AM5" s="101"/>
      <c r="AO5" s="49" t="s">
        <v>70</v>
      </c>
      <c r="AP5" s="104" t="s">
        <v>71</v>
      </c>
      <c r="AQ5" s="104"/>
      <c r="AS5" s="56"/>
      <c r="AT5" s="56"/>
      <c r="AU5" s="56"/>
      <c r="AV5" s="56"/>
      <c r="AW5" s="56"/>
      <c r="AX5" s="56"/>
      <c r="AY5" s="56"/>
      <c r="AZ5" s="56"/>
      <c r="BA5" s="56"/>
    </row>
    <row r="6" spans="1:53" ht="72.75" customHeight="1">
      <c r="A6" s="37" t="s">
        <v>72</v>
      </c>
      <c r="B6" s="99" t="s">
        <v>73</v>
      </c>
      <c r="C6" s="99"/>
      <c r="E6" s="37" t="s">
        <v>74</v>
      </c>
      <c r="F6" s="105" t="s">
        <v>75</v>
      </c>
      <c r="G6" s="105"/>
      <c r="I6" s="37" t="s">
        <v>76</v>
      </c>
      <c r="J6" s="115" t="s">
        <v>77</v>
      </c>
      <c r="K6" s="115"/>
      <c r="M6" s="133" t="s">
        <v>78</v>
      </c>
      <c r="N6" s="137" t="s">
        <v>79</v>
      </c>
      <c r="O6" s="138"/>
      <c r="Q6" s="39" t="s">
        <v>80</v>
      </c>
      <c r="R6" s="125" t="s">
        <v>81</v>
      </c>
      <c r="S6" s="125"/>
      <c r="U6" s="153" t="s">
        <v>82</v>
      </c>
      <c r="V6" s="154" t="s">
        <v>83</v>
      </c>
      <c r="W6" s="155"/>
      <c r="Y6" s="37" t="s">
        <v>84</v>
      </c>
      <c r="Z6" s="99" t="s">
        <v>85</v>
      </c>
      <c r="AA6" s="102"/>
      <c r="AC6" s="37" t="s">
        <v>86</v>
      </c>
      <c r="AD6" s="94" t="s">
        <v>87</v>
      </c>
      <c r="AE6" s="160"/>
      <c r="AG6" s="37" t="s">
        <v>88</v>
      </c>
      <c r="AH6" s="99" t="s">
        <v>89</v>
      </c>
      <c r="AI6" s="102"/>
      <c r="AK6" s="37" t="s">
        <v>90</v>
      </c>
      <c r="AL6" s="99" t="s">
        <v>91</v>
      </c>
      <c r="AM6" s="102"/>
      <c r="AO6" s="37" t="s">
        <v>84</v>
      </c>
      <c r="AP6" s="99" t="s">
        <v>85</v>
      </c>
      <c r="AQ6" s="99"/>
      <c r="AS6" s="56"/>
      <c r="AT6" s="56"/>
      <c r="AU6" s="56"/>
      <c r="AV6" s="56"/>
      <c r="AW6" s="56"/>
      <c r="AX6" s="56"/>
      <c r="AY6" s="56"/>
      <c r="AZ6" s="56"/>
      <c r="BA6" s="56"/>
    </row>
    <row r="7" spans="1:53" ht="45.75">
      <c r="A7" s="77" t="s">
        <v>92</v>
      </c>
      <c r="B7" s="99" t="s">
        <v>93</v>
      </c>
      <c r="C7" s="99"/>
      <c r="E7" s="37" t="s">
        <v>94</v>
      </c>
      <c r="F7" s="105"/>
      <c r="G7" s="105"/>
      <c r="I7" s="37" t="s">
        <v>95</v>
      </c>
      <c r="J7" s="105" t="s">
        <v>96</v>
      </c>
      <c r="K7" s="105"/>
      <c r="M7" s="133"/>
      <c r="N7" s="139" t="s">
        <v>97</v>
      </c>
      <c r="O7" s="140"/>
      <c r="Q7" s="56"/>
      <c r="R7" s="56"/>
      <c r="S7" s="56"/>
      <c r="U7" s="153" t="s">
        <v>98</v>
      </c>
      <c r="V7" s="156"/>
      <c r="W7" s="157"/>
      <c r="Y7" s="37" t="s">
        <v>99</v>
      </c>
      <c r="Z7" s="99" t="s">
        <v>100</v>
      </c>
      <c r="AA7" s="102"/>
      <c r="AC7" s="38" t="s">
        <v>101</v>
      </c>
      <c r="AD7" s="96"/>
      <c r="AE7" s="161"/>
      <c r="AG7" s="37" t="s">
        <v>102</v>
      </c>
      <c r="AH7" s="99" t="s">
        <v>103</v>
      </c>
      <c r="AI7" s="102"/>
      <c r="AK7" s="37" t="s">
        <v>104</v>
      </c>
      <c r="AL7" s="99" t="s">
        <v>105</v>
      </c>
      <c r="AM7" s="102"/>
      <c r="AO7" s="39" t="s">
        <v>99</v>
      </c>
      <c r="AP7" s="105" t="s">
        <v>100</v>
      </c>
      <c r="AQ7" s="106"/>
      <c r="AS7" s="56"/>
      <c r="AT7" s="56"/>
      <c r="AU7" s="56"/>
      <c r="AV7" s="56"/>
      <c r="AW7" s="56"/>
      <c r="AX7" s="56"/>
      <c r="AY7" s="56"/>
      <c r="AZ7" s="56"/>
      <c r="BA7" s="56"/>
    </row>
    <row r="8" spans="1:53" ht="30.75">
      <c r="A8" s="76" t="s">
        <v>106</v>
      </c>
      <c r="B8" s="124" t="s">
        <v>107</v>
      </c>
      <c r="C8" s="124"/>
      <c r="E8" s="39" t="s">
        <v>108</v>
      </c>
      <c r="F8" s="115"/>
      <c r="G8" s="115"/>
      <c r="I8" s="38" t="s">
        <v>109</v>
      </c>
      <c r="J8" s="105"/>
      <c r="K8" s="105"/>
      <c r="M8" s="42" t="s">
        <v>59</v>
      </c>
      <c r="N8" s="41">
        <v>2</v>
      </c>
      <c r="O8" s="40" t="s">
        <v>110</v>
      </c>
      <c r="Q8" s="56"/>
      <c r="R8" s="56"/>
      <c r="S8" s="56"/>
      <c r="U8" s="42" t="s">
        <v>59</v>
      </c>
      <c r="V8" s="41">
        <v>2</v>
      </c>
      <c r="W8" s="85" t="s">
        <v>111</v>
      </c>
      <c r="Y8" s="39" t="s">
        <v>112</v>
      </c>
      <c r="Z8" s="113"/>
      <c r="AA8" s="110"/>
      <c r="AC8" s="49" t="s">
        <v>59</v>
      </c>
      <c r="AD8" s="158">
        <v>2</v>
      </c>
      <c r="AE8" s="159" t="s">
        <v>113</v>
      </c>
      <c r="AG8" s="42" t="s">
        <v>59</v>
      </c>
      <c r="AH8" s="41">
        <v>2</v>
      </c>
      <c r="AI8" s="40" t="s">
        <v>114</v>
      </c>
      <c r="AK8" s="42" t="s">
        <v>59</v>
      </c>
      <c r="AL8" s="162">
        <v>2</v>
      </c>
      <c r="AM8" s="163" t="s">
        <v>115</v>
      </c>
      <c r="AO8" s="39" t="s">
        <v>112</v>
      </c>
      <c r="AP8" s="107"/>
      <c r="AQ8" s="108"/>
      <c r="AS8" s="56"/>
      <c r="AT8" s="56"/>
      <c r="AU8" s="56"/>
      <c r="AV8" s="56"/>
      <c r="AW8" s="56"/>
      <c r="AX8" s="56"/>
      <c r="AY8" s="56"/>
      <c r="AZ8" s="56"/>
      <c r="BA8" s="56"/>
    </row>
    <row r="9" spans="1:53" ht="45.75">
      <c r="A9" s="49" t="s">
        <v>59</v>
      </c>
      <c r="B9" s="50">
        <v>2</v>
      </c>
      <c r="C9" s="57" t="s">
        <v>116</v>
      </c>
      <c r="E9" s="46" t="s">
        <v>59</v>
      </c>
      <c r="F9" s="47">
        <v>2</v>
      </c>
      <c r="G9" s="78" t="s">
        <v>117</v>
      </c>
      <c r="I9" s="49" t="s">
        <v>59</v>
      </c>
      <c r="J9" s="50">
        <v>2</v>
      </c>
      <c r="K9" s="57" t="s">
        <v>118</v>
      </c>
      <c r="M9" s="42" t="s">
        <v>70</v>
      </c>
      <c r="N9" s="98" t="s">
        <v>71</v>
      </c>
      <c r="O9" s="101"/>
      <c r="Q9" s="56"/>
      <c r="R9" s="56"/>
      <c r="S9" s="56"/>
      <c r="U9" s="42" t="s">
        <v>70</v>
      </c>
      <c r="V9" s="98" t="s">
        <v>71</v>
      </c>
      <c r="W9" s="101"/>
      <c r="Y9" s="46" t="s">
        <v>59</v>
      </c>
      <c r="Z9" s="47">
        <v>2</v>
      </c>
      <c r="AA9" s="54" t="s">
        <v>119</v>
      </c>
      <c r="AC9" s="42" t="s">
        <v>70</v>
      </c>
      <c r="AD9" s="98" t="s">
        <v>71</v>
      </c>
      <c r="AE9" s="98"/>
      <c r="AG9" s="42" t="s">
        <v>70</v>
      </c>
      <c r="AH9" s="98" t="s">
        <v>71</v>
      </c>
      <c r="AI9" s="101"/>
      <c r="AK9" s="42" t="s">
        <v>70</v>
      </c>
      <c r="AL9" s="98" t="s">
        <v>71</v>
      </c>
      <c r="AM9" s="101"/>
      <c r="AO9" s="46" t="s">
        <v>59</v>
      </c>
      <c r="AP9" s="47">
        <v>2</v>
      </c>
      <c r="AQ9" s="54" t="s">
        <v>119</v>
      </c>
      <c r="AS9" s="56"/>
      <c r="AT9" s="56"/>
      <c r="AU9" s="56"/>
      <c r="AV9" s="56"/>
      <c r="AW9" s="56"/>
      <c r="AX9" s="56"/>
      <c r="AY9" s="56"/>
      <c r="AZ9" s="56"/>
      <c r="BA9" s="56"/>
    </row>
    <row r="10" spans="1:53" ht="42" customHeight="1">
      <c r="A10" s="42" t="s">
        <v>70</v>
      </c>
      <c r="B10" s="98" t="s">
        <v>71</v>
      </c>
      <c r="C10" s="98"/>
      <c r="E10" s="42" t="s">
        <v>70</v>
      </c>
      <c r="F10" s="98" t="s">
        <v>71</v>
      </c>
      <c r="G10" s="98"/>
      <c r="I10" s="42" t="s">
        <v>70</v>
      </c>
      <c r="J10" s="43" t="s">
        <v>71</v>
      </c>
      <c r="K10" s="44"/>
      <c r="M10" s="37" t="s">
        <v>120</v>
      </c>
      <c r="N10" s="99" t="s">
        <v>121</v>
      </c>
      <c r="O10" s="102"/>
      <c r="Q10" s="56"/>
      <c r="R10" s="56"/>
      <c r="S10" s="56"/>
      <c r="U10" s="37" t="s">
        <v>122</v>
      </c>
      <c r="V10" s="99" t="s">
        <v>123</v>
      </c>
      <c r="W10" s="102"/>
      <c r="Y10" s="42" t="s">
        <v>70</v>
      </c>
      <c r="Z10" s="111" t="s">
        <v>71</v>
      </c>
      <c r="AA10" s="112"/>
      <c r="AC10" s="37" t="s">
        <v>124</v>
      </c>
      <c r="AD10" s="105" t="s">
        <v>125</v>
      </c>
      <c r="AE10" s="106"/>
      <c r="AG10" s="37" t="s">
        <v>126</v>
      </c>
      <c r="AH10" s="99" t="s">
        <v>127</v>
      </c>
      <c r="AI10" s="102"/>
      <c r="AK10" s="164" t="s">
        <v>90</v>
      </c>
      <c r="AL10" s="99" t="s">
        <v>128</v>
      </c>
      <c r="AM10" s="102"/>
      <c r="AO10" s="42" t="s">
        <v>70</v>
      </c>
      <c r="AP10" s="98" t="s">
        <v>71</v>
      </c>
      <c r="AQ10" s="98"/>
      <c r="AS10" s="56"/>
      <c r="AT10" s="56"/>
      <c r="AU10" s="56"/>
      <c r="AV10" s="56"/>
      <c r="AW10" s="56"/>
      <c r="AX10" s="56"/>
      <c r="AY10" s="56"/>
      <c r="AZ10" s="56"/>
      <c r="BA10" s="56"/>
    </row>
    <row r="11" spans="1:53" ht="29.25" customHeight="1">
      <c r="A11" s="37" t="s">
        <v>129</v>
      </c>
      <c r="B11" s="99" t="s">
        <v>130</v>
      </c>
      <c r="C11" s="99"/>
      <c r="E11" s="37" t="s">
        <v>131</v>
      </c>
      <c r="F11" s="99" t="s">
        <v>132</v>
      </c>
      <c r="G11" s="99"/>
      <c r="I11" s="37" t="s">
        <v>90</v>
      </c>
      <c r="J11" s="115" t="s">
        <v>133</v>
      </c>
      <c r="K11" s="115"/>
      <c r="M11" s="37" t="s">
        <v>134</v>
      </c>
      <c r="N11" s="99" t="s">
        <v>135</v>
      </c>
      <c r="O11" s="102"/>
      <c r="Q11" s="56"/>
      <c r="R11" s="56"/>
      <c r="S11" s="56"/>
      <c r="U11" s="133" t="s">
        <v>136</v>
      </c>
      <c r="V11" s="99" t="s">
        <v>137</v>
      </c>
      <c r="W11" s="102"/>
      <c r="Y11" s="48" t="s">
        <v>138</v>
      </c>
      <c r="Z11" s="115" t="s">
        <v>139</v>
      </c>
      <c r="AA11" s="117"/>
      <c r="AC11" s="39" t="s">
        <v>140</v>
      </c>
      <c r="AD11" s="107"/>
      <c r="AE11" s="108"/>
      <c r="AG11" s="39" t="s">
        <v>141</v>
      </c>
      <c r="AH11" s="113" t="s">
        <v>142</v>
      </c>
      <c r="AI11" s="110"/>
      <c r="AK11" s="165" t="s">
        <v>143</v>
      </c>
      <c r="AL11" s="109" t="s">
        <v>144</v>
      </c>
      <c r="AM11" s="110"/>
      <c r="AO11" s="84" t="s">
        <v>138</v>
      </c>
      <c r="AP11" s="99" t="s">
        <v>139</v>
      </c>
      <c r="AQ11" s="99"/>
      <c r="AS11" s="56"/>
      <c r="AT11" s="56"/>
      <c r="AU11" s="56"/>
      <c r="AV11" s="56"/>
      <c r="AW11" s="56"/>
      <c r="AX11" s="56"/>
      <c r="AY11" s="56"/>
      <c r="AZ11" s="56"/>
      <c r="BA11" s="56"/>
    </row>
    <row r="12" spans="1:53" ht="30.75">
      <c r="A12" s="39" t="s">
        <v>145</v>
      </c>
      <c r="B12" s="113" t="s">
        <v>146</v>
      </c>
      <c r="C12" s="113"/>
      <c r="E12" s="76" t="s">
        <v>147</v>
      </c>
      <c r="F12" s="105" t="s">
        <v>148</v>
      </c>
      <c r="G12" s="105"/>
      <c r="I12" s="135" t="s">
        <v>95</v>
      </c>
      <c r="J12" s="115" t="s">
        <v>149</v>
      </c>
      <c r="K12" s="115"/>
      <c r="M12" s="42" t="s">
        <v>59</v>
      </c>
      <c r="N12" s="41">
        <v>3</v>
      </c>
      <c r="O12" s="40" t="s">
        <v>150</v>
      </c>
      <c r="Q12" s="56"/>
      <c r="R12" s="56"/>
      <c r="S12" s="56"/>
      <c r="U12" s="133"/>
      <c r="V12" s="99" t="s">
        <v>151</v>
      </c>
      <c r="W12" s="102"/>
      <c r="Y12" s="37" t="s">
        <v>152</v>
      </c>
      <c r="Z12" s="118" t="s">
        <v>153</v>
      </c>
      <c r="AA12" s="119"/>
      <c r="AC12" s="56"/>
      <c r="AD12" s="56"/>
      <c r="AE12" s="56"/>
      <c r="AG12" s="56"/>
      <c r="AH12" s="56"/>
      <c r="AI12" s="56"/>
      <c r="AK12" s="56"/>
      <c r="AL12" s="56"/>
      <c r="AM12" s="56"/>
      <c r="AO12" s="37" t="s">
        <v>152</v>
      </c>
      <c r="AP12" s="100" t="s">
        <v>153</v>
      </c>
      <c r="AQ12" s="100"/>
      <c r="AS12" s="56"/>
      <c r="AT12" s="56"/>
      <c r="AU12" s="56"/>
      <c r="AV12" s="56"/>
      <c r="AW12" s="56"/>
      <c r="AX12" s="56"/>
      <c r="AY12" s="56"/>
      <c r="AZ12" s="56"/>
      <c r="BA12" s="56"/>
    </row>
    <row r="13" spans="1:53" ht="30.75">
      <c r="A13" s="56"/>
      <c r="B13" s="132"/>
      <c r="C13" s="132"/>
      <c r="E13" s="49" t="s">
        <v>59</v>
      </c>
      <c r="F13" s="50">
        <v>3</v>
      </c>
      <c r="G13" s="57" t="s">
        <v>154</v>
      </c>
      <c r="I13" s="135"/>
      <c r="J13" s="105" t="s">
        <v>155</v>
      </c>
      <c r="K13" s="105"/>
      <c r="M13" s="42" t="s">
        <v>70</v>
      </c>
      <c r="N13" s="98" t="s">
        <v>71</v>
      </c>
      <c r="O13" s="101"/>
      <c r="Q13" s="56"/>
      <c r="R13" s="56"/>
      <c r="S13" s="56"/>
      <c r="U13" s="42" t="s">
        <v>59</v>
      </c>
      <c r="V13" s="86">
        <v>3</v>
      </c>
      <c r="W13" s="89" t="s">
        <v>156</v>
      </c>
      <c r="Y13" s="39" t="s">
        <v>157</v>
      </c>
      <c r="Z13" s="120"/>
      <c r="AA13" s="121"/>
      <c r="AC13" s="56"/>
      <c r="AD13" s="56"/>
      <c r="AE13" s="56"/>
      <c r="AG13" s="56"/>
      <c r="AH13" s="56"/>
      <c r="AI13" s="56"/>
      <c r="AK13" s="56"/>
      <c r="AL13" s="56"/>
      <c r="AM13" s="56"/>
      <c r="AO13" s="39" t="s">
        <v>157</v>
      </c>
      <c r="AP13" s="100"/>
      <c r="AQ13" s="100"/>
      <c r="AS13" s="56"/>
      <c r="AT13" s="56"/>
      <c r="AU13" s="56"/>
      <c r="AV13" s="56"/>
      <c r="AW13" s="56"/>
      <c r="AX13" s="56"/>
      <c r="AY13" s="56"/>
      <c r="AZ13" s="56"/>
      <c r="BA13" s="56"/>
    </row>
    <row r="14" spans="1:53" ht="45.75" customHeight="1">
      <c r="A14" s="56"/>
      <c r="B14" s="90"/>
      <c r="C14" s="90"/>
      <c r="E14" s="42" t="s">
        <v>70</v>
      </c>
      <c r="F14" s="98" t="s">
        <v>71</v>
      </c>
      <c r="G14" s="98"/>
      <c r="I14" s="49" t="s">
        <v>59</v>
      </c>
      <c r="J14" s="50">
        <v>3</v>
      </c>
      <c r="K14" s="57" t="s">
        <v>158</v>
      </c>
      <c r="M14" s="133" t="s">
        <v>159</v>
      </c>
      <c r="N14" s="99" t="s">
        <v>160</v>
      </c>
      <c r="O14" s="102"/>
      <c r="Q14" s="56"/>
      <c r="R14" s="56"/>
      <c r="S14" s="56"/>
      <c r="U14" s="42" t="s">
        <v>70</v>
      </c>
      <c r="V14" s="98" t="s">
        <v>71</v>
      </c>
      <c r="W14" s="101"/>
      <c r="Y14" s="46" t="s">
        <v>59</v>
      </c>
      <c r="Z14" s="47">
        <v>3</v>
      </c>
      <c r="AA14" s="54" t="s">
        <v>161</v>
      </c>
      <c r="AC14" s="56"/>
      <c r="AD14" s="56"/>
      <c r="AE14" s="56"/>
      <c r="AG14" s="56"/>
      <c r="AH14" s="56"/>
      <c r="AI14" s="56"/>
      <c r="AK14" s="56"/>
      <c r="AL14" s="56"/>
      <c r="AM14" s="56"/>
      <c r="AO14" s="46" t="s">
        <v>59</v>
      </c>
      <c r="AP14" s="47">
        <v>3</v>
      </c>
      <c r="AQ14" s="54" t="s">
        <v>161</v>
      </c>
      <c r="AS14" s="56"/>
      <c r="AT14" s="56"/>
      <c r="AU14" s="56"/>
      <c r="AV14" s="56"/>
      <c r="AW14" s="56"/>
      <c r="AX14" s="56"/>
      <c r="AY14" s="56"/>
      <c r="AZ14" s="56"/>
      <c r="BA14" s="56"/>
    </row>
    <row r="15" spans="1:53" ht="27.75" customHeight="1">
      <c r="A15" s="56"/>
      <c r="B15" s="90"/>
      <c r="C15" s="90"/>
      <c r="E15" s="37" t="s">
        <v>162</v>
      </c>
      <c r="F15" s="115" t="s">
        <v>163</v>
      </c>
      <c r="G15" s="115"/>
      <c r="I15" s="42" t="s">
        <v>70</v>
      </c>
      <c r="J15" s="98" t="s">
        <v>71</v>
      </c>
      <c r="K15" s="98"/>
      <c r="M15" s="134"/>
      <c r="N15" s="109" t="s">
        <v>164</v>
      </c>
      <c r="O15" s="136"/>
      <c r="Q15" s="56"/>
      <c r="R15" s="56"/>
      <c r="S15" s="56"/>
      <c r="U15" s="84" t="s">
        <v>165</v>
      </c>
      <c r="V15" s="141" t="s">
        <v>166</v>
      </c>
      <c r="W15" s="142"/>
      <c r="Y15" s="42" t="s">
        <v>70</v>
      </c>
      <c r="Z15" s="111" t="s">
        <v>71</v>
      </c>
      <c r="AA15" s="114"/>
      <c r="AC15" s="56"/>
      <c r="AD15" s="56"/>
      <c r="AE15" s="56"/>
      <c r="AG15" s="56"/>
      <c r="AH15" s="56"/>
      <c r="AI15" s="56"/>
      <c r="AK15" s="56"/>
      <c r="AL15" s="56"/>
      <c r="AM15" s="56"/>
      <c r="AO15" s="42" t="s">
        <v>70</v>
      </c>
      <c r="AP15" s="98" t="s">
        <v>71</v>
      </c>
      <c r="AQ15" s="101"/>
      <c r="AS15" s="56"/>
      <c r="AT15" s="56"/>
      <c r="AU15" s="56"/>
      <c r="AV15" s="56"/>
      <c r="AW15" s="56"/>
      <c r="AX15" s="56"/>
      <c r="AY15" s="56"/>
      <c r="AZ15" s="56"/>
      <c r="BA15" s="56"/>
    </row>
    <row r="16" spans="1:53">
      <c r="A16" s="56"/>
      <c r="B16" s="90"/>
      <c r="C16" s="90"/>
      <c r="E16" s="37" t="s">
        <v>167</v>
      </c>
      <c r="F16" s="99" t="s">
        <v>168</v>
      </c>
      <c r="G16" s="99"/>
      <c r="I16" s="37" t="s">
        <v>169</v>
      </c>
      <c r="J16" s="115" t="s">
        <v>170</v>
      </c>
      <c r="K16" s="115"/>
      <c r="M16" s="56"/>
      <c r="N16" s="56"/>
      <c r="O16" s="56"/>
      <c r="Q16" s="56"/>
      <c r="R16" s="56"/>
      <c r="S16" s="56"/>
      <c r="U16" s="147" t="s">
        <v>171</v>
      </c>
      <c r="V16" s="143" t="s">
        <v>172</v>
      </c>
      <c r="W16" s="144"/>
      <c r="Y16" s="84" t="s">
        <v>173</v>
      </c>
      <c r="Z16" s="115" t="s">
        <v>174</v>
      </c>
      <c r="AA16" s="116"/>
      <c r="AC16" s="56"/>
      <c r="AD16" s="56"/>
      <c r="AE16" s="56"/>
      <c r="AG16" s="56"/>
      <c r="AH16" s="56"/>
      <c r="AI16" s="56"/>
      <c r="AK16" s="56"/>
      <c r="AL16" s="56"/>
      <c r="AM16" s="56"/>
      <c r="AO16" s="84" t="s">
        <v>173</v>
      </c>
      <c r="AP16" s="99" t="s">
        <v>174</v>
      </c>
      <c r="AQ16" s="102"/>
      <c r="AS16" s="56"/>
      <c r="AT16" s="56"/>
      <c r="AU16" s="56"/>
      <c r="AV16" s="56"/>
      <c r="AW16" s="56"/>
      <c r="AX16" s="56"/>
      <c r="AY16" s="56"/>
      <c r="AZ16" s="56"/>
      <c r="BA16" s="56"/>
    </row>
    <row r="17" spans="1:53" ht="22.5" customHeight="1">
      <c r="A17" s="56"/>
      <c r="B17" s="90"/>
      <c r="C17" s="90"/>
      <c r="E17" s="39" t="s">
        <v>175</v>
      </c>
      <c r="F17" s="125" t="s">
        <v>176</v>
      </c>
      <c r="G17" s="125"/>
      <c r="I17" s="38" t="s">
        <v>177</v>
      </c>
      <c r="J17" s="115" t="s">
        <v>133</v>
      </c>
      <c r="K17" s="115"/>
      <c r="M17" s="56"/>
      <c r="N17" s="56"/>
      <c r="O17" s="56"/>
      <c r="Q17" s="56"/>
      <c r="R17" s="56"/>
      <c r="S17" s="56"/>
      <c r="U17" s="148"/>
      <c r="V17" s="145" t="s">
        <v>178</v>
      </c>
      <c r="W17" s="146"/>
      <c r="Y17" s="37" t="s">
        <v>179</v>
      </c>
      <c r="Z17" s="94" t="s">
        <v>180</v>
      </c>
      <c r="AA17" s="95"/>
      <c r="AC17" s="56"/>
      <c r="AD17" s="56"/>
      <c r="AE17" s="56"/>
      <c r="AG17" s="56"/>
      <c r="AH17" s="56"/>
      <c r="AI17" s="56"/>
      <c r="AK17" s="56"/>
      <c r="AL17" s="56"/>
      <c r="AM17" s="56"/>
      <c r="AO17" s="37" t="s">
        <v>179</v>
      </c>
      <c r="AP17" s="94" t="s">
        <v>180</v>
      </c>
      <c r="AQ17" s="95"/>
      <c r="AS17" s="56"/>
      <c r="AT17" s="56"/>
      <c r="AU17" s="56"/>
      <c r="AV17" s="56"/>
      <c r="AW17" s="56"/>
      <c r="AX17" s="56"/>
      <c r="AY17" s="56"/>
      <c r="AZ17" s="56"/>
      <c r="BA17" s="56"/>
    </row>
    <row r="18" spans="1:53" ht="28.5" customHeight="1">
      <c r="A18" s="56"/>
      <c r="B18" s="90"/>
      <c r="C18" s="90"/>
      <c r="E18" s="56"/>
      <c r="F18" s="56"/>
      <c r="G18" s="56"/>
      <c r="I18" s="38" t="s">
        <v>181</v>
      </c>
      <c r="J18" s="124" t="s">
        <v>182</v>
      </c>
      <c r="K18" s="124"/>
      <c r="M18" s="56"/>
      <c r="N18" s="56"/>
      <c r="O18" s="56"/>
      <c r="Q18" s="56"/>
      <c r="R18" s="56"/>
      <c r="S18" s="56"/>
      <c r="U18" s="42" t="s">
        <v>59</v>
      </c>
      <c r="V18" s="41">
        <v>4</v>
      </c>
      <c r="W18" s="40" t="s">
        <v>183</v>
      </c>
      <c r="Y18" s="39" t="s">
        <v>184</v>
      </c>
      <c r="Z18" s="96"/>
      <c r="AA18" s="97"/>
      <c r="AC18" s="56"/>
      <c r="AD18" s="56"/>
      <c r="AE18" s="56"/>
      <c r="AG18" s="56"/>
      <c r="AH18" s="56"/>
      <c r="AI18" s="56"/>
      <c r="AK18" s="56"/>
      <c r="AL18" s="56"/>
      <c r="AM18" s="56"/>
      <c r="AO18" s="39" t="s">
        <v>184</v>
      </c>
      <c r="AP18" s="96"/>
      <c r="AQ18" s="97"/>
      <c r="AS18" s="56"/>
      <c r="AT18" s="56"/>
      <c r="AU18" s="56"/>
      <c r="AV18" s="56"/>
      <c r="AW18" s="56"/>
      <c r="AX18" s="56"/>
      <c r="AY18" s="56"/>
      <c r="AZ18" s="56"/>
      <c r="BA18" s="56"/>
    </row>
    <row r="19" spans="1:53" ht="30.75" customHeight="1">
      <c r="A19" s="56"/>
      <c r="B19" s="90"/>
      <c r="C19" s="90"/>
      <c r="E19" s="56"/>
      <c r="F19" s="56"/>
      <c r="G19" s="56"/>
      <c r="I19" s="49" t="s">
        <v>59</v>
      </c>
      <c r="J19" s="50">
        <v>4</v>
      </c>
      <c r="K19" s="57" t="s">
        <v>185</v>
      </c>
      <c r="M19" s="56"/>
      <c r="N19" s="56"/>
      <c r="O19" s="56"/>
      <c r="Q19" s="56"/>
      <c r="R19" s="56"/>
      <c r="S19" s="56"/>
      <c r="U19" s="42" t="s">
        <v>70</v>
      </c>
      <c r="V19" s="111" t="s">
        <v>71</v>
      </c>
      <c r="W19" s="114"/>
      <c r="Y19" s="56"/>
      <c r="Z19" s="56"/>
      <c r="AA19" s="56"/>
      <c r="AC19" s="56"/>
      <c r="AD19" s="56"/>
      <c r="AE19" s="56"/>
      <c r="AG19" s="56"/>
      <c r="AH19" s="56"/>
      <c r="AI19" s="56"/>
      <c r="AK19" s="56"/>
      <c r="AL19" s="56"/>
      <c r="AM19" s="56"/>
      <c r="AO19" s="56"/>
      <c r="AP19" s="56"/>
      <c r="AQ19" s="56"/>
      <c r="AS19" s="56"/>
      <c r="AT19" s="56"/>
      <c r="AU19" s="56"/>
      <c r="AV19" s="56"/>
      <c r="AW19" s="56"/>
      <c r="AX19" s="56"/>
      <c r="AY19" s="56"/>
      <c r="AZ19" s="56"/>
      <c r="BA19" s="56"/>
    </row>
    <row r="20" spans="1:53" ht="15" customHeight="1">
      <c r="A20" s="56"/>
      <c r="B20" s="90"/>
      <c r="C20" s="90"/>
      <c r="E20" s="56"/>
      <c r="F20" s="56"/>
      <c r="G20" s="56"/>
      <c r="I20" s="45" t="s">
        <v>70</v>
      </c>
      <c r="J20" s="79" t="s">
        <v>71</v>
      </c>
      <c r="K20" s="80"/>
      <c r="M20" s="56"/>
      <c r="N20" s="56"/>
      <c r="O20" s="56"/>
      <c r="Q20" s="56"/>
      <c r="R20" s="56"/>
      <c r="S20" s="56"/>
      <c r="U20" s="37" t="s">
        <v>186</v>
      </c>
      <c r="V20" s="99" t="s">
        <v>123</v>
      </c>
      <c r="W20" s="102"/>
      <c r="Y20" s="56"/>
      <c r="Z20" s="56"/>
      <c r="AA20" s="56"/>
      <c r="AC20" s="56"/>
      <c r="AD20" s="56"/>
      <c r="AE20" s="56"/>
      <c r="AG20" s="56"/>
      <c r="AH20" s="56"/>
      <c r="AI20" s="56"/>
      <c r="AK20" s="56"/>
      <c r="AL20" s="56"/>
      <c r="AM20" s="56"/>
      <c r="AO20" s="56"/>
      <c r="AP20" s="56"/>
      <c r="AQ20" s="56"/>
      <c r="AS20" s="56"/>
      <c r="AT20" s="56"/>
      <c r="AU20" s="56"/>
      <c r="AV20" s="56"/>
      <c r="AW20" s="56"/>
      <c r="AX20" s="56"/>
      <c r="AY20" s="56"/>
      <c r="AZ20" s="56"/>
      <c r="BA20" s="56"/>
    </row>
    <row r="21" spans="1:53">
      <c r="A21" s="56"/>
      <c r="B21" s="90"/>
      <c r="C21" s="90"/>
      <c r="E21" s="56"/>
      <c r="F21" s="56"/>
      <c r="G21" s="56"/>
      <c r="I21" s="37" t="s">
        <v>187</v>
      </c>
      <c r="J21" s="99" t="s">
        <v>188</v>
      </c>
      <c r="K21" s="99"/>
      <c r="M21" s="56"/>
      <c r="N21" s="56"/>
      <c r="O21" s="56"/>
      <c r="Q21" s="56"/>
      <c r="R21" s="56"/>
      <c r="S21" s="56"/>
      <c r="U21" s="37" t="s">
        <v>189</v>
      </c>
      <c r="V21" s="99" t="s">
        <v>190</v>
      </c>
      <c r="W21" s="102"/>
      <c r="Y21" s="56" t="s">
        <v>191</v>
      </c>
      <c r="Z21" s="56"/>
      <c r="AA21" s="56"/>
      <c r="AC21" s="56"/>
      <c r="AD21" s="56"/>
      <c r="AE21" s="56"/>
      <c r="AG21" s="56"/>
      <c r="AH21" s="56"/>
      <c r="AI21" s="56"/>
      <c r="AK21" s="56"/>
      <c r="AL21" s="56"/>
      <c r="AM21" s="56"/>
      <c r="AO21" s="56"/>
      <c r="AP21" s="56"/>
      <c r="AQ21" s="56"/>
      <c r="AS21" s="56"/>
      <c r="AT21" s="56"/>
      <c r="AU21" s="56"/>
      <c r="AV21" s="56"/>
      <c r="AW21" s="56"/>
      <c r="AX21" s="56"/>
      <c r="AY21" s="56"/>
      <c r="AZ21" s="56"/>
      <c r="BA21" s="56"/>
    </row>
    <row r="22" spans="1:53" ht="30.75">
      <c r="A22" s="56"/>
      <c r="B22" s="90"/>
      <c r="C22" s="90"/>
      <c r="E22" s="56"/>
      <c r="F22" s="56"/>
      <c r="G22" s="56"/>
      <c r="I22" s="37" t="s">
        <v>181</v>
      </c>
      <c r="J22" s="105" t="s">
        <v>155</v>
      </c>
      <c r="K22" s="105"/>
      <c r="M22" s="56"/>
      <c r="N22" s="56"/>
      <c r="O22" s="56"/>
      <c r="Q22" s="56"/>
      <c r="R22" s="56"/>
      <c r="S22" s="56"/>
      <c r="U22" s="42" t="s">
        <v>59</v>
      </c>
      <c r="V22" s="41">
        <v>5</v>
      </c>
      <c r="W22" s="40" t="s">
        <v>192</v>
      </c>
      <c r="Y22" s="56"/>
      <c r="Z22" s="56"/>
      <c r="AA22" s="56"/>
      <c r="AC22" s="56"/>
      <c r="AD22" s="56"/>
      <c r="AE22" s="56"/>
      <c r="AG22" s="56"/>
      <c r="AH22" s="56"/>
      <c r="AI22" s="56"/>
      <c r="AK22" s="56"/>
      <c r="AL22" s="56"/>
      <c r="AM22" s="56"/>
      <c r="AO22" s="56"/>
      <c r="AP22" s="56"/>
      <c r="AQ22" s="56"/>
      <c r="AS22" s="56"/>
      <c r="AT22" s="56"/>
      <c r="AU22" s="56"/>
      <c r="AV22" s="56"/>
      <c r="AW22" s="56"/>
      <c r="AX22" s="56"/>
      <c r="AY22" s="56"/>
      <c r="AZ22" s="56"/>
      <c r="BA22" s="56"/>
    </row>
    <row r="23" spans="1:53" ht="15" customHeight="1">
      <c r="A23" s="56"/>
      <c r="B23" s="90"/>
      <c r="C23" s="90"/>
      <c r="E23" s="56"/>
      <c r="F23" s="56"/>
      <c r="G23" s="56"/>
      <c r="I23" s="39" t="s">
        <v>193</v>
      </c>
      <c r="J23" s="115"/>
      <c r="K23" s="115"/>
      <c r="M23" s="56"/>
      <c r="N23" s="56"/>
      <c r="O23" s="56"/>
      <c r="Q23" s="56"/>
      <c r="R23" s="56"/>
      <c r="S23" s="56"/>
      <c r="U23" s="42" t="s">
        <v>70</v>
      </c>
      <c r="V23" s="98" t="s">
        <v>71</v>
      </c>
      <c r="W23" s="101"/>
      <c r="Y23" s="56"/>
      <c r="Z23" s="56"/>
      <c r="AA23" s="56"/>
      <c r="AC23" s="56"/>
      <c r="AD23" s="56"/>
      <c r="AE23" s="56"/>
      <c r="AG23" s="56"/>
      <c r="AH23" s="56"/>
      <c r="AI23" s="56"/>
      <c r="AK23" s="56"/>
      <c r="AL23" s="56"/>
      <c r="AM23" s="56"/>
      <c r="AO23" s="56"/>
      <c r="AP23" s="56"/>
      <c r="AQ23" s="56"/>
      <c r="AS23" s="56"/>
      <c r="AT23" s="56"/>
      <c r="AU23" s="56"/>
      <c r="AV23" s="56"/>
      <c r="AW23" s="56"/>
      <c r="AX23" s="56"/>
      <c r="AY23" s="56"/>
      <c r="AZ23" s="56"/>
      <c r="BA23" s="56"/>
    </row>
    <row r="24" spans="1:53" ht="29.25" customHeight="1">
      <c r="A24" s="56"/>
      <c r="B24" s="90"/>
      <c r="C24" s="90"/>
      <c r="E24" s="56"/>
      <c r="F24" s="56"/>
      <c r="G24" s="56"/>
      <c r="I24" s="46" t="s">
        <v>59</v>
      </c>
      <c r="J24" s="47">
        <v>5</v>
      </c>
      <c r="K24" s="78" t="s">
        <v>194</v>
      </c>
      <c r="M24" s="56"/>
      <c r="N24" s="56"/>
      <c r="O24" s="56"/>
      <c r="Q24" s="56"/>
      <c r="R24" s="56"/>
      <c r="S24" s="56"/>
      <c r="U24" s="37" t="s">
        <v>195</v>
      </c>
      <c r="V24" s="99" t="s">
        <v>190</v>
      </c>
      <c r="W24" s="102"/>
      <c r="Y24" s="56"/>
      <c r="Z24" s="56"/>
      <c r="AA24" s="56"/>
      <c r="AC24" s="56"/>
      <c r="AD24" s="56"/>
      <c r="AE24" s="56"/>
      <c r="AG24" s="56"/>
      <c r="AH24" s="56"/>
      <c r="AI24" s="56"/>
      <c r="AK24" s="56"/>
      <c r="AL24" s="56"/>
      <c r="AM24" s="56"/>
      <c r="AO24" s="56"/>
      <c r="AP24" s="56"/>
      <c r="AQ24" s="56"/>
      <c r="AS24" s="56"/>
      <c r="AT24" s="56"/>
      <c r="AU24" s="56"/>
      <c r="AV24" s="56"/>
      <c r="AW24" s="56"/>
      <c r="AX24" s="56"/>
      <c r="AY24" s="56"/>
      <c r="AZ24" s="56"/>
      <c r="BA24" s="56"/>
    </row>
    <row r="25" spans="1:53">
      <c r="A25" s="56"/>
      <c r="B25" s="90"/>
      <c r="C25" s="90"/>
      <c r="E25" s="56"/>
      <c r="F25" s="56"/>
      <c r="G25" s="56"/>
      <c r="I25" s="42" t="s">
        <v>70</v>
      </c>
      <c r="J25" s="43" t="s">
        <v>71</v>
      </c>
      <c r="K25" s="44"/>
      <c r="M25" s="56"/>
      <c r="N25" s="56"/>
      <c r="O25" s="56"/>
      <c r="Q25" s="56"/>
      <c r="R25" s="56"/>
      <c r="S25" s="56"/>
      <c r="U25" s="37" t="s">
        <v>196</v>
      </c>
      <c r="V25" s="99" t="s">
        <v>197</v>
      </c>
      <c r="W25" s="102"/>
      <c r="Y25" s="56"/>
      <c r="Z25" s="56"/>
      <c r="AA25" s="56"/>
      <c r="AC25" s="56"/>
      <c r="AD25" s="56"/>
      <c r="AE25" s="56"/>
      <c r="AG25" s="56"/>
      <c r="AH25" s="56"/>
      <c r="AI25" s="56"/>
      <c r="AK25" s="56"/>
      <c r="AL25" s="56"/>
      <c r="AM25" s="56"/>
      <c r="AO25" s="56"/>
      <c r="AP25" s="56"/>
      <c r="AQ25" s="56"/>
      <c r="AS25" s="56"/>
      <c r="AT25" s="56"/>
      <c r="AU25" s="56"/>
      <c r="AV25" s="56"/>
      <c r="AW25" s="56"/>
      <c r="AX25" s="56"/>
      <c r="AY25" s="56"/>
      <c r="AZ25" s="56"/>
      <c r="BA25" s="56"/>
    </row>
    <row r="26" spans="1:53">
      <c r="A26" s="56"/>
      <c r="B26" s="90"/>
      <c r="C26" s="90"/>
      <c r="E26" s="56"/>
      <c r="F26" s="56"/>
      <c r="G26" s="56"/>
      <c r="I26" s="37" t="s">
        <v>198</v>
      </c>
      <c r="J26" s="99" t="s">
        <v>199</v>
      </c>
      <c r="K26" s="99"/>
      <c r="M26" s="56"/>
      <c r="N26" s="56"/>
      <c r="O26" s="56"/>
      <c r="Q26" s="56"/>
      <c r="R26" s="56"/>
      <c r="S26" s="56"/>
      <c r="U26" s="39" t="s">
        <v>200</v>
      </c>
      <c r="V26" s="113"/>
      <c r="W26" s="110"/>
      <c r="Y26" s="56"/>
      <c r="Z26" s="56"/>
      <c r="AA26" s="56"/>
      <c r="AC26" s="56"/>
      <c r="AD26" s="56"/>
      <c r="AE26" s="56"/>
      <c r="AG26" s="56"/>
      <c r="AH26" s="56"/>
      <c r="AI26" s="56"/>
      <c r="AK26" s="56"/>
      <c r="AL26" s="56"/>
      <c r="AM26" s="56"/>
      <c r="AO26" s="56"/>
      <c r="AP26" s="56"/>
      <c r="AQ26" s="56"/>
      <c r="AS26" s="56"/>
      <c r="AT26" s="56"/>
      <c r="AU26" s="56"/>
      <c r="AV26" s="56"/>
      <c r="AW26" s="56"/>
      <c r="AX26" s="56"/>
      <c r="AY26" s="56"/>
      <c r="AZ26" s="56"/>
      <c r="BA26" s="56"/>
    </row>
    <row r="27" spans="1:53">
      <c r="A27" s="56"/>
      <c r="B27" s="90"/>
      <c r="C27" s="90"/>
      <c r="E27" s="56"/>
      <c r="F27" s="56"/>
      <c r="G27" s="56"/>
      <c r="I27" s="37" t="s">
        <v>201</v>
      </c>
      <c r="J27" s="99" t="s">
        <v>202</v>
      </c>
      <c r="K27" s="99"/>
      <c r="M27" s="56"/>
      <c r="N27" s="56"/>
      <c r="O27" s="56"/>
      <c r="Q27" s="56"/>
      <c r="R27" s="56"/>
      <c r="S27" s="56"/>
      <c r="U27" s="42" t="s">
        <v>59</v>
      </c>
      <c r="V27" s="86">
        <v>6</v>
      </c>
      <c r="W27" s="87" t="s">
        <v>203</v>
      </c>
      <c r="Y27" s="56"/>
      <c r="Z27" s="56"/>
      <c r="AA27" s="56"/>
      <c r="AC27" s="56"/>
      <c r="AD27" s="56"/>
      <c r="AE27" s="56"/>
      <c r="AG27" s="56"/>
      <c r="AH27" s="56"/>
      <c r="AI27" s="56"/>
      <c r="AK27" s="56"/>
      <c r="AL27" s="56"/>
      <c r="AM27" s="56"/>
      <c r="AO27" s="56"/>
      <c r="AP27" s="56"/>
      <c r="AQ27" s="56"/>
      <c r="AS27" s="56"/>
      <c r="AT27" s="56"/>
      <c r="AU27" s="56"/>
      <c r="AV27" s="56"/>
      <c r="AW27" s="56"/>
      <c r="AX27" s="56"/>
      <c r="AY27" s="56"/>
      <c r="AZ27" s="56"/>
      <c r="BA27" s="56"/>
    </row>
    <row r="28" spans="1:53">
      <c r="A28" s="56"/>
      <c r="B28" s="90"/>
      <c r="C28" s="90"/>
      <c r="E28" s="56"/>
      <c r="F28" s="56"/>
      <c r="G28" s="56"/>
      <c r="I28" s="39" t="s">
        <v>204</v>
      </c>
      <c r="J28" s="125" t="s">
        <v>133</v>
      </c>
      <c r="K28" s="125"/>
      <c r="M28" s="56"/>
      <c r="N28" s="56"/>
      <c r="O28" s="56"/>
      <c r="Q28" s="56"/>
      <c r="R28" s="56"/>
      <c r="S28" s="56"/>
      <c r="U28" s="42" t="s">
        <v>70</v>
      </c>
      <c r="V28" s="98" t="s">
        <v>71</v>
      </c>
      <c r="W28" s="101"/>
      <c r="Y28" s="56"/>
      <c r="Z28" s="56"/>
      <c r="AA28" s="56"/>
      <c r="AC28" s="56"/>
      <c r="AD28" s="56"/>
      <c r="AE28" s="56"/>
      <c r="AG28" s="56"/>
      <c r="AH28" s="56"/>
      <c r="AI28" s="56"/>
      <c r="AK28" s="56"/>
      <c r="AL28" s="56"/>
      <c r="AM28" s="56"/>
      <c r="AO28" s="56"/>
      <c r="AP28" s="56"/>
      <c r="AQ28" s="56"/>
      <c r="AS28" s="56"/>
      <c r="AT28" s="56"/>
      <c r="AU28" s="56"/>
      <c r="AV28" s="56"/>
      <c r="AW28" s="56"/>
      <c r="AX28" s="56"/>
      <c r="AY28" s="56"/>
      <c r="AZ28" s="56"/>
      <c r="BA28" s="56"/>
    </row>
    <row r="29" spans="1:53">
      <c r="A29" s="56"/>
      <c r="B29" s="90"/>
      <c r="C29" s="90"/>
      <c r="E29" s="56"/>
      <c r="F29" s="56"/>
      <c r="G29" s="56"/>
      <c r="I29" s="56"/>
      <c r="J29" s="56"/>
      <c r="K29" s="56"/>
      <c r="M29" s="56"/>
      <c r="N29" s="56"/>
      <c r="O29" s="56"/>
      <c r="Q29" s="56"/>
      <c r="R29" s="56"/>
      <c r="S29" s="56"/>
      <c r="U29" s="84" t="s">
        <v>165</v>
      </c>
      <c r="V29" s="141" t="s">
        <v>205</v>
      </c>
      <c r="W29" s="142"/>
      <c r="Y29" s="56"/>
      <c r="Z29" s="56"/>
      <c r="AA29" s="56"/>
      <c r="AC29" s="56"/>
      <c r="AD29" s="56"/>
      <c r="AE29" s="56"/>
      <c r="AG29" s="56"/>
      <c r="AH29" s="56"/>
      <c r="AI29" s="56"/>
      <c r="AK29" s="56"/>
      <c r="AL29" s="56"/>
      <c r="AM29" s="56"/>
      <c r="AO29" s="56"/>
      <c r="AP29" s="56"/>
      <c r="AQ29" s="56"/>
      <c r="AS29" s="56"/>
      <c r="AT29" s="56"/>
      <c r="AU29" s="56"/>
      <c r="AV29" s="56"/>
      <c r="AW29" s="56"/>
      <c r="AX29" s="56"/>
      <c r="AY29" s="56"/>
      <c r="AZ29" s="56"/>
      <c r="BA29" s="56"/>
    </row>
    <row r="30" spans="1:53" ht="15" customHeight="1">
      <c r="A30" s="56"/>
      <c r="B30" s="90"/>
      <c r="C30" s="90"/>
      <c r="E30" s="56"/>
      <c r="F30" s="56"/>
      <c r="G30" s="56"/>
      <c r="I30" s="56"/>
      <c r="J30" s="56"/>
      <c r="K30" s="56"/>
      <c r="M30" s="56"/>
      <c r="N30" s="56"/>
      <c r="O30" s="56"/>
      <c r="Q30" s="56"/>
      <c r="R30" s="56"/>
      <c r="S30" s="56"/>
      <c r="U30" s="84" t="s">
        <v>206</v>
      </c>
      <c r="V30" s="143" t="s">
        <v>207</v>
      </c>
      <c r="W30" s="144"/>
      <c r="Y30" s="56"/>
      <c r="Z30" s="56"/>
      <c r="AA30" s="56"/>
      <c r="AC30" s="56"/>
      <c r="AD30" s="56"/>
      <c r="AE30" s="56"/>
      <c r="AG30" s="56"/>
      <c r="AH30" s="56"/>
      <c r="AI30" s="56"/>
      <c r="AK30" s="56"/>
      <c r="AL30" s="56"/>
      <c r="AM30" s="56"/>
      <c r="AO30" s="56"/>
      <c r="AP30" s="56"/>
      <c r="AQ30" s="56"/>
      <c r="AS30" s="56"/>
      <c r="AT30" s="56"/>
      <c r="AU30" s="56"/>
      <c r="AV30" s="56"/>
      <c r="AW30" s="56"/>
      <c r="AX30" s="56"/>
      <c r="AY30" s="56"/>
      <c r="AZ30" s="56"/>
      <c r="BA30" s="56"/>
    </row>
    <row r="31" spans="1:53">
      <c r="A31" s="56"/>
      <c r="B31" s="90"/>
      <c r="C31" s="90"/>
      <c r="E31" s="56"/>
      <c r="F31" s="56"/>
      <c r="G31" s="56"/>
      <c r="I31" s="56"/>
      <c r="J31" s="56"/>
      <c r="K31" s="56"/>
      <c r="M31" s="56"/>
      <c r="N31" s="56"/>
      <c r="O31" s="56"/>
      <c r="Q31" s="56"/>
      <c r="R31" s="56"/>
      <c r="S31" s="56"/>
      <c r="U31" s="42" t="s">
        <v>59</v>
      </c>
      <c r="V31" s="86">
        <v>7</v>
      </c>
      <c r="W31" s="87" t="s">
        <v>208</v>
      </c>
      <c r="Y31" s="56"/>
      <c r="Z31" s="56"/>
      <c r="AA31" s="56"/>
      <c r="AC31" s="56"/>
      <c r="AD31" s="56"/>
      <c r="AE31" s="56"/>
      <c r="AG31" s="56"/>
      <c r="AH31" s="56"/>
      <c r="AI31" s="56"/>
      <c r="AK31" s="56"/>
      <c r="AL31" s="56"/>
      <c r="AM31" s="56"/>
      <c r="AO31" s="56"/>
      <c r="AP31" s="56"/>
      <c r="AQ31" s="56"/>
      <c r="AS31" s="56"/>
      <c r="AT31" s="56"/>
      <c r="AU31" s="56"/>
      <c r="AV31" s="56"/>
      <c r="AW31" s="56"/>
      <c r="AX31" s="56"/>
      <c r="AY31" s="56"/>
      <c r="AZ31" s="56"/>
      <c r="BA31" s="56"/>
    </row>
    <row r="32" spans="1:53">
      <c r="A32" s="56"/>
      <c r="B32" s="90"/>
      <c r="C32" s="90"/>
      <c r="E32" s="56"/>
      <c r="F32" s="56"/>
      <c r="G32" s="56"/>
      <c r="I32" s="56"/>
      <c r="J32" s="56"/>
      <c r="K32" s="56"/>
      <c r="M32" s="56"/>
      <c r="N32" s="56"/>
      <c r="O32" s="56"/>
      <c r="Q32" s="56"/>
      <c r="R32" s="56"/>
      <c r="S32" s="56"/>
      <c r="U32" s="42" t="s">
        <v>70</v>
      </c>
      <c r="V32" s="98" t="s">
        <v>71</v>
      </c>
      <c r="W32" s="101"/>
      <c r="Y32" s="56"/>
      <c r="Z32" s="56"/>
      <c r="AA32" s="56"/>
      <c r="AC32" s="56"/>
      <c r="AD32" s="56"/>
      <c r="AE32" s="56"/>
      <c r="AG32" s="56"/>
      <c r="AH32" s="56"/>
      <c r="AI32" s="56"/>
      <c r="AK32" s="56"/>
      <c r="AL32" s="56"/>
      <c r="AM32" s="56"/>
      <c r="AO32" s="56"/>
      <c r="AP32" s="56"/>
      <c r="AQ32" s="56"/>
      <c r="AS32" s="56"/>
      <c r="AT32" s="56"/>
      <c r="AU32" s="56"/>
      <c r="AV32" s="56"/>
      <c r="AW32" s="56"/>
      <c r="AX32" s="56"/>
      <c r="AY32" s="56"/>
      <c r="AZ32" s="56"/>
      <c r="BA32" s="56"/>
    </row>
    <row r="33" spans="1:53" ht="31.5" customHeight="1">
      <c r="A33" s="56"/>
      <c r="B33" s="90"/>
      <c r="C33" s="90"/>
      <c r="E33" s="56"/>
      <c r="F33" s="56"/>
      <c r="G33" s="56"/>
      <c r="I33" s="56"/>
      <c r="J33" s="56"/>
      <c r="K33" s="56"/>
      <c r="M33" s="56"/>
      <c r="N33" s="56"/>
      <c r="O33" s="56"/>
      <c r="Q33" s="56"/>
      <c r="R33" s="56"/>
      <c r="S33" s="56"/>
      <c r="U33" s="84" t="s">
        <v>209</v>
      </c>
      <c r="V33" s="141" t="s">
        <v>210</v>
      </c>
      <c r="W33" s="142"/>
      <c r="Y33" s="56"/>
      <c r="Z33" s="56"/>
      <c r="AA33" s="56"/>
      <c r="AC33" s="56"/>
      <c r="AD33" s="56"/>
      <c r="AE33" s="56"/>
      <c r="AG33" s="56"/>
      <c r="AH33" s="56"/>
      <c r="AI33" s="56"/>
      <c r="AK33" s="56"/>
      <c r="AL33" s="56"/>
      <c r="AM33" s="56"/>
      <c r="AO33" s="56"/>
      <c r="AP33" s="56"/>
      <c r="AQ33" s="56"/>
      <c r="AS33" s="56"/>
      <c r="AT33" s="56"/>
      <c r="AU33" s="56"/>
      <c r="AV33" s="56"/>
      <c r="AW33" s="56"/>
      <c r="AX33" s="56"/>
      <c r="AY33" s="56"/>
      <c r="AZ33" s="56"/>
      <c r="BA33" s="56"/>
    </row>
    <row r="34" spans="1:53" ht="30.75" customHeight="1">
      <c r="A34" s="56"/>
      <c r="B34" s="90"/>
      <c r="C34" s="90"/>
      <c r="E34" s="56"/>
      <c r="F34" s="56"/>
      <c r="G34" s="56"/>
      <c r="I34" s="56"/>
      <c r="J34" s="56"/>
      <c r="K34" s="56"/>
      <c r="M34" s="56"/>
      <c r="N34" s="56"/>
      <c r="O34" s="56"/>
      <c r="Q34" s="56"/>
      <c r="R34" s="56"/>
      <c r="S34" s="56"/>
      <c r="U34" s="84" t="s">
        <v>211</v>
      </c>
      <c r="V34" s="149" t="s">
        <v>212</v>
      </c>
      <c r="W34" s="150"/>
      <c r="Y34" s="56"/>
      <c r="Z34" s="56"/>
      <c r="AA34" s="56"/>
      <c r="AC34" s="56"/>
      <c r="AD34" s="56"/>
      <c r="AE34" s="56"/>
      <c r="AG34" s="56"/>
      <c r="AH34" s="56"/>
      <c r="AI34" s="56"/>
      <c r="AK34" s="56"/>
      <c r="AL34" s="56"/>
      <c r="AM34" s="56"/>
      <c r="AO34" s="56"/>
      <c r="AP34" s="56"/>
      <c r="AQ34" s="56"/>
      <c r="AS34" s="56"/>
      <c r="AT34" s="56"/>
      <c r="AU34" s="56"/>
      <c r="AV34" s="56"/>
      <c r="AW34" s="56"/>
      <c r="AX34" s="56"/>
      <c r="AY34" s="56"/>
      <c r="AZ34" s="56"/>
      <c r="BA34" s="56"/>
    </row>
    <row r="35" spans="1:53" ht="30.75">
      <c r="A35" s="56"/>
      <c r="B35" s="90"/>
      <c r="C35" s="90"/>
      <c r="E35" s="56"/>
      <c r="F35" s="56"/>
      <c r="G35" s="56"/>
      <c r="I35" s="56"/>
      <c r="J35" s="56"/>
      <c r="K35" s="56"/>
      <c r="M35" s="56"/>
      <c r="N35" s="56"/>
      <c r="O35" s="56"/>
      <c r="Q35" s="56"/>
      <c r="R35" s="56"/>
      <c r="S35" s="56"/>
      <c r="U35" s="88" t="s">
        <v>213</v>
      </c>
      <c r="V35" s="151"/>
      <c r="W35" s="152"/>
      <c r="Y35" s="56"/>
      <c r="Z35" s="56"/>
      <c r="AA35" s="56"/>
      <c r="AC35" s="56"/>
      <c r="AD35" s="56"/>
      <c r="AE35" s="56"/>
      <c r="AG35" s="56"/>
      <c r="AH35" s="56"/>
      <c r="AI35" s="56"/>
      <c r="AK35" s="56"/>
      <c r="AL35" s="56"/>
      <c r="AM35" s="56"/>
      <c r="AO35" s="56"/>
      <c r="AP35" s="56"/>
      <c r="AQ35" s="56"/>
      <c r="AS35" s="56"/>
      <c r="AT35" s="56"/>
      <c r="AU35" s="56"/>
      <c r="AV35" s="56"/>
      <c r="AW35" s="56"/>
      <c r="AX35" s="56"/>
      <c r="AY35" s="56"/>
      <c r="AZ35" s="56"/>
      <c r="BA35" s="56"/>
    </row>
    <row r="36" spans="1:53">
      <c r="A36" s="56"/>
      <c r="B36" s="90"/>
      <c r="C36" s="90"/>
      <c r="E36" s="56"/>
      <c r="F36" s="56"/>
      <c r="G36" s="56"/>
      <c r="I36" s="56"/>
      <c r="J36" s="56"/>
      <c r="K36" s="56"/>
      <c r="M36" s="56"/>
      <c r="N36" s="56"/>
      <c r="O36" s="56"/>
      <c r="Q36" s="56"/>
      <c r="R36" s="56"/>
      <c r="S36" s="56"/>
      <c r="U36" s="56"/>
      <c r="V36" s="56"/>
      <c r="W36" s="56"/>
      <c r="Y36" s="56"/>
      <c r="Z36" s="56"/>
      <c r="AA36" s="56"/>
      <c r="AC36" s="56"/>
      <c r="AD36" s="56"/>
      <c r="AE36" s="56"/>
      <c r="AG36" s="56"/>
      <c r="AH36" s="56"/>
      <c r="AI36" s="56"/>
      <c r="AK36" s="56"/>
      <c r="AL36" s="56"/>
      <c r="AM36" s="56"/>
      <c r="AO36" s="56"/>
      <c r="AP36" s="56"/>
      <c r="AQ36" s="56"/>
      <c r="AS36" s="56"/>
      <c r="AT36" s="56"/>
      <c r="AU36" s="56"/>
      <c r="AV36" s="56"/>
      <c r="AW36" s="56"/>
      <c r="AX36" s="56"/>
      <c r="AY36" s="56"/>
      <c r="AZ36" s="56"/>
      <c r="BA36" s="56"/>
    </row>
    <row r="37" spans="1:53">
      <c r="A37" s="56"/>
      <c r="B37" s="90"/>
      <c r="C37" s="90"/>
      <c r="E37" s="56"/>
      <c r="F37" s="56"/>
      <c r="G37" s="56"/>
      <c r="I37" s="56"/>
      <c r="J37" s="56"/>
      <c r="K37" s="56"/>
      <c r="M37" s="56"/>
      <c r="N37" s="56"/>
      <c r="O37" s="56"/>
      <c r="Q37" s="56"/>
      <c r="R37" s="56"/>
      <c r="S37" s="56"/>
      <c r="U37" s="56"/>
      <c r="V37" s="56"/>
      <c r="W37" s="56"/>
      <c r="Y37" s="56"/>
      <c r="Z37" s="56"/>
      <c r="AA37" s="56"/>
      <c r="AC37" s="56"/>
      <c r="AD37" s="56"/>
      <c r="AE37" s="56"/>
      <c r="AG37" s="56"/>
      <c r="AH37" s="56"/>
      <c r="AI37" s="56"/>
      <c r="AK37" s="56"/>
      <c r="AL37" s="56"/>
      <c r="AM37" s="56"/>
      <c r="AO37" s="56"/>
      <c r="AP37" s="56"/>
      <c r="AQ37" s="56"/>
      <c r="AS37" s="56"/>
      <c r="AT37" s="56"/>
      <c r="AU37" s="56"/>
      <c r="AV37" s="56"/>
      <c r="AW37" s="56"/>
      <c r="AX37" s="56"/>
      <c r="AY37" s="56"/>
      <c r="AZ37" s="56"/>
      <c r="BA37" s="56"/>
    </row>
    <row r="38" spans="1:53">
      <c r="A38" s="56"/>
      <c r="B38" s="90"/>
      <c r="C38" s="90"/>
      <c r="E38" s="56"/>
      <c r="F38" s="56"/>
      <c r="G38" s="56"/>
      <c r="I38" s="56"/>
      <c r="J38" s="56"/>
      <c r="K38" s="56"/>
      <c r="M38" s="56"/>
      <c r="N38" s="56"/>
      <c r="O38" s="56"/>
      <c r="Q38" s="56"/>
      <c r="R38" s="56"/>
      <c r="S38" s="56"/>
      <c r="U38" s="56"/>
      <c r="V38" s="56"/>
      <c r="W38" s="56"/>
      <c r="Y38" s="56"/>
      <c r="Z38" s="56"/>
      <c r="AA38" s="56"/>
      <c r="AC38" s="56"/>
      <c r="AD38" s="56"/>
      <c r="AE38" s="56"/>
      <c r="AG38" s="56"/>
      <c r="AH38" s="56"/>
      <c r="AI38" s="56"/>
      <c r="AK38" s="56"/>
      <c r="AL38" s="56"/>
      <c r="AM38" s="56"/>
      <c r="AO38" s="56"/>
      <c r="AP38" s="56"/>
      <c r="AQ38" s="56"/>
      <c r="AS38" s="56"/>
      <c r="AT38" s="56"/>
      <c r="AU38" s="56"/>
      <c r="AV38" s="56"/>
      <c r="AW38" s="56"/>
      <c r="AX38" s="56"/>
      <c r="AY38" s="56"/>
      <c r="AZ38" s="56"/>
      <c r="BA38" s="56"/>
    </row>
    <row r="39" spans="1:53">
      <c r="A39" s="56"/>
      <c r="B39" s="90"/>
      <c r="C39" s="90"/>
      <c r="E39" s="56"/>
      <c r="F39" s="56"/>
      <c r="G39" s="56"/>
      <c r="I39" s="56"/>
      <c r="J39" s="56"/>
      <c r="K39" s="56"/>
      <c r="M39" s="56"/>
      <c r="N39" s="56"/>
      <c r="O39" s="56"/>
      <c r="Q39" s="56"/>
      <c r="R39" s="56"/>
      <c r="S39" s="56"/>
      <c r="U39" s="56"/>
      <c r="V39" s="56"/>
      <c r="W39" s="56"/>
      <c r="Y39" s="56"/>
      <c r="Z39" s="56"/>
      <c r="AA39" s="56"/>
      <c r="AC39" s="56"/>
      <c r="AD39" s="56"/>
      <c r="AE39" s="56"/>
      <c r="AG39" s="56"/>
      <c r="AH39" s="56"/>
      <c r="AI39" s="56"/>
      <c r="AK39" s="56"/>
      <c r="AL39" s="56"/>
      <c r="AM39" s="56"/>
      <c r="AO39" s="56"/>
      <c r="AP39" s="56"/>
      <c r="AQ39" s="56"/>
      <c r="AS39" s="56"/>
      <c r="AT39" s="56"/>
      <c r="AU39" s="56"/>
      <c r="AV39" s="56"/>
      <c r="AW39" s="56"/>
      <c r="AX39" s="56"/>
      <c r="AY39" s="56"/>
      <c r="AZ39" s="56"/>
      <c r="BA39" s="56"/>
    </row>
    <row r="40" spans="1:53">
      <c r="A40" s="56"/>
      <c r="B40" s="90"/>
      <c r="C40" s="90"/>
      <c r="E40" s="56"/>
      <c r="F40" s="56"/>
      <c r="G40" s="56"/>
      <c r="I40" s="56"/>
      <c r="J40" s="56"/>
      <c r="K40" s="56"/>
      <c r="M40" s="56"/>
      <c r="N40" s="56"/>
      <c r="O40" s="56"/>
      <c r="Q40" s="56"/>
      <c r="R40" s="56"/>
      <c r="S40" s="56"/>
      <c r="U40" s="56"/>
      <c r="V40" s="56"/>
      <c r="W40" s="56"/>
      <c r="Y40" s="56"/>
      <c r="Z40" s="56"/>
      <c r="AA40" s="56"/>
      <c r="AC40" s="56"/>
      <c r="AD40" s="56"/>
      <c r="AE40" s="56"/>
      <c r="AG40" s="56"/>
      <c r="AH40" s="56"/>
      <c r="AI40" s="56"/>
      <c r="AK40" s="56"/>
      <c r="AL40" s="56"/>
      <c r="AM40" s="56"/>
      <c r="AO40" s="56"/>
      <c r="AP40" s="56"/>
      <c r="AQ40" s="56"/>
      <c r="AS40" s="56"/>
      <c r="AT40" s="56"/>
      <c r="AU40" s="56"/>
      <c r="AV40" s="56"/>
      <c r="AW40" s="56"/>
      <c r="AX40" s="56"/>
      <c r="AY40" s="56"/>
      <c r="AZ40" s="56"/>
      <c r="BA40" s="56"/>
    </row>
    <row r="41" spans="1:53">
      <c r="A41" s="56"/>
      <c r="B41" s="90"/>
      <c r="C41" s="90"/>
      <c r="E41" s="56"/>
      <c r="F41" s="56"/>
      <c r="G41" s="56"/>
      <c r="I41" s="56"/>
      <c r="J41" s="56"/>
      <c r="K41" s="56"/>
      <c r="M41" s="56"/>
      <c r="N41" s="56"/>
      <c r="O41" s="56"/>
      <c r="Q41" s="56"/>
      <c r="R41" s="56"/>
      <c r="S41" s="56"/>
      <c r="U41" s="56"/>
      <c r="V41" s="56"/>
      <c r="W41" s="56"/>
      <c r="Y41" s="56"/>
      <c r="Z41" s="56"/>
      <c r="AA41" s="56"/>
      <c r="AC41" s="56"/>
      <c r="AD41" s="56"/>
      <c r="AE41" s="56"/>
      <c r="AG41" s="56"/>
      <c r="AH41" s="56"/>
      <c r="AI41" s="56"/>
      <c r="AK41" s="56"/>
      <c r="AL41" s="56"/>
      <c r="AM41" s="56"/>
      <c r="AO41" s="56"/>
      <c r="AP41" s="56"/>
      <c r="AQ41" s="56"/>
      <c r="AS41" s="56"/>
      <c r="AT41" s="56"/>
      <c r="AU41" s="56"/>
      <c r="AV41" s="56"/>
      <c r="AW41" s="56"/>
      <c r="AX41" s="56"/>
      <c r="AY41" s="56"/>
      <c r="AZ41" s="56"/>
      <c r="BA41" s="56"/>
    </row>
    <row r="42" spans="1:53">
      <c r="A42" s="56"/>
      <c r="B42" s="90"/>
      <c r="C42" s="90"/>
      <c r="E42" s="56"/>
      <c r="F42" s="56"/>
      <c r="G42" s="56"/>
      <c r="I42" s="56"/>
      <c r="J42" s="56"/>
      <c r="K42" s="56"/>
      <c r="M42" s="56"/>
      <c r="N42" s="56"/>
      <c r="O42" s="56"/>
      <c r="Q42" s="56"/>
      <c r="R42" s="56"/>
      <c r="S42" s="56"/>
      <c r="U42" s="56"/>
      <c r="V42" s="56"/>
      <c r="W42" s="56"/>
      <c r="Y42" s="56"/>
      <c r="Z42" s="56"/>
      <c r="AA42" s="56"/>
      <c r="AC42" s="56"/>
      <c r="AD42" s="56"/>
      <c r="AE42" s="56"/>
      <c r="AG42" s="56"/>
      <c r="AH42" s="56"/>
      <c r="AI42" s="56"/>
      <c r="AK42" s="56"/>
      <c r="AL42" s="56"/>
      <c r="AM42" s="56"/>
      <c r="AO42" s="56"/>
      <c r="AP42" s="56"/>
      <c r="AQ42" s="56"/>
      <c r="AS42" s="56"/>
      <c r="AT42" s="56"/>
      <c r="AU42" s="56"/>
      <c r="AV42" s="56"/>
      <c r="AW42" s="56"/>
      <c r="AX42" s="56"/>
      <c r="AY42" s="56"/>
      <c r="AZ42" s="56"/>
      <c r="BA42" s="56"/>
    </row>
    <row r="43" spans="1:53">
      <c r="A43" s="56"/>
      <c r="B43" s="90"/>
      <c r="C43" s="90"/>
      <c r="E43" s="56"/>
      <c r="F43" s="56"/>
      <c r="G43" s="56"/>
      <c r="I43" s="56"/>
      <c r="J43" s="56"/>
      <c r="K43" s="56"/>
      <c r="M43" s="56"/>
      <c r="N43" s="56"/>
      <c r="O43" s="56"/>
      <c r="Q43" s="56"/>
      <c r="R43" s="56"/>
      <c r="S43" s="56"/>
      <c r="U43" s="56"/>
      <c r="V43" s="56"/>
      <c r="W43" s="56"/>
      <c r="Y43" s="56"/>
      <c r="Z43" s="56"/>
      <c r="AA43" s="56"/>
      <c r="AC43" s="56"/>
      <c r="AD43" s="56"/>
      <c r="AE43" s="56"/>
      <c r="AG43" s="56"/>
      <c r="AH43" s="56"/>
      <c r="AI43" s="56"/>
      <c r="AK43" s="56"/>
      <c r="AL43" s="56"/>
      <c r="AM43" s="56"/>
      <c r="AO43" s="56"/>
      <c r="AP43" s="56"/>
      <c r="AQ43" s="56"/>
      <c r="AS43" s="56"/>
      <c r="AT43" s="56"/>
      <c r="AU43" s="56"/>
      <c r="AV43" s="56"/>
      <c r="AW43" s="56"/>
      <c r="AX43" s="56"/>
      <c r="AY43" s="56"/>
      <c r="AZ43" s="56"/>
      <c r="BA43" s="56"/>
    </row>
    <row r="44" spans="1:53">
      <c r="A44" s="56"/>
      <c r="B44" s="90"/>
      <c r="C44" s="90"/>
      <c r="E44" s="56"/>
      <c r="F44" s="56"/>
      <c r="G44" s="56"/>
      <c r="I44" s="56"/>
      <c r="J44" s="56"/>
      <c r="K44" s="56"/>
      <c r="M44" s="56"/>
      <c r="N44" s="56"/>
      <c r="O44" s="56"/>
      <c r="Q44" s="56"/>
      <c r="R44" s="56"/>
      <c r="S44" s="56"/>
      <c r="U44" s="56"/>
      <c r="V44" s="56"/>
      <c r="W44" s="56"/>
      <c r="Y44" s="56"/>
      <c r="Z44" s="56"/>
      <c r="AA44" s="56"/>
      <c r="AC44" s="56"/>
      <c r="AD44" s="56"/>
      <c r="AE44" s="56"/>
      <c r="AG44" s="56"/>
      <c r="AH44" s="56"/>
      <c r="AI44" s="56"/>
      <c r="AK44" s="56"/>
      <c r="AL44" s="56"/>
      <c r="AM44" s="56"/>
      <c r="AO44" s="56"/>
      <c r="AP44" s="56"/>
      <c r="AQ44" s="56"/>
      <c r="AS44" s="56"/>
      <c r="AT44" s="56"/>
      <c r="AU44" s="56"/>
      <c r="AV44" s="56"/>
      <c r="AW44" s="56"/>
      <c r="AX44" s="56"/>
      <c r="AY44" s="56"/>
      <c r="AZ44" s="56"/>
      <c r="BA44" s="56"/>
    </row>
    <row r="45" spans="1:53">
      <c r="A45" s="56"/>
      <c r="B45" s="90"/>
      <c r="C45" s="90"/>
      <c r="E45" s="56"/>
      <c r="F45" s="56"/>
      <c r="G45" s="56"/>
      <c r="I45" s="56"/>
      <c r="J45" s="56"/>
      <c r="K45" s="56"/>
      <c r="M45" s="56"/>
      <c r="N45" s="56"/>
      <c r="O45" s="56"/>
      <c r="Q45" s="56"/>
      <c r="R45" s="56"/>
      <c r="S45" s="56"/>
      <c r="U45" s="56"/>
      <c r="V45" s="56"/>
      <c r="W45" s="56"/>
      <c r="Y45" s="56"/>
      <c r="Z45" s="56"/>
      <c r="AA45" s="56"/>
      <c r="AC45" s="56"/>
      <c r="AD45" s="56"/>
      <c r="AE45" s="56"/>
      <c r="AG45" s="56"/>
      <c r="AH45" s="56"/>
      <c r="AI45" s="56"/>
      <c r="AK45" s="56"/>
      <c r="AL45" s="56"/>
      <c r="AM45" s="56"/>
      <c r="AO45" s="56"/>
      <c r="AP45" s="56"/>
      <c r="AQ45" s="56"/>
      <c r="AS45" s="56"/>
      <c r="AT45" s="56"/>
      <c r="AU45" s="56"/>
      <c r="AV45" s="56"/>
      <c r="AW45" s="56"/>
      <c r="AX45" s="56"/>
      <c r="AY45" s="56"/>
      <c r="AZ45" s="56"/>
      <c r="BA45" s="56"/>
    </row>
    <row r="46" spans="1:53">
      <c r="A46" s="56"/>
      <c r="B46" s="90"/>
      <c r="C46" s="90"/>
      <c r="E46" s="56"/>
      <c r="F46" s="56"/>
      <c r="G46" s="56"/>
      <c r="I46" s="56"/>
      <c r="J46" s="56"/>
      <c r="K46" s="56"/>
      <c r="M46" s="56"/>
      <c r="N46" s="56"/>
      <c r="O46" s="56"/>
      <c r="Q46" s="56"/>
      <c r="R46" s="56"/>
      <c r="S46" s="56"/>
      <c r="U46" s="56"/>
      <c r="V46" s="56"/>
      <c r="W46" s="56"/>
      <c r="Y46" s="56"/>
      <c r="Z46" s="56"/>
      <c r="AA46" s="56"/>
      <c r="AC46" s="56"/>
      <c r="AD46" s="56"/>
      <c r="AE46" s="56"/>
      <c r="AG46" s="56"/>
      <c r="AH46" s="56"/>
      <c r="AI46" s="56"/>
      <c r="AK46" s="56"/>
      <c r="AL46" s="56"/>
      <c r="AM46" s="56"/>
      <c r="AO46" s="56"/>
      <c r="AP46" s="56"/>
      <c r="AQ46" s="56"/>
      <c r="AS46" s="56"/>
      <c r="AT46" s="56"/>
      <c r="AU46" s="56"/>
      <c r="AV46" s="56"/>
      <c r="AW46" s="56"/>
      <c r="AX46" s="56"/>
      <c r="AY46" s="56"/>
      <c r="AZ46" s="56"/>
      <c r="BA46" s="56"/>
    </row>
    <row r="47" spans="1:53">
      <c r="A47" s="56"/>
      <c r="B47" s="90"/>
      <c r="C47" s="90"/>
      <c r="E47" s="56"/>
      <c r="F47" s="56"/>
      <c r="G47" s="56"/>
      <c r="I47" s="56"/>
      <c r="J47" s="56"/>
      <c r="K47" s="56"/>
      <c r="M47" s="56"/>
      <c r="N47" s="56"/>
      <c r="O47" s="56"/>
      <c r="Q47" s="56"/>
      <c r="R47" s="56"/>
      <c r="S47" s="56"/>
      <c r="U47" s="56"/>
      <c r="V47" s="56"/>
      <c r="W47" s="56"/>
      <c r="Y47" s="56"/>
      <c r="Z47" s="56"/>
      <c r="AA47" s="56"/>
      <c r="AC47" s="56"/>
      <c r="AD47" s="56"/>
      <c r="AE47" s="56"/>
      <c r="AG47" s="56"/>
      <c r="AH47" s="56"/>
      <c r="AI47" s="56"/>
      <c r="AK47" s="56"/>
      <c r="AL47" s="56"/>
      <c r="AM47" s="56"/>
      <c r="AO47" s="56"/>
      <c r="AP47" s="56"/>
      <c r="AQ47" s="56"/>
      <c r="AS47" s="56"/>
      <c r="AT47" s="56"/>
      <c r="AU47" s="56"/>
      <c r="AV47" s="56"/>
      <c r="AW47" s="56"/>
      <c r="AX47" s="56"/>
      <c r="AY47" s="56"/>
      <c r="AZ47" s="56"/>
      <c r="BA47" s="56"/>
    </row>
    <row r="48" spans="1:53">
      <c r="A48" s="56"/>
      <c r="B48" s="90"/>
      <c r="C48" s="90"/>
      <c r="E48" s="56"/>
      <c r="F48" s="56"/>
      <c r="G48" s="56"/>
      <c r="I48" s="56"/>
      <c r="J48" s="56"/>
      <c r="K48" s="56"/>
      <c r="M48" s="56"/>
      <c r="N48" s="56"/>
      <c r="O48" s="56"/>
      <c r="Q48" s="56"/>
      <c r="R48" s="56"/>
      <c r="S48" s="56"/>
      <c r="U48" s="56"/>
      <c r="V48" s="56"/>
      <c r="W48" s="56"/>
      <c r="Y48" s="56"/>
      <c r="Z48" s="56"/>
      <c r="AA48" s="56"/>
      <c r="AC48" s="56"/>
      <c r="AD48" s="56"/>
      <c r="AE48" s="56"/>
      <c r="AG48" s="56"/>
      <c r="AH48" s="56"/>
      <c r="AI48" s="56"/>
      <c r="AK48" s="56"/>
      <c r="AL48" s="56"/>
      <c r="AM48" s="56"/>
      <c r="AO48" s="56"/>
      <c r="AP48" s="56"/>
      <c r="AQ48" s="56"/>
      <c r="AS48" s="56"/>
      <c r="AT48" s="56"/>
      <c r="AU48" s="56"/>
      <c r="AV48" s="56"/>
      <c r="AW48" s="56"/>
      <c r="AX48" s="56"/>
      <c r="AY48" s="56"/>
      <c r="AZ48" s="56"/>
      <c r="BA48" s="56"/>
    </row>
    <row r="49" spans="1:53">
      <c r="A49" s="56"/>
      <c r="B49" s="90"/>
      <c r="C49" s="90"/>
      <c r="E49" s="56"/>
      <c r="F49" s="56"/>
      <c r="G49" s="56"/>
      <c r="I49" s="56"/>
      <c r="J49" s="56"/>
      <c r="K49" s="56"/>
      <c r="M49" s="56"/>
      <c r="N49" s="56"/>
      <c r="O49" s="56"/>
      <c r="Q49" s="56"/>
      <c r="R49" s="56"/>
      <c r="S49" s="56"/>
      <c r="U49" s="56"/>
      <c r="V49" s="56"/>
      <c r="W49" s="56"/>
      <c r="Y49" s="56"/>
      <c r="Z49" s="56"/>
      <c r="AA49" s="56"/>
      <c r="AC49" s="56"/>
      <c r="AD49" s="56"/>
      <c r="AE49" s="56"/>
      <c r="AG49" s="56"/>
      <c r="AH49" s="56"/>
      <c r="AI49" s="56"/>
      <c r="AK49" s="56"/>
      <c r="AL49" s="56"/>
      <c r="AM49" s="56"/>
      <c r="AO49" s="56"/>
      <c r="AP49" s="56"/>
      <c r="AQ49" s="56"/>
      <c r="AS49" s="56"/>
      <c r="AT49" s="56"/>
      <c r="AU49" s="56"/>
      <c r="AV49" s="56"/>
      <c r="AW49" s="56"/>
      <c r="AX49" s="56"/>
      <c r="AY49" s="56"/>
      <c r="AZ49" s="56"/>
      <c r="BA49" s="56"/>
    </row>
    <row r="50" spans="1:53">
      <c r="A50" s="56"/>
      <c r="B50" s="90"/>
      <c r="C50" s="90"/>
      <c r="E50" s="56"/>
      <c r="F50" s="56"/>
      <c r="G50" s="56"/>
      <c r="I50" s="56"/>
      <c r="J50" s="56"/>
      <c r="K50" s="56"/>
      <c r="M50" s="56"/>
      <c r="N50" s="56"/>
      <c r="O50" s="56"/>
      <c r="Q50" s="56"/>
      <c r="R50" s="56"/>
      <c r="S50" s="56"/>
      <c r="U50" s="56"/>
      <c r="V50" s="56"/>
      <c r="W50" s="56"/>
      <c r="Y50" s="56"/>
      <c r="Z50" s="56"/>
      <c r="AA50" s="56"/>
      <c r="AC50" s="56"/>
      <c r="AD50" s="56"/>
      <c r="AE50" s="56"/>
      <c r="AG50" s="56"/>
      <c r="AH50" s="56"/>
      <c r="AI50" s="56"/>
      <c r="AK50" s="56"/>
      <c r="AL50" s="56"/>
      <c r="AM50" s="56"/>
      <c r="AO50" s="56"/>
      <c r="AP50" s="56"/>
      <c r="AQ50" s="56"/>
      <c r="AS50" s="56"/>
      <c r="AT50" s="56"/>
      <c r="AU50" s="56"/>
      <c r="AV50" s="56"/>
      <c r="AW50" s="56"/>
      <c r="AX50" s="56"/>
      <c r="AY50" s="56"/>
      <c r="AZ50" s="56"/>
      <c r="BA50" s="56"/>
    </row>
    <row r="51" spans="1:53">
      <c r="A51" s="56"/>
      <c r="B51" s="90"/>
      <c r="C51" s="90"/>
      <c r="E51" s="56"/>
      <c r="F51" s="56"/>
      <c r="G51" s="56"/>
      <c r="I51" s="56"/>
      <c r="J51" s="56"/>
      <c r="K51" s="56"/>
      <c r="M51" s="56"/>
      <c r="N51" s="56"/>
      <c r="O51" s="56"/>
      <c r="Q51" s="56"/>
      <c r="R51" s="56"/>
      <c r="S51" s="56"/>
      <c r="U51" s="56"/>
      <c r="V51" s="56"/>
      <c r="W51" s="56"/>
      <c r="Y51" s="56"/>
      <c r="Z51" s="56"/>
      <c r="AA51" s="56"/>
      <c r="AC51" s="56"/>
      <c r="AD51" s="56"/>
      <c r="AE51" s="56"/>
      <c r="AG51" s="56"/>
      <c r="AH51" s="56"/>
      <c r="AI51" s="56"/>
      <c r="AK51" s="56"/>
      <c r="AL51" s="56"/>
      <c r="AM51" s="56"/>
      <c r="AO51" s="56"/>
      <c r="AP51" s="56"/>
      <c r="AQ51" s="56"/>
      <c r="AS51" s="56"/>
      <c r="AT51" s="56"/>
      <c r="AU51" s="56"/>
      <c r="AV51" s="56"/>
      <c r="AW51" s="56"/>
      <c r="AX51" s="56"/>
      <c r="AY51" s="56"/>
      <c r="AZ51" s="56"/>
      <c r="BA51" s="56"/>
    </row>
    <row r="52" spans="1:53">
      <c r="A52" s="56"/>
      <c r="B52" s="90"/>
      <c r="C52" s="90"/>
      <c r="E52" s="56"/>
      <c r="F52" s="56"/>
      <c r="G52" s="56"/>
      <c r="I52" s="56"/>
      <c r="J52" s="56"/>
      <c r="K52" s="56"/>
      <c r="M52" s="56"/>
      <c r="N52" s="56"/>
      <c r="O52" s="56"/>
      <c r="Q52" s="56"/>
      <c r="R52" s="56"/>
      <c r="S52" s="56"/>
      <c r="U52" s="56"/>
      <c r="V52" s="56"/>
      <c r="W52" s="56"/>
      <c r="Y52" s="56"/>
      <c r="Z52" s="56"/>
      <c r="AA52" s="56"/>
      <c r="AC52" s="56"/>
      <c r="AD52" s="56"/>
      <c r="AE52" s="56"/>
      <c r="AG52" s="56"/>
      <c r="AH52" s="56"/>
      <c r="AI52" s="56"/>
      <c r="AK52" s="56"/>
      <c r="AL52" s="56"/>
      <c r="AM52" s="56"/>
      <c r="AO52" s="56"/>
      <c r="AP52" s="56"/>
      <c r="AQ52" s="56"/>
      <c r="AS52" s="56"/>
      <c r="AT52" s="56"/>
      <c r="AU52" s="56"/>
      <c r="AV52" s="56"/>
      <c r="AW52" s="56"/>
      <c r="AX52" s="56"/>
      <c r="AY52" s="56"/>
      <c r="AZ52" s="56"/>
      <c r="BA52" s="56"/>
    </row>
    <row r="53" spans="1:53">
      <c r="A53" s="56"/>
      <c r="B53" s="90"/>
      <c r="C53" s="90"/>
      <c r="E53" s="56"/>
      <c r="F53" s="56"/>
      <c r="G53" s="56"/>
      <c r="I53" s="56"/>
      <c r="J53" s="56"/>
      <c r="K53" s="56"/>
      <c r="M53" s="56"/>
      <c r="N53" s="56"/>
      <c r="O53" s="56"/>
      <c r="Q53" s="56"/>
      <c r="R53" s="56"/>
      <c r="S53" s="56"/>
      <c r="U53" s="56"/>
      <c r="V53" s="56"/>
      <c r="W53" s="56"/>
      <c r="Y53" s="56"/>
      <c r="Z53" s="56"/>
      <c r="AA53" s="56"/>
      <c r="AC53" s="56"/>
      <c r="AD53" s="56"/>
      <c r="AE53" s="56"/>
      <c r="AG53" s="56"/>
      <c r="AH53" s="56"/>
      <c r="AI53" s="56"/>
      <c r="AK53" s="56"/>
      <c r="AL53" s="56"/>
      <c r="AM53" s="56"/>
      <c r="AO53" s="56"/>
      <c r="AP53" s="56"/>
      <c r="AQ53" s="56"/>
      <c r="AS53" s="56"/>
      <c r="AT53" s="56"/>
      <c r="AU53" s="56"/>
      <c r="AV53" s="56"/>
      <c r="AW53" s="56"/>
      <c r="AX53" s="56"/>
      <c r="AY53" s="56"/>
      <c r="AZ53" s="56"/>
      <c r="BA53" s="56"/>
    </row>
    <row r="54" spans="1:53">
      <c r="A54" s="56"/>
      <c r="B54" s="90"/>
      <c r="C54" s="90"/>
      <c r="E54" s="56"/>
      <c r="F54" s="56"/>
      <c r="G54" s="56"/>
      <c r="I54" s="56"/>
      <c r="J54" s="56"/>
      <c r="K54" s="56"/>
      <c r="M54" s="56"/>
      <c r="N54" s="56"/>
      <c r="O54" s="56"/>
      <c r="Q54" s="56"/>
      <c r="R54" s="56"/>
      <c r="S54" s="56"/>
      <c r="U54" s="56"/>
      <c r="V54" s="56"/>
      <c r="W54" s="56"/>
      <c r="Y54" s="56"/>
      <c r="Z54" s="56"/>
      <c r="AA54" s="56"/>
      <c r="AC54" s="56"/>
      <c r="AD54" s="56"/>
      <c r="AE54" s="56"/>
      <c r="AG54" s="56"/>
      <c r="AH54" s="56"/>
      <c r="AI54" s="56"/>
      <c r="AK54" s="56"/>
      <c r="AL54" s="56"/>
      <c r="AM54" s="56"/>
      <c r="AO54" s="56"/>
      <c r="AP54" s="56"/>
      <c r="AQ54" s="56"/>
      <c r="AS54" s="56"/>
      <c r="AT54" s="56"/>
      <c r="AU54" s="56"/>
      <c r="AV54" s="56"/>
      <c r="AW54" s="56"/>
      <c r="AX54" s="56"/>
      <c r="AY54" s="56"/>
      <c r="AZ54" s="56"/>
      <c r="BA54" s="56"/>
    </row>
    <row r="55" spans="1:53">
      <c r="A55" s="56"/>
      <c r="B55" s="90"/>
      <c r="C55" s="90"/>
      <c r="E55" s="56"/>
      <c r="F55" s="56"/>
      <c r="G55" s="56"/>
      <c r="I55" s="56"/>
      <c r="J55" s="56"/>
      <c r="K55" s="56"/>
      <c r="M55" s="56"/>
      <c r="N55" s="56"/>
      <c r="O55" s="56"/>
      <c r="Q55" s="56"/>
      <c r="R55" s="56"/>
      <c r="S55" s="56"/>
      <c r="U55" s="56"/>
      <c r="V55" s="56"/>
      <c r="W55" s="56"/>
      <c r="Y55" s="56"/>
      <c r="Z55" s="56"/>
      <c r="AA55" s="56"/>
      <c r="AC55" s="56"/>
      <c r="AD55" s="56"/>
      <c r="AE55" s="56"/>
      <c r="AG55" s="56"/>
      <c r="AH55" s="56"/>
      <c r="AI55" s="56"/>
      <c r="AK55" s="56"/>
      <c r="AL55" s="56"/>
      <c r="AM55" s="56"/>
      <c r="AO55" s="56"/>
      <c r="AP55" s="56"/>
      <c r="AQ55" s="56"/>
      <c r="AS55" s="56"/>
      <c r="AT55" s="56"/>
      <c r="AU55" s="56"/>
      <c r="AV55" s="56"/>
      <c r="AW55" s="56"/>
      <c r="AX55" s="56"/>
      <c r="AY55" s="56"/>
      <c r="AZ55" s="56"/>
      <c r="BA55" s="56"/>
    </row>
    <row r="56" spans="1:53">
      <c r="A56" s="56"/>
      <c r="B56" s="90"/>
      <c r="C56" s="90"/>
      <c r="E56" s="56"/>
      <c r="F56" s="56"/>
      <c r="G56" s="56"/>
      <c r="I56" s="56"/>
      <c r="J56" s="56"/>
      <c r="K56" s="56"/>
      <c r="M56" s="56"/>
      <c r="N56" s="56"/>
      <c r="O56" s="56"/>
      <c r="Q56" s="56"/>
      <c r="R56" s="56"/>
      <c r="S56" s="56"/>
      <c r="U56" s="56"/>
      <c r="V56" s="56"/>
      <c r="W56" s="56"/>
      <c r="Y56" s="56"/>
      <c r="Z56" s="56"/>
      <c r="AA56" s="56"/>
      <c r="AC56" s="56"/>
      <c r="AD56" s="56"/>
      <c r="AE56" s="56"/>
      <c r="AG56" s="56"/>
      <c r="AH56" s="56"/>
      <c r="AI56" s="56"/>
      <c r="AK56" s="56"/>
      <c r="AL56" s="56"/>
      <c r="AM56" s="56"/>
      <c r="AO56" s="56"/>
      <c r="AP56" s="56"/>
      <c r="AQ56" s="56"/>
      <c r="AS56" s="56"/>
      <c r="AT56" s="56"/>
      <c r="AU56" s="56"/>
      <c r="AV56" s="56"/>
      <c r="AW56" s="56"/>
      <c r="AX56" s="56"/>
      <c r="AY56" s="56"/>
      <c r="AZ56" s="56"/>
      <c r="BA56" s="56"/>
    </row>
    <row r="57" spans="1:53">
      <c r="A57" s="56"/>
      <c r="B57" s="90"/>
      <c r="C57" s="90"/>
      <c r="E57" s="56"/>
      <c r="F57" s="56"/>
      <c r="G57" s="56"/>
      <c r="I57" s="56"/>
      <c r="J57" s="56"/>
      <c r="K57" s="56"/>
      <c r="M57" s="56"/>
      <c r="N57" s="56"/>
      <c r="O57" s="56"/>
      <c r="Q57" s="56"/>
      <c r="R57" s="56"/>
      <c r="S57" s="56"/>
      <c r="U57" s="56"/>
      <c r="V57" s="56"/>
      <c r="W57" s="56"/>
      <c r="Y57" s="56"/>
      <c r="Z57" s="56"/>
      <c r="AA57" s="56"/>
      <c r="AC57" s="56"/>
      <c r="AD57" s="56"/>
      <c r="AE57" s="56"/>
      <c r="AG57" s="56"/>
      <c r="AH57" s="56"/>
      <c r="AI57" s="56"/>
      <c r="AK57" s="56"/>
      <c r="AL57" s="56"/>
      <c r="AM57" s="56"/>
      <c r="AO57" s="56"/>
      <c r="AP57" s="56"/>
      <c r="AQ57" s="56"/>
      <c r="AS57" s="56"/>
      <c r="AT57" s="56"/>
      <c r="AU57" s="56"/>
      <c r="AV57" s="56"/>
      <c r="AW57" s="56"/>
      <c r="AX57" s="56"/>
      <c r="AY57" s="56"/>
      <c r="AZ57" s="56"/>
      <c r="BA57" s="56"/>
    </row>
    <row r="58" spans="1:53">
      <c r="A58" s="56"/>
      <c r="B58" s="90"/>
      <c r="C58" s="90"/>
      <c r="E58" s="56"/>
      <c r="F58" s="56"/>
      <c r="G58" s="56"/>
      <c r="I58" s="56"/>
      <c r="J58" s="56"/>
      <c r="K58" s="56"/>
      <c r="M58" s="56"/>
      <c r="N58" s="56"/>
      <c r="O58" s="56"/>
      <c r="Q58" s="56"/>
      <c r="R58" s="56"/>
      <c r="S58" s="56"/>
      <c r="U58" s="56"/>
      <c r="V58" s="56"/>
      <c r="W58" s="56"/>
      <c r="Y58" s="56"/>
      <c r="Z58" s="56"/>
      <c r="AA58" s="56"/>
      <c r="AC58" s="56"/>
      <c r="AD58" s="56"/>
      <c r="AE58" s="56"/>
      <c r="AG58" s="56"/>
      <c r="AH58" s="56"/>
      <c r="AI58" s="56"/>
      <c r="AK58" s="56"/>
      <c r="AL58" s="56"/>
      <c r="AM58" s="56"/>
      <c r="AO58" s="56"/>
      <c r="AP58" s="56"/>
      <c r="AQ58" s="56"/>
      <c r="AS58" s="56"/>
      <c r="AT58" s="56"/>
      <c r="AU58" s="56"/>
      <c r="AV58" s="56"/>
      <c r="AW58" s="56"/>
      <c r="AX58" s="56"/>
      <c r="AY58" s="56"/>
      <c r="AZ58" s="56"/>
      <c r="BA58" s="56"/>
    </row>
    <row r="59" spans="1:53">
      <c r="A59" s="56"/>
      <c r="B59" s="90"/>
      <c r="C59" s="90"/>
      <c r="E59" s="56"/>
      <c r="F59" s="56"/>
      <c r="G59" s="56"/>
      <c r="I59" s="56"/>
      <c r="J59" s="56"/>
      <c r="K59" s="56"/>
      <c r="M59" s="56"/>
      <c r="N59" s="56"/>
      <c r="O59" s="56"/>
      <c r="Q59" s="56"/>
      <c r="R59" s="56"/>
      <c r="S59" s="56"/>
      <c r="U59" s="56"/>
      <c r="V59" s="56"/>
      <c r="W59" s="56"/>
      <c r="Y59" s="56"/>
      <c r="Z59" s="56"/>
      <c r="AA59" s="56"/>
      <c r="AC59" s="56"/>
      <c r="AD59" s="56"/>
      <c r="AE59" s="56"/>
      <c r="AG59" s="56"/>
      <c r="AH59" s="56"/>
      <c r="AI59" s="56"/>
      <c r="AK59" s="56"/>
      <c r="AL59" s="56"/>
      <c r="AM59" s="56"/>
      <c r="AO59" s="56"/>
      <c r="AP59" s="56"/>
      <c r="AQ59" s="56"/>
      <c r="AS59" s="56"/>
      <c r="AT59" s="56"/>
      <c r="AU59" s="56"/>
      <c r="AV59" s="56"/>
      <c r="AW59" s="56"/>
      <c r="AX59" s="56"/>
      <c r="AY59" s="56"/>
      <c r="AZ59" s="56"/>
      <c r="BA59" s="56"/>
    </row>
    <row r="60" spans="1:53">
      <c r="A60" s="56"/>
      <c r="B60" s="90"/>
      <c r="C60" s="90"/>
      <c r="E60" s="56"/>
      <c r="F60" s="56"/>
      <c r="G60" s="56"/>
      <c r="I60" s="56"/>
      <c r="J60" s="56"/>
      <c r="K60" s="56"/>
      <c r="M60" s="56"/>
      <c r="N60" s="56"/>
      <c r="O60" s="56"/>
      <c r="Q60" s="56"/>
      <c r="R60" s="56"/>
      <c r="S60" s="56"/>
      <c r="U60" s="56"/>
      <c r="V60" s="56"/>
      <c r="W60" s="56"/>
      <c r="Y60" s="56"/>
      <c r="Z60" s="56"/>
      <c r="AA60" s="56"/>
      <c r="AC60" s="56"/>
      <c r="AD60" s="56"/>
      <c r="AE60" s="56"/>
      <c r="AG60" s="56"/>
      <c r="AH60" s="56"/>
      <c r="AI60" s="56"/>
      <c r="AK60" s="56"/>
      <c r="AL60" s="56"/>
      <c r="AM60" s="56"/>
      <c r="AO60" s="56"/>
      <c r="AP60" s="56"/>
      <c r="AQ60" s="56"/>
      <c r="AS60" s="56"/>
      <c r="AT60" s="56"/>
      <c r="AU60" s="56"/>
      <c r="AV60" s="56"/>
      <c r="AW60" s="56"/>
      <c r="AX60" s="56"/>
      <c r="AY60" s="56"/>
      <c r="AZ60" s="56"/>
      <c r="BA60" s="56"/>
    </row>
    <row r="61" spans="1:53">
      <c r="A61" s="56"/>
      <c r="B61" s="90"/>
      <c r="C61" s="90"/>
      <c r="E61" s="56"/>
      <c r="F61" s="56"/>
      <c r="G61" s="56"/>
      <c r="I61" s="56"/>
      <c r="J61" s="56"/>
      <c r="K61" s="56"/>
      <c r="M61" s="56"/>
      <c r="N61" s="56"/>
      <c r="O61" s="56"/>
      <c r="Q61" s="56"/>
      <c r="R61" s="56"/>
      <c r="S61" s="56"/>
      <c r="U61" s="56"/>
      <c r="V61" s="56"/>
      <c r="W61" s="56"/>
      <c r="Y61" s="56"/>
      <c r="Z61" s="56"/>
      <c r="AA61" s="56"/>
      <c r="AC61" s="56"/>
      <c r="AD61" s="56"/>
      <c r="AE61" s="56"/>
      <c r="AG61" s="56"/>
      <c r="AH61" s="56"/>
      <c r="AI61" s="56"/>
      <c r="AK61" s="56"/>
      <c r="AL61" s="56"/>
      <c r="AM61" s="56"/>
      <c r="AO61" s="56"/>
      <c r="AP61" s="56"/>
      <c r="AQ61" s="56"/>
      <c r="AS61" s="56"/>
      <c r="AT61" s="56"/>
      <c r="AU61" s="56"/>
      <c r="AV61" s="56"/>
      <c r="AW61" s="56"/>
      <c r="AX61" s="56"/>
      <c r="AY61" s="56"/>
      <c r="AZ61" s="56"/>
      <c r="BA61" s="56"/>
    </row>
    <row r="62" spans="1:53">
      <c r="A62" s="56"/>
      <c r="B62" s="90"/>
      <c r="C62" s="90"/>
      <c r="E62" s="56"/>
      <c r="F62" s="56"/>
      <c r="G62" s="56"/>
      <c r="I62" s="56"/>
      <c r="J62" s="56"/>
      <c r="K62" s="56"/>
      <c r="M62" s="56"/>
      <c r="N62" s="56"/>
      <c r="O62" s="56"/>
      <c r="Q62" s="56"/>
      <c r="R62" s="56"/>
      <c r="S62" s="56"/>
      <c r="U62" s="56"/>
      <c r="V62" s="56"/>
      <c r="W62" s="56"/>
      <c r="Y62" s="56"/>
      <c r="Z62" s="56"/>
      <c r="AA62" s="56"/>
      <c r="AC62" s="56"/>
      <c r="AD62" s="56"/>
      <c r="AE62" s="56"/>
      <c r="AG62" s="56"/>
      <c r="AH62" s="56"/>
      <c r="AI62" s="56"/>
      <c r="AK62" s="56"/>
      <c r="AL62" s="56"/>
      <c r="AM62" s="56"/>
      <c r="AO62" s="56"/>
      <c r="AP62" s="56"/>
      <c r="AQ62" s="56"/>
      <c r="AS62" s="56"/>
      <c r="AT62" s="56"/>
      <c r="AU62" s="56"/>
      <c r="AV62" s="56"/>
      <c r="AW62" s="56"/>
      <c r="AX62" s="56"/>
      <c r="AY62" s="56"/>
      <c r="AZ62" s="56"/>
      <c r="BA62" s="56"/>
    </row>
    <row r="63" spans="1:53">
      <c r="A63" s="56"/>
      <c r="B63" s="90"/>
      <c r="C63" s="90"/>
      <c r="E63" s="56"/>
      <c r="F63" s="56"/>
      <c r="G63" s="56"/>
      <c r="I63" s="56"/>
      <c r="J63" s="56"/>
      <c r="K63" s="56"/>
      <c r="M63" s="56"/>
      <c r="N63" s="56"/>
      <c r="O63" s="56"/>
      <c r="Q63" s="56"/>
      <c r="R63" s="56"/>
      <c r="S63" s="56"/>
      <c r="U63" s="56"/>
      <c r="V63" s="56"/>
      <c r="W63" s="56"/>
      <c r="Y63" s="56"/>
      <c r="Z63" s="56"/>
      <c r="AA63" s="56"/>
      <c r="AC63" s="56"/>
      <c r="AD63" s="56"/>
      <c r="AE63" s="56"/>
      <c r="AG63" s="56"/>
      <c r="AH63" s="56"/>
      <c r="AI63" s="56"/>
      <c r="AK63" s="56"/>
      <c r="AL63" s="56"/>
      <c r="AM63" s="56"/>
      <c r="AO63" s="56"/>
      <c r="AP63" s="56"/>
      <c r="AQ63" s="56"/>
      <c r="AS63" s="56"/>
      <c r="AT63" s="56"/>
      <c r="AU63" s="56"/>
      <c r="AV63" s="56"/>
      <c r="AW63" s="56"/>
      <c r="AX63" s="56"/>
      <c r="AY63" s="56"/>
      <c r="AZ63" s="56"/>
      <c r="BA63" s="56"/>
    </row>
    <row r="64" spans="1:53">
      <c r="A64" s="56"/>
      <c r="B64" s="90"/>
      <c r="C64" s="90"/>
      <c r="E64" s="56"/>
      <c r="F64" s="56"/>
      <c r="G64" s="56"/>
      <c r="I64" s="56"/>
      <c r="J64" s="56"/>
      <c r="K64" s="56"/>
      <c r="M64" s="56"/>
      <c r="N64" s="56"/>
      <c r="O64" s="56"/>
      <c r="Q64" s="56"/>
      <c r="R64" s="56"/>
      <c r="S64" s="56"/>
      <c r="U64" s="56"/>
      <c r="V64" s="56"/>
      <c r="W64" s="56"/>
      <c r="Y64" s="56"/>
      <c r="Z64" s="56"/>
      <c r="AA64" s="56"/>
      <c r="AC64" s="56"/>
      <c r="AD64" s="56"/>
      <c r="AE64" s="56"/>
      <c r="AG64" s="56"/>
      <c r="AH64" s="56"/>
      <c r="AI64" s="56"/>
      <c r="AK64" s="56"/>
      <c r="AL64" s="56"/>
      <c r="AM64" s="56"/>
      <c r="AO64" s="56"/>
      <c r="AP64" s="56"/>
      <c r="AQ64" s="56"/>
      <c r="AS64" s="56"/>
      <c r="AT64" s="56"/>
      <c r="AU64" s="56"/>
      <c r="AV64" s="56"/>
      <c r="AW64" s="56"/>
      <c r="AX64" s="56"/>
      <c r="AY64" s="56"/>
      <c r="AZ64" s="56"/>
      <c r="BA64" s="56"/>
    </row>
    <row r="65" spans="1:53">
      <c r="A65" s="56"/>
      <c r="B65" s="90"/>
      <c r="C65" s="90"/>
      <c r="E65" s="56"/>
      <c r="F65" s="56"/>
      <c r="G65" s="56"/>
      <c r="I65" s="56"/>
      <c r="J65" s="56"/>
      <c r="K65" s="56"/>
      <c r="M65" s="56"/>
      <c r="N65" s="56"/>
      <c r="O65" s="56"/>
      <c r="Q65" s="56"/>
      <c r="R65" s="56"/>
      <c r="S65" s="56"/>
      <c r="U65" s="56"/>
      <c r="V65" s="56"/>
      <c r="W65" s="56"/>
      <c r="Y65" s="56"/>
      <c r="Z65" s="56"/>
      <c r="AA65" s="56"/>
      <c r="AC65" s="56"/>
      <c r="AD65" s="56"/>
      <c r="AE65" s="56"/>
      <c r="AG65" s="56"/>
      <c r="AH65" s="56"/>
      <c r="AI65" s="56"/>
      <c r="AK65" s="56"/>
      <c r="AL65" s="56"/>
      <c r="AM65" s="56"/>
      <c r="AO65" s="56"/>
      <c r="AP65" s="56"/>
      <c r="AQ65" s="56"/>
      <c r="AS65" s="56"/>
      <c r="AT65" s="56"/>
      <c r="AU65" s="56"/>
      <c r="AV65" s="56"/>
      <c r="AW65" s="56"/>
      <c r="AX65" s="56"/>
      <c r="AY65" s="56"/>
      <c r="AZ65" s="56"/>
      <c r="BA65" s="56"/>
    </row>
    <row r="66" spans="1:53">
      <c r="A66" s="56"/>
      <c r="B66" s="90"/>
      <c r="C66" s="90"/>
      <c r="E66" s="56"/>
      <c r="F66" s="56"/>
      <c r="G66" s="56"/>
      <c r="I66" s="56"/>
      <c r="J66" s="56"/>
      <c r="K66" s="56"/>
      <c r="M66" s="56"/>
      <c r="N66" s="56"/>
      <c r="O66" s="56"/>
      <c r="Q66" s="56"/>
      <c r="R66" s="56"/>
      <c r="S66" s="56"/>
      <c r="U66" s="56"/>
      <c r="V66" s="56"/>
      <c r="W66" s="56"/>
      <c r="Y66" s="56"/>
      <c r="Z66" s="56"/>
      <c r="AA66" s="56"/>
      <c r="AC66" s="56"/>
      <c r="AD66" s="56"/>
      <c r="AE66" s="56"/>
      <c r="AG66" s="56"/>
      <c r="AH66" s="56"/>
      <c r="AI66" s="56"/>
      <c r="AK66" s="56"/>
      <c r="AL66" s="56"/>
      <c r="AM66" s="56"/>
      <c r="AO66" s="56"/>
      <c r="AP66" s="56"/>
      <c r="AQ66" s="56"/>
      <c r="AS66" s="56"/>
      <c r="AT66" s="56"/>
      <c r="AU66" s="56"/>
      <c r="AV66" s="56"/>
      <c r="AW66" s="56"/>
      <c r="AX66" s="56"/>
      <c r="AY66" s="56"/>
      <c r="AZ66" s="56"/>
      <c r="BA66" s="56"/>
    </row>
    <row r="67" spans="1:53">
      <c r="A67" s="56"/>
      <c r="B67" s="130"/>
      <c r="C67" s="130"/>
      <c r="E67" s="56"/>
      <c r="F67" s="56"/>
      <c r="G67" s="56"/>
      <c r="I67" s="56"/>
      <c r="J67" s="56"/>
      <c r="K67" s="56"/>
      <c r="M67" s="56"/>
      <c r="N67" s="56"/>
      <c r="O67" s="56"/>
      <c r="Q67" s="56"/>
      <c r="R67" s="56"/>
      <c r="S67" s="56"/>
      <c r="U67" s="56"/>
      <c r="V67" s="56"/>
      <c r="W67" s="56"/>
      <c r="Y67" s="56"/>
      <c r="Z67" s="56"/>
      <c r="AA67" s="56"/>
      <c r="AC67" s="56"/>
      <c r="AD67" s="56"/>
      <c r="AE67" s="56"/>
      <c r="AG67" s="56"/>
      <c r="AH67" s="56"/>
      <c r="AI67" s="56"/>
      <c r="AK67" s="56"/>
      <c r="AL67" s="56"/>
      <c r="AM67" s="56"/>
      <c r="AO67" s="56"/>
      <c r="AP67" s="56"/>
      <c r="AQ67" s="56"/>
      <c r="AS67" s="56"/>
      <c r="AT67" s="56"/>
      <c r="AU67" s="56"/>
      <c r="AV67" s="56"/>
      <c r="AW67" s="56"/>
      <c r="AX67" s="56"/>
      <c r="AY67" s="56"/>
      <c r="AZ67" s="56"/>
      <c r="BA67" s="56"/>
    </row>
    <row r="68" spans="1:53">
      <c r="A68" s="56"/>
      <c r="B68" s="130"/>
      <c r="C68" s="130"/>
      <c r="E68" s="56"/>
      <c r="F68" s="56"/>
      <c r="G68" s="56"/>
      <c r="I68" s="56"/>
      <c r="J68" s="56"/>
      <c r="K68" s="56"/>
      <c r="M68" s="56"/>
      <c r="N68" s="56"/>
      <c r="O68" s="56"/>
      <c r="Q68" s="56"/>
      <c r="R68" s="56"/>
      <c r="S68" s="56"/>
      <c r="U68" s="56"/>
      <c r="V68" s="56"/>
      <c r="W68" s="56"/>
      <c r="Y68" s="56"/>
      <c r="Z68" s="56"/>
      <c r="AA68" s="56"/>
      <c r="AC68" s="56"/>
      <c r="AD68" s="56"/>
      <c r="AE68" s="56"/>
      <c r="AG68" s="56"/>
      <c r="AH68" s="56"/>
      <c r="AI68" s="56"/>
      <c r="AK68" s="56"/>
      <c r="AL68" s="56"/>
      <c r="AM68" s="56"/>
      <c r="AO68" s="56"/>
      <c r="AP68" s="56"/>
      <c r="AQ68" s="56"/>
      <c r="AS68" s="56"/>
      <c r="AT68" s="56"/>
      <c r="AU68" s="56"/>
      <c r="AV68" s="56"/>
      <c r="AW68" s="56"/>
      <c r="AX68" s="56"/>
      <c r="AY68" s="56"/>
      <c r="AZ68" s="56"/>
      <c r="BA68" s="56"/>
    </row>
    <row r="69" spans="1:53">
      <c r="A69" s="56"/>
      <c r="B69" s="130"/>
      <c r="C69" s="130"/>
      <c r="E69" s="56"/>
      <c r="F69" s="56"/>
      <c r="G69" s="56"/>
      <c r="I69" s="56"/>
      <c r="J69" s="56"/>
      <c r="K69" s="56"/>
      <c r="M69" s="56"/>
      <c r="N69" s="56"/>
      <c r="O69" s="56"/>
      <c r="Q69" s="56"/>
      <c r="R69" s="56"/>
      <c r="S69" s="56"/>
      <c r="U69" s="56"/>
      <c r="V69" s="56"/>
      <c r="W69" s="56"/>
      <c r="Y69" s="56"/>
      <c r="Z69" s="56"/>
      <c r="AA69" s="56"/>
      <c r="AC69" s="56"/>
      <c r="AD69" s="56"/>
      <c r="AE69" s="56"/>
      <c r="AG69" s="56"/>
      <c r="AH69" s="56"/>
      <c r="AI69" s="56"/>
      <c r="AK69" s="56"/>
      <c r="AL69" s="56"/>
      <c r="AM69" s="56"/>
      <c r="AO69" s="56"/>
      <c r="AP69" s="56"/>
      <c r="AQ69" s="56"/>
      <c r="AS69" s="56"/>
      <c r="AT69" s="56"/>
      <c r="AU69" s="56"/>
      <c r="AV69" s="56"/>
      <c r="AW69" s="56"/>
      <c r="AX69" s="56"/>
      <c r="AY69" s="56"/>
      <c r="AZ69" s="56"/>
      <c r="BA69" s="56"/>
    </row>
    <row r="70" spans="1:53">
      <c r="B70" s="131"/>
      <c r="C70" s="131"/>
    </row>
    <row r="71" spans="1:53">
      <c r="B71" s="131"/>
      <c r="C71" s="131"/>
    </row>
    <row r="72" spans="1:53">
      <c r="B72" s="131"/>
      <c r="C72" s="131"/>
    </row>
  </sheetData>
  <mergeCells count="131">
    <mergeCell ref="V17:W17"/>
    <mergeCell ref="U16:U17"/>
    <mergeCell ref="V32:W32"/>
    <mergeCell ref="V33:W33"/>
    <mergeCell ref="V34:W35"/>
    <mergeCell ref="V19:W19"/>
    <mergeCell ref="V20:W20"/>
    <mergeCell ref="V21:W21"/>
    <mergeCell ref="V23:W23"/>
    <mergeCell ref="V24:W24"/>
    <mergeCell ref="V25:W26"/>
    <mergeCell ref="V28:W28"/>
    <mergeCell ref="V29:W29"/>
    <mergeCell ref="V30:W30"/>
    <mergeCell ref="V9:W9"/>
    <mergeCell ref="V10:W10"/>
    <mergeCell ref="U11:U12"/>
    <mergeCell ref="V11:W11"/>
    <mergeCell ref="V12:W12"/>
    <mergeCell ref="V14:W14"/>
    <mergeCell ref="V15:W15"/>
    <mergeCell ref="V16:W16"/>
    <mergeCell ref="V6:W7"/>
    <mergeCell ref="N15:O15"/>
    <mergeCell ref="J28:K28"/>
    <mergeCell ref="J6:K6"/>
    <mergeCell ref="J13:K13"/>
    <mergeCell ref="J11:K11"/>
    <mergeCell ref="J12:K12"/>
    <mergeCell ref="J16:K16"/>
    <mergeCell ref="J17:K17"/>
    <mergeCell ref="J21:K21"/>
    <mergeCell ref="J26:K26"/>
    <mergeCell ref="J27:K27"/>
    <mergeCell ref="J7:K8"/>
    <mergeCell ref="J15:K15"/>
    <mergeCell ref="J18:K18"/>
    <mergeCell ref="N9:O9"/>
    <mergeCell ref="N10:O10"/>
    <mergeCell ref="N6:O6"/>
    <mergeCell ref="N7:O7"/>
    <mergeCell ref="M6:M7"/>
    <mergeCell ref="B72:C72"/>
    <mergeCell ref="B67:C67"/>
    <mergeCell ref="B71:C71"/>
    <mergeCell ref="F14:G14"/>
    <mergeCell ref="F17:G17"/>
    <mergeCell ref="F16:G16"/>
    <mergeCell ref="F15:G15"/>
    <mergeCell ref="F10:G10"/>
    <mergeCell ref="M14:M15"/>
    <mergeCell ref="I12:I13"/>
    <mergeCell ref="J22:K23"/>
    <mergeCell ref="F11:G11"/>
    <mergeCell ref="F12:G12"/>
    <mergeCell ref="A2:C2"/>
    <mergeCell ref="B68:C68"/>
    <mergeCell ref="B69:C69"/>
    <mergeCell ref="B70:C70"/>
    <mergeCell ref="B7:C7"/>
    <mergeCell ref="B6:C6"/>
    <mergeCell ref="B12:C12"/>
    <mergeCell ref="B13:C13"/>
    <mergeCell ref="B3:C3"/>
    <mergeCell ref="B5:C5"/>
    <mergeCell ref="B8:C8"/>
    <mergeCell ref="B10:C10"/>
    <mergeCell ref="B11:C11"/>
    <mergeCell ref="F6:G8"/>
    <mergeCell ref="N11:O11"/>
    <mergeCell ref="N13:O13"/>
    <mergeCell ref="N14:O14"/>
    <mergeCell ref="Q2:S2"/>
    <mergeCell ref="R3:S3"/>
    <mergeCell ref="R5:S5"/>
    <mergeCell ref="R6:S6"/>
    <mergeCell ref="Y2:AA2"/>
    <mergeCell ref="Z3:AA3"/>
    <mergeCell ref="Z5:AA5"/>
    <mergeCell ref="Z6:AA6"/>
    <mergeCell ref="E2:G2"/>
    <mergeCell ref="F3:G3"/>
    <mergeCell ref="F5:G5"/>
    <mergeCell ref="I2:K2"/>
    <mergeCell ref="J3:K3"/>
    <mergeCell ref="M2:O2"/>
    <mergeCell ref="N3:O3"/>
    <mergeCell ref="N5:O5"/>
    <mergeCell ref="U2:W2"/>
    <mergeCell ref="V3:W3"/>
    <mergeCell ref="V5:W5"/>
    <mergeCell ref="AK2:AM2"/>
    <mergeCell ref="AL3:AM3"/>
    <mergeCell ref="AL5:AM5"/>
    <mergeCell ref="AL7:AM7"/>
    <mergeCell ref="AC2:AE2"/>
    <mergeCell ref="AD3:AE3"/>
    <mergeCell ref="AD5:AE5"/>
    <mergeCell ref="AD6:AE7"/>
    <mergeCell ref="AL6:AM6"/>
    <mergeCell ref="AG2:AI2"/>
    <mergeCell ref="AH3:AI3"/>
    <mergeCell ref="AH5:AI5"/>
    <mergeCell ref="AH6:AI6"/>
    <mergeCell ref="AL9:AM9"/>
    <mergeCell ref="AL11:AM11"/>
    <mergeCell ref="AL10:AM10"/>
    <mergeCell ref="Z10:AA10"/>
    <mergeCell ref="Z17:AA18"/>
    <mergeCell ref="Z7:AA8"/>
    <mergeCell ref="Z15:AA15"/>
    <mergeCell ref="Z16:AA16"/>
    <mergeCell ref="AH10:AI10"/>
    <mergeCell ref="Z11:AA11"/>
    <mergeCell ref="Z12:AA13"/>
    <mergeCell ref="AH7:AI7"/>
    <mergeCell ref="AH11:AI11"/>
    <mergeCell ref="AH9:AI9"/>
    <mergeCell ref="AD9:AE9"/>
    <mergeCell ref="AD10:AE11"/>
    <mergeCell ref="AP17:AQ18"/>
    <mergeCell ref="AP10:AQ10"/>
    <mergeCell ref="AP11:AQ11"/>
    <mergeCell ref="AP12:AQ13"/>
    <mergeCell ref="AP15:AQ15"/>
    <mergeCell ref="AP16:AQ16"/>
    <mergeCell ref="AO2:AQ2"/>
    <mergeCell ref="AP3:AQ3"/>
    <mergeCell ref="AP5:AQ5"/>
    <mergeCell ref="AP6:AQ6"/>
    <mergeCell ref="AP7:AQ8"/>
  </mergeCells>
  <hyperlinks>
    <hyperlink ref="A1" location="'Escenarios de calidad'!A1" display="Volver al inicio" xr:uid="{EF401AF2-B04F-4098-8589-2699AC8DC50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0A8F2-AF84-49A4-91ED-8E10AD369D0B}">
  <dimension ref="A1:H28"/>
  <sheetViews>
    <sheetView workbookViewId="0">
      <selection activeCell="A2" sqref="A2"/>
    </sheetView>
  </sheetViews>
  <sheetFormatPr defaultColWidth="11.42578125" defaultRowHeight="15"/>
  <cols>
    <col min="1" max="1" width="20.7109375" style="4" customWidth="1"/>
    <col min="2" max="2" width="70.7109375" style="4" customWidth="1"/>
    <col min="3" max="3" width="11.42578125" style="4"/>
    <col min="4" max="4" width="20.7109375" style="4" customWidth="1"/>
    <col min="5" max="5" width="70.7109375" style="4" customWidth="1"/>
    <col min="6" max="6" width="11.42578125" style="4" bestFit="1" customWidth="1"/>
    <col min="7" max="7" width="20.85546875" style="4" customWidth="1"/>
    <col min="8" max="8" width="25.85546875" style="4" customWidth="1"/>
    <col min="9" max="16384" width="11.42578125" style="4"/>
  </cols>
  <sheetData>
    <row r="1" spans="1:8" customFormat="1">
      <c r="A1" s="21" t="s">
        <v>58</v>
      </c>
      <c r="B1" s="20" t="s">
        <v>5</v>
      </c>
      <c r="C1">
        <f xml:space="preserve"> COUNTIF(B:B, "EC-ACACC-0001-**")</f>
        <v>2</v>
      </c>
    </row>
    <row r="2" spans="1:8">
      <c r="A2" s="58" t="s">
        <v>0</v>
      </c>
      <c r="B2" s="62" t="str">
        <f>"EC-"&amp;B3&amp;"-01"</f>
        <v>EC-ACACC-0001-01</v>
      </c>
      <c r="G2" s="13"/>
      <c r="H2" s="6"/>
    </row>
    <row r="3" spans="1:8">
      <c r="A3" s="59" t="s">
        <v>214</v>
      </c>
      <c r="B3" s="63" t="str">
        <f>'Escenarios de calidad'!A2</f>
        <v>ACACC-0001</v>
      </c>
      <c r="G3" s="13"/>
      <c r="H3" s="7"/>
    </row>
    <row r="4" spans="1:8">
      <c r="A4" s="59" t="s">
        <v>215</v>
      </c>
      <c r="B4" s="64" t="str">
        <f>'Escenarios de calidad'!D2</f>
        <v>Perceptibilidad</v>
      </c>
      <c r="G4" s="13"/>
      <c r="H4" s="7"/>
    </row>
    <row r="5" spans="1:8">
      <c r="A5" s="59" t="s">
        <v>4</v>
      </c>
      <c r="B5" s="63" t="str">
        <f>'Escenarios de calidad'!E2</f>
        <v>Accesibilidad</v>
      </c>
      <c r="G5" s="13"/>
      <c r="H5" s="7"/>
    </row>
    <row r="6" spans="1:8">
      <c r="A6" s="59" t="s">
        <v>216</v>
      </c>
      <c r="B6" s="65" t="s">
        <v>217</v>
      </c>
      <c r="G6" s="13"/>
      <c r="H6" s="6"/>
    </row>
    <row r="7" spans="1:8">
      <c r="A7" s="59" t="s">
        <v>218</v>
      </c>
      <c r="B7" s="65" t="s">
        <v>219</v>
      </c>
      <c r="G7" s="13"/>
      <c r="H7" s="6"/>
    </row>
    <row r="8" spans="1:8" ht="30">
      <c r="A8" s="59" t="s">
        <v>220</v>
      </c>
      <c r="B8" s="65" t="s">
        <v>221</v>
      </c>
      <c r="G8" s="13"/>
      <c r="H8" s="6"/>
    </row>
    <row r="9" spans="1:8">
      <c r="A9" s="60" t="s">
        <v>222</v>
      </c>
      <c r="B9" s="66" t="s">
        <v>223</v>
      </c>
      <c r="G9" s="13"/>
      <c r="H9" s="6"/>
    </row>
    <row r="10" spans="1:8" ht="30">
      <c r="A10" s="60" t="s">
        <v>214</v>
      </c>
      <c r="B10" s="66" t="s">
        <v>224</v>
      </c>
      <c r="G10" s="13"/>
      <c r="H10" s="6"/>
    </row>
    <row r="11" spans="1:8">
      <c r="A11" s="60" t="s">
        <v>225</v>
      </c>
      <c r="B11" s="66" t="s">
        <v>226</v>
      </c>
      <c r="G11" s="13"/>
      <c r="H11" s="6"/>
    </row>
    <row r="12" spans="1:8">
      <c r="A12" s="60" t="s">
        <v>227</v>
      </c>
      <c r="B12" s="66" t="s">
        <v>228</v>
      </c>
      <c r="G12" s="13"/>
      <c r="H12" s="6"/>
    </row>
    <row r="13" spans="1:8" ht="45">
      <c r="A13" s="60" t="s">
        <v>229</v>
      </c>
      <c r="B13" s="66" t="s">
        <v>230</v>
      </c>
      <c r="G13" s="13"/>
      <c r="H13" s="6"/>
    </row>
    <row r="14" spans="1:8" ht="30">
      <c r="A14" s="61" t="s">
        <v>231</v>
      </c>
      <c r="B14" s="67" t="s">
        <v>232</v>
      </c>
      <c r="G14" s="13"/>
      <c r="H14" s="6"/>
    </row>
    <row r="15" spans="1:8">
      <c r="A15" s="5"/>
      <c r="B15" s="3"/>
      <c r="G15" s="6"/>
      <c r="H15" s="6"/>
    </row>
    <row r="16" spans="1:8">
      <c r="A16" s="58" t="s">
        <v>0</v>
      </c>
      <c r="B16" s="62" t="str">
        <f>"EC-"&amp;B3&amp;"-02"</f>
        <v>EC-ACACC-0001-02</v>
      </c>
      <c r="G16" s="13"/>
      <c r="H16" s="6"/>
    </row>
    <row r="17" spans="1:8">
      <c r="A17" s="59" t="s">
        <v>233</v>
      </c>
      <c r="B17" s="63" t="str">
        <f>'Escenarios de calidad'!A2</f>
        <v>ACACC-0001</v>
      </c>
      <c r="G17" s="13"/>
      <c r="H17" s="7"/>
    </row>
    <row r="18" spans="1:8">
      <c r="A18" s="59" t="s">
        <v>215</v>
      </c>
      <c r="B18" s="64" t="str">
        <f>'Escenarios de calidad'!D2</f>
        <v>Perceptibilidad</v>
      </c>
      <c r="G18" s="13"/>
      <c r="H18" s="7"/>
    </row>
    <row r="19" spans="1:8">
      <c r="A19" s="59" t="s">
        <v>4</v>
      </c>
      <c r="B19" s="63" t="str">
        <f>'Escenarios de calidad'!E2</f>
        <v>Accesibilidad</v>
      </c>
      <c r="G19" s="13"/>
      <c r="H19" s="7"/>
    </row>
    <row r="20" spans="1:8">
      <c r="A20" s="59" t="s">
        <v>216</v>
      </c>
      <c r="B20" s="65" t="s">
        <v>234</v>
      </c>
      <c r="G20" s="13"/>
      <c r="H20" s="6"/>
    </row>
    <row r="21" spans="1:8">
      <c r="A21" s="59" t="s">
        <v>218</v>
      </c>
      <c r="B21" s="65" t="s">
        <v>219</v>
      </c>
      <c r="G21" s="13"/>
      <c r="H21" s="6"/>
    </row>
    <row r="22" spans="1:8" ht="45">
      <c r="A22" s="59" t="s">
        <v>220</v>
      </c>
      <c r="B22" s="65" t="s">
        <v>235</v>
      </c>
      <c r="G22" s="13"/>
      <c r="H22" s="6"/>
    </row>
    <row r="23" spans="1:8">
      <c r="A23" s="60" t="s">
        <v>222</v>
      </c>
      <c r="B23" s="66" t="s">
        <v>223</v>
      </c>
      <c r="G23" s="13"/>
      <c r="H23" s="6"/>
    </row>
    <row r="24" spans="1:8" ht="15" customHeight="1">
      <c r="A24" s="60" t="s">
        <v>214</v>
      </c>
      <c r="B24" s="66" t="s">
        <v>236</v>
      </c>
      <c r="G24" s="13"/>
      <c r="H24" s="6"/>
    </row>
    <row r="25" spans="1:8">
      <c r="A25" s="60" t="s">
        <v>225</v>
      </c>
      <c r="B25" s="66" t="s">
        <v>226</v>
      </c>
      <c r="G25" s="13"/>
      <c r="H25" s="6"/>
    </row>
    <row r="26" spans="1:8">
      <c r="A26" s="60" t="s">
        <v>227</v>
      </c>
      <c r="B26" s="66" t="s">
        <v>237</v>
      </c>
      <c r="G26" s="13"/>
      <c r="H26" s="6"/>
    </row>
    <row r="27" spans="1:8">
      <c r="A27" s="60" t="s">
        <v>229</v>
      </c>
      <c r="B27" s="66" t="s">
        <v>238</v>
      </c>
      <c r="G27" s="13"/>
      <c r="H27" s="6"/>
    </row>
    <row r="28" spans="1:8" ht="30">
      <c r="A28" s="61" t="s">
        <v>231</v>
      </c>
      <c r="B28" s="67" t="s">
        <v>239</v>
      </c>
      <c r="G28" s="13"/>
      <c r="H28" s="6"/>
    </row>
  </sheetData>
  <hyperlinks>
    <hyperlink ref="B3" location="'Escenarios de calidad'!A2" display="='Escenarios de calidad'!A2" xr:uid="{282027A3-BD8C-43AE-8236-1865AF720C07}"/>
    <hyperlink ref="B4:B5" location="'Escenarios de calidad'!D2" display="'Escenarios de calidad'!d2" xr:uid="{769A2F96-EF98-4D35-8128-5E1FB012CB19}"/>
    <hyperlink ref="B5" location="'Escenarios de calidad'!E2" display="='Escenarios de calidad'!E2" xr:uid="{95BB2BEE-301C-403C-957B-7EBE7EAAA11F}"/>
    <hyperlink ref="A1" location="'Escenarios de calidad'!A1" display="Volver al inicio" xr:uid="{B41E0AB0-B3F0-49EB-8303-13E853CF2D38}"/>
    <hyperlink ref="B17" location="'Escenarios de calidad'!A2" display="='Escenarios de calidad'!A2" xr:uid="{38AFD983-5BAC-49F0-8A59-4412794A9192}"/>
    <hyperlink ref="B18:B19" location="'Escenarios de calidad'!D2" display="'Escenarios de calidad'!d2" xr:uid="{07934BE2-7108-4574-A482-F1C4DA5B5F58}"/>
    <hyperlink ref="B19" location="'Escenarios de calidad'!E2" display="='Escenarios de calidad'!E2" xr:uid="{A17761F4-7801-463E-817F-CDE1FD2E386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D18F7EA-A4A8-4013-89CA-0A9A334480F6}">
          <x14:formula1>
            <xm:f>Opciones!$A$2:$A$4</xm:f>
          </x14:formula1>
          <xm:sqref>B7 B21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ADA6-8F72-4A91-B18C-722C872E4B78}">
  <dimension ref="A1:E28"/>
  <sheetViews>
    <sheetView workbookViewId="0">
      <selection activeCell="B24" sqref="B24"/>
    </sheetView>
  </sheetViews>
  <sheetFormatPr defaultColWidth="9.140625" defaultRowHeight="15"/>
  <cols>
    <col min="1" max="1" width="20.7109375" customWidth="1"/>
    <col min="2" max="2" width="70.7109375" customWidth="1"/>
    <col min="5" max="5" width="9.5703125" customWidth="1"/>
  </cols>
  <sheetData>
    <row r="1" spans="1:5">
      <c r="A1" s="27" t="s">
        <v>58</v>
      </c>
      <c r="B1" s="20" t="s">
        <v>5</v>
      </c>
      <c r="C1">
        <f xml:space="preserve"> COUNTIF(B:B, "EC-ACCPS-0001-**")</f>
        <v>2</v>
      </c>
    </row>
    <row r="2" spans="1:5" ht="18" customHeight="1">
      <c r="A2" s="58" t="s">
        <v>0</v>
      </c>
      <c r="B2" s="62" t="str">
        <f>"EC-"&amp;B3&amp;"-01"</f>
        <v>EC-ACCPS-0001-01</v>
      </c>
    </row>
    <row r="3" spans="1:5">
      <c r="A3" s="59" t="s">
        <v>214</v>
      </c>
      <c r="B3" s="64" t="str">
        <f>'Escenarios de calidad'!A3</f>
        <v>ACCPS-0001</v>
      </c>
    </row>
    <row r="4" spans="1:5">
      <c r="A4" s="59" t="s">
        <v>215</v>
      </c>
      <c r="B4" s="64" t="str">
        <f>'Escenarios de calidad'!D3</f>
        <v>Recursos de soporte</v>
      </c>
    </row>
    <row r="5" spans="1:5">
      <c r="A5" s="59" t="s">
        <v>4</v>
      </c>
      <c r="B5" s="64" t="str">
        <f>'Escenarios de calidad'!E3</f>
        <v>Capacidad para ser soportado</v>
      </c>
    </row>
    <row r="6" spans="1:5">
      <c r="A6" s="59" t="s">
        <v>216</v>
      </c>
      <c r="B6" s="65" t="s">
        <v>217</v>
      </c>
    </row>
    <row r="7" spans="1:5">
      <c r="A7" s="59" t="s">
        <v>218</v>
      </c>
      <c r="B7" s="65" t="s">
        <v>219</v>
      </c>
    </row>
    <row r="8" spans="1:5" ht="30">
      <c r="A8" s="59" t="s">
        <v>220</v>
      </c>
      <c r="B8" s="65" t="s">
        <v>240</v>
      </c>
      <c r="E8" s="32"/>
    </row>
    <row r="9" spans="1:5">
      <c r="A9" s="60" t="s">
        <v>222</v>
      </c>
      <c r="B9" s="66" t="s">
        <v>223</v>
      </c>
    </row>
    <row r="10" spans="1:5" ht="30">
      <c r="A10" s="60" t="s">
        <v>214</v>
      </c>
      <c r="B10" s="66" t="s">
        <v>241</v>
      </c>
    </row>
    <row r="11" spans="1:5">
      <c r="A11" s="60" t="s">
        <v>225</v>
      </c>
      <c r="B11" s="66" t="s">
        <v>242</v>
      </c>
    </row>
    <row r="12" spans="1:5">
      <c r="A12" s="60" t="s">
        <v>227</v>
      </c>
      <c r="B12" s="66" t="s">
        <v>228</v>
      </c>
    </row>
    <row r="13" spans="1:5">
      <c r="A13" s="60" t="s">
        <v>229</v>
      </c>
      <c r="B13" s="66" t="s">
        <v>243</v>
      </c>
    </row>
    <row r="14" spans="1:5" ht="30">
      <c r="A14" s="61" t="s">
        <v>231</v>
      </c>
      <c r="B14" s="67" t="s">
        <v>244</v>
      </c>
    </row>
    <row r="16" spans="1:5">
      <c r="A16" s="58" t="s">
        <v>0</v>
      </c>
      <c r="B16" s="62" t="str">
        <f>"EC-"&amp;B3&amp;"-02"</f>
        <v>EC-ACCPS-0001-02</v>
      </c>
    </row>
    <row r="17" spans="1:2">
      <c r="A17" s="59" t="s">
        <v>214</v>
      </c>
      <c r="B17" s="64" t="str">
        <f>'Escenarios de calidad'!A3</f>
        <v>ACCPS-0001</v>
      </c>
    </row>
    <row r="18" spans="1:2">
      <c r="A18" s="59" t="s">
        <v>215</v>
      </c>
      <c r="B18" s="64" t="str">
        <f>'Escenarios de calidad'!D3</f>
        <v>Recursos de soporte</v>
      </c>
    </row>
    <row r="19" spans="1:2">
      <c r="A19" s="59" t="s">
        <v>4</v>
      </c>
      <c r="B19" s="64" t="str">
        <f>'Escenarios de calidad'!E3</f>
        <v>Capacidad para ser soportado</v>
      </c>
    </row>
    <row r="20" spans="1:2">
      <c r="A20" s="59" t="s">
        <v>216</v>
      </c>
      <c r="B20" s="65" t="s">
        <v>245</v>
      </c>
    </row>
    <row r="21" spans="1:2">
      <c r="A21" s="59" t="s">
        <v>218</v>
      </c>
      <c r="B21" s="65" t="s">
        <v>219</v>
      </c>
    </row>
    <row r="22" spans="1:2" ht="45">
      <c r="A22" s="59" t="s">
        <v>220</v>
      </c>
      <c r="B22" s="65" t="s">
        <v>246</v>
      </c>
    </row>
    <row r="23" spans="1:2">
      <c r="A23" s="60" t="s">
        <v>222</v>
      </c>
      <c r="B23" s="66" t="s">
        <v>223</v>
      </c>
    </row>
    <row r="24" spans="1:2" ht="30">
      <c r="A24" s="60" t="s">
        <v>214</v>
      </c>
      <c r="B24" s="66" t="s">
        <v>247</v>
      </c>
    </row>
    <row r="25" spans="1:2">
      <c r="A25" s="60" t="s">
        <v>225</v>
      </c>
      <c r="B25" s="66" t="s">
        <v>242</v>
      </c>
    </row>
    <row r="26" spans="1:2">
      <c r="A26" s="60" t="s">
        <v>227</v>
      </c>
      <c r="B26" s="66" t="s">
        <v>228</v>
      </c>
    </row>
    <row r="27" spans="1:2" ht="30">
      <c r="A27" s="60" t="s">
        <v>229</v>
      </c>
      <c r="B27" s="66" t="s">
        <v>248</v>
      </c>
    </row>
    <row r="28" spans="1:2" ht="30">
      <c r="A28" s="61" t="s">
        <v>231</v>
      </c>
      <c r="B28" s="67" t="s">
        <v>249</v>
      </c>
    </row>
  </sheetData>
  <hyperlinks>
    <hyperlink ref="B3" location="'Escenarios de calidad'!D2" display="'Escenarios de calidad'!d2" xr:uid="{8043FDAB-8036-47B9-B983-55AD03F76CAC}"/>
    <hyperlink ref="B4:B5" location="'Escenarios de calidad'!D2" display="'Escenarios de calidad'!d2" xr:uid="{5086C3F7-1C75-4422-B481-BE324DEF4CE3}"/>
    <hyperlink ref="A1" location="'Escenarios de calidad'!A1" display="Volver al inicio" xr:uid="{4726199F-41F9-4F85-B6F4-02DDF7CC4B3E}"/>
    <hyperlink ref="B17" location="'Escenarios de calidad'!D2" display="'Escenarios de calidad'!d2" xr:uid="{3143CD3B-C855-45C7-B91D-894B34768DE4}"/>
    <hyperlink ref="B18:B19" location="'Escenarios de calidad'!D2" display="'Escenarios de calidad'!d2" xr:uid="{6CE85660-7059-4FBC-AA3F-C65DD2E85F1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2F1DA3B-7B71-4170-BC96-BBA3DAEC81C8}">
          <x14:formula1>
            <xm:f>Opciones!$A$2:$A$4</xm:f>
          </x14:formula1>
          <xm:sqref>B7 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1D8A5-10CE-4DF1-A36C-051EF9B04AFC}">
  <dimension ref="A1:H42"/>
  <sheetViews>
    <sheetView workbookViewId="0"/>
  </sheetViews>
  <sheetFormatPr defaultColWidth="9.140625" defaultRowHeight="15"/>
  <cols>
    <col min="1" max="1" width="20.7109375" style="12" customWidth="1"/>
    <col min="2" max="2" width="70.7109375" style="12" customWidth="1"/>
    <col min="3" max="3" width="20.140625" style="12" customWidth="1"/>
    <col min="4" max="4" width="20.7109375" style="12" customWidth="1"/>
    <col min="5" max="5" width="70.7109375" style="12" customWidth="1"/>
    <col min="6" max="16384" width="9.140625" style="12"/>
  </cols>
  <sheetData>
    <row r="1" spans="1:8" customFormat="1">
      <c r="A1" s="21" t="s">
        <v>58</v>
      </c>
      <c r="B1" s="20" t="s">
        <v>5</v>
      </c>
      <c r="C1">
        <f xml:space="preserve"> COUNTIF(B:B, "EC-ACINT-0001-**")</f>
        <v>2</v>
      </c>
    </row>
    <row r="2" spans="1:8">
      <c r="A2" s="58" t="s">
        <v>0</v>
      </c>
      <c r="B2" s="62" t="str">
        <f>"EC-"&amp;B3&amp;"-01"</f>
        <v>EC-ACINT-0001-01</v>
      </c>
      <c r="C2" s="166"/>
      <c r="D2" s="166"/>
      <c r="E2" s="166"/>
      <c r="F2" s="166"/>
      <c r="G2" s="166"/>
      <c r="H2" s="166"/>
    </row>
    <row r="3" spans="1:8">
      <c r="A3" s="59" t="s">
        <v>214</v>
      </c>
      <c r="B3" s="64" t="str">
        <f>'Escenarios de calidad'!A4</f>
        <v>ACINT-0001</v>
      </c>
      <c r="C3" s="166"/>
      <c r="D3" s="166"/>
      <c r="E3" s="166"/>
      <c r="F3" s="166"/>
      <c r="G3" s="166"/>
      <c r="H3" s="166"/>
    </row>
    <row r="4" spans="1:8">
      <c r="A4" s="59" t="s">
        <v>215</v>
      </c>
      <c r="B4" s="64" t="str">
        <f>'Escenarios de calidad'!D4</f>
        <v>Soporte a idioma</v>
      </c>
      <c r="C4" s="166"/>
      <c r="D4" s="166"/>
      <c r="E4" s="166"/>
      <c r="F4" s="166"/>
      <c r="G4" s="166"/>
      <c r="H4" s="166"/>
    </row>
    <row r="5" spans="1:8">
      <c r="A5" s="59" t="s">
        <v>4</v>
      </c>
      <c r="B5" s="64" t="str">
        <f>'Escenarios de calidad'!E4</f>
        <v>Internacionalización</v>
      </c>
      <c r="C5" s="166"/>
      <c r="D5" s="166"/>
      <c r="E5" s="166"/>
      <c r="F5" s="166"/>
      <c r="G5" s="166"/>
      <c r="H5" s="166"/>
    </row>
    <row r="6" spans="1:8">
      <c r="A6" s="59" t="s">
        <v>216</v>
      </c>
      <c r="B6" s="65" t="s">
        <v>217</v>
      </c>
      <c r="C6" s="166"/>
      <c r="D6" s="166"/>
      <c r="E6" s="166"/>
      <c r="F6" s="166"/>
      <c r="G6" s="166"/>
      <c r="H6" s="166"/>
    </row>
    <row r="7" spans="1:8">
      <c r="A7" s="59" t="s">
        <v>218</v>
      </c>
      <c r="B7" s="65" t="s">
        <v>219</v>
      </c>
      <c r="C7" s="166"/>
      <c r="D7" s="166"/>
      <c r="E7" s="166"/>
      <c r="F7" s="166"/>
      <c r="G7" s="166"/>
      <c r="H7" s="166"/>
    </row>
    <row r="8" spans="1:8" ht="45">
      <c r="A8" s="59" t="s">
        <v>220</v>
      </c>
      <c r="B8" s="65" t="s">
        <v>250</v>
      </c>
      <c r="C8" s="166"/>
      <c r="D8" s="166"/>
      <c r="E8" s="166"/>
      <c r="F8" s="166"/>
      <c r="G8" s="166"/>
      <c r="H8" s="166"/>
    </row>
    <row r="9" spans="1:8" ht="15" customHeight="1">
      <c r="A9" s="60" t="s">
        <v>222</v>
      </c>
      <c r="B9" s="66" t="s">
        <v>223</v>
      </c>
      <c r="C9" s="166"/>
      <c r="D9" s="166"/>
      <c r="E9" s="166"/>
      <c r="F9" s="166"/>
      <c r="G9" s="166"/>
      <c r="H9" s="166"/>
    </row>
    <row r="10" spans="1:8" ht="15" customHeight="1">
      <c r="A10" s="60" t="s">
        <v>214</v>
      </c>
      <c r="B10" s="66" t="s">
        <v>251</v>
      </c>
      <c r="C10" s="166"/>
      <c r="D10" s="166"/>
      <c r="E10" s="166"/>
      <c r="F10" s="166"/>
      <c r="G10" s="166"/>
      <c r="H10" s="166"/>
    </row>
    <row r="11" spans="1:8" ht="15" customHeight="1">
      <c r="A11" s="60" t="s">
        <v>225</v>
      </c>
      <c r="B11" s="66" t="s">
        <v>242</v>
      </c>
      <c r="C11" s="167" t="s">
        <v>252</v>
      </c>
      <c r="D11" s="166"/>
      <c r="E11" s="166"/>
      <c r="F11" s="166"/>
      <c r="G11" s="166"/>
      <c r="H11" s="166"/>
    </row>
    <row r="12" spans="1:8" ht="15" customHeight="1">
      <c r="A12" s="60" t="s">
        <v>227</v>
      </c>
      <c r="B12" s="66" t="s">
        <v>228</v>
      </c>
      <c r="C12" s="166"/>
      <c r="D12" s="166"/>
      <c r="E12" s="166"/>
      <c r="F12" s="166"/>
      <c r="G12" s="166"/>
      <c r="H12" s="166"/>
    </row>
    <row r="13" spans="1:8" ht="15" customHeight="1">
      <c r="A13" s="60" t="s">
        <v>229</v>
      </c>
      <c r="B13" s="66" t="s">
        <v>253</v>
      </c>
      <c r="C13" s="166"/>
      <c r="D13" s="166"/>
      <c r="E13" s="166"/>
      <c r="F13" s="166"/>
      <c r="G13" s="166"/>
      <c r="H13" s="166"/>
    </row>
    <row r="14" spans="1:8" ht="45">
      <c r="A14" s="61" t="s">
        <v>231</v>
      </c>
      <c r="B14" s="67" t="s">
        <v>254</v>
      </c>
      <c r="C14" s="166"/>
      <c r="D14" s="166"/>
      <c r="E14" s="166"/>
      <c r="F14" s="166"/>
      <c r="G14" s="166"/>
      <c r="H14" s="166"/>
    </row>
    <row r="16" spans="1:8">
      <c r="A16" s="58" t="s">
        <v>0</v>
      </c>
      <c r="B16" s="62" t="str">
        <f>"EC-"&amp;B17&amp;"-02"</f>
        <v>EC-ACINT-0001-02</v>
      </c>
      <c r="C16" s="166"/>
      <c r="D16" s="166"/>
      <c r="E16" s="166"/>
      <c r="F16" s="166"/>
      <c r="G16" s="166"/>
      <c r="H16" s="166"/>
    </row>
    <row r="17" spans="1:5">
      <c r="A17" s="59" t="s">
        <v>214</v>
      </c>
      <c r="B17" s="64" t="str">
        <f>'Escenarios de calidad'!A4</f>
        <v>ACINT-0001</v>
      </c>
      <c r="C17" s="166"/>
      <c r="D17" s="166"/>
      <c r="E17" s="166"/>
    </row>
    <row r="18" spans="1:5">
      <c r="A18" s="59" t="s">
        <v>215</v>
      </c>
      <c r="B18" s="64" t="str">
        <f>'Escenarios de calidad'!D4</f>
        <v>Soporte a idioma</v>
      </c>
      <c r="C18" s="166"/>
      <c r="D18" s="166"/>
      <c r="E18" s="166"/>
    </row>
    <row r="19" spans="1:5">
      <c r="A19" s="59" t="s">
        <v>4</v>
      </c>
      <c r="B19" s="64" t="str">
        <f>'Escenarios de calidad'!E4</f>
        <v>Internacionalización</v>
      </c>
      <c r="C19" s="166"/>
      <c r="D19" s="166"/>
      <c r="E19" s="166"/>
    </row>
    <row r="20" spans="1:5">
      <c r="A20" s="59" t="s">
        <v>216</v>
      </c>
      <c r="B20" s="65" t="s">
        <v>234</v>
      </c>
      <c r="C20" s="166"/>
      <c r="D20" s="166"/>
      <c r="E20" s="166"/>
    </row>
    <row r="21" spans="1:5">
      <c r="A21" s="59" t="s">
        <v>218</v>
      </c>
      <c r="B21" s="65" t="s">
        <v>219</v>
      </c>
      <c r="C21" s="166"/>
      <c r="D21" s="166"/>
      <c r="E21" s="166"/>
    </row>
    <row r="22" spans="1:5" ht="60">
      <c r="A22" s="59" t="s">
        <v>220</v>
      </c>
      <c r="B22" s="65" t="s">
        <v>255</v>
      </c>
      <c r="C22" s="166"/>
      <c r="D22" s="166"/>
      <c r="E22" s="166"/>
    </row>
    <row r="23" spans="1:5">
      <c r="A23" s="60" t="s">
        <v>222</v>
      </c>
      <c r="B23" s="66" t="s">
        <v>223</v>
      </c>
      <c r="C23" s="166"/>
      <c r="D23" s="166"/>
      <c r="E23" s="166"/>
    </row>
    <row r="24" spans="1:5">
      <c r="A24" s="60" t="s">
        <v>214</v>
      </c>
      <c r="B24" s="66" t="s">
        <v>251</v>
      </c>
      <c r="C24" s="166"/>
      <c r="D24" s="166"/>
      <c r="E24" s="166"/>
    </row>
    <row r="25" spans="1:5">
      <c r="A25" s="60" t="s">
        <v>225</v>
      </c>
      <c r="B25" s="66" t="s">
        <v>242</v>
      </c>
      <c r="C25" s="166"/>
      <c r="D25" s="166"/>
      <c r="E25" s="166"/>
    </row>
    <row r="26" spans="1:5">
      <c r="A26" s="60" t="s">
        <v>227</v>
      </c>
      <c r="B26" s="66" t="s">
        <v>228</v>
      </c>
      <c r="C26" s="166"/>
      <c r="D26" s="166"/>
      <c r="E26" s="166"/>
    </row>
    <row r="27" spans="1:5">
      <c r="A27" s="60" t="s">
        <v>229</v>
      </c>
      <c r="B27" s="66" t="s">
        <v>256</v>
      </c>
      <c r="C27" s="166"/>
      <c r="D27" s="166"/>
      <c r="E27" s="166"/>
    </row>
    <row r="28" spans="1:5" ht="45">
      <c r="A28" s="61" t="s">
        <v>231</v>
      </c>
      <c r="B28" s="67" t="s">
        <v>257</v>
      </c>
      <c r="C28" s="166"/>
      <c r="D28" s="166"/>
      <c r="E28" s="166"/>
    </row>
    <row r="30" spans="1:5">
      <c r="A30" s="166"/>
      <c r="B30" s="166"/>
      <c r="C30" s="166"/>
      <c r="D30" s="166"/>
      <c r="E30" s="166"/>
    </row>
    <row r="31" spans="1:5">
      <c r="A31" s="166"/>
      <c r="B31" s="166"/>
      <c r="C31" s="166"/>
      <c r="D31" s="166"/>
      <c r="E31" s="166"/>
    </row>
    <row r="32" spans="1:5">
      <c r="A32" s="166"/>
      <c r="B32" s="166"/>
      <c r="C32" s="166"/>
      <c r="D32" s="166"/>
      <c r="E32" s="166"/>
    </row>
    <row r="33" spans="1:5">
      <c r="A33" s="166"/>
      <c r="B33" s="166"/>
      <c r="C33" s="166"/>
      <c r="D33" s="166"/>
      <c r="E33" s="166"/>
    </row>
    <row r="34" spans="1:5">
      <c r="A34" s="166"/>
      <c r="B34" s="166"/>
      <c r="C34" s="166"/>
      <c r="D34" s="166"/>
      <c r="E34" s="166"/>
    </row>
    <row r="35" spans="1:5">
      <c r="A35" s="166"/>
      <c r="B35" s="166"/>
      <c r="C35" s="166"/>
      <c r="D35" s="166"/>
      <c r="E35" s="166"/>
    </row>
    <row r="36" spans="1:5">
      <c r="A36" s="166"/>
      <c r="B36" s="166"/>
      <c r="C36" s="166"/>
      <c r="D36" s="166"/>
      <c r="E36" s="166"/>
    </row>
    <row r="37" spans="1:5">
      <c r="A37" s="166"/>
      <c r="B37" s="166"/>
      <c r="C37" s="166"/>
      <c r="D37" s="166"/>
      <c r="E37" s="166"/>
    </row>
    <row r="38" spans="1:5">
      <c r="A38" s="166"/>
      <c r="B38" s="166"/>
      <c r="C38" s="166"/>
      <c r="D38" s="166"/>
      <c r="E38" s="166"/>
    </row>
    <row r="39" spans="1:5">
      <c r="A39" s="166"/>
      <c r="B39" s="166"/>
      <c r="C39" s="166"/>
      <c r="D39" s="166"/>
      <c r="E39" s="166"/>
    </row>
    <row r="40" spans="1:5">
      <c r="A40" s="166"/>
      <c r="B40" s="166"/>
      <c r="C40" s="166"/>
      <c r="D40" s="166"/>
      <c r="E40" s="166"/>
    </row>
    <row r="41" spans="1:5">
      <c r="A41" s="166"/>
      <c r="B41" s="166"/>
      <c r="C41" s="166"/>
      <c r="D41" s="166"/>
      <c r="E41" s="166"/>
    </row>
    <row r="42" spans="1:5">
      <c r="A42" s="166"/>
      <c r="B42" s="166"/>
      <c r="C42" s="166"/>
      <c r="D42" s="166"/>
      <c r="E42" s="166"/>
    </row>
  </sheetData>
  <hyperlinks>
    <hyperlink ref="B3" location="'Escenarios de calidad'!D4" display="='Escenarios de calidad'!A4" xr:uid="{AD978A1F-CE6E-442E-9E64-4597DA3EEEB8}"/>
    <hyperlink ref="B4:B5" location="'Escenarios de calidad'!D2" display="'Escenarios de calidad'!d2" xr:uid="{3BAE35A4-18A7-4F8A-8D02-9342D98F0CEC}"/>
    <hyperlink ref="B5" location="'Escenarios de calidad'!D4" display="='Escenarios de calidad'!E4" xr:uid="{114FB330-D0BB-40C0-9398-125E2059E261}"/>
    <hyperlink ref="B4" location="'Escenarios de calidad'!D4" display="='Escenarios de calidad'!D4" xr:uid="{32C7FF25-25D2-4F87-84AB-92CA48C4BA2B}"/>
    <hyperlink ref="B19" location="'Escenarios de calidad'!D4" display="='Escenarios de calidad'!E4" xr:uid="{1A225F15-DBED-4696-B7A2-138C6C1DC377}"/>
    <hyperlink ref="B18" location="'Escenarios de calidad'!D4" display="='Escenarios de calidad'!D18" xr:uid="{9000BA49-9832-4F87-9E78-D0BD8330D876}"/>
    <hyperlink ref="B18:B19" location="'Escenarios de calidad'!D2" display="'Escenarios de calidad'!d2" xr:uid="{84F0EBD9-C66E-40AE-A2F2-452FD6BAD089}"/>
    <hyperlink ref="B17" location="'Escenarios de calidad'!D4" display="='Escenarios de calidad'!A18" xr:uid="{9EBB3C29-C678-4FA1-8FF6-6546FB18C23A}"/>
    <hyperlink ref="A1" location="'Escenarios de calidad'!A1" display="Volver al inicio" xr:uid="{04A96773-6756-4854-9BA2-76D49EB286B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F35A9-07A9-421D-BC72-234547A01D43}">
          <x14:formula1>
            <xm:f>Opciones!$A$2:$A$4</xm:f>
          </x14:formula1>
          <xm:sqref>B7 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5FECF-15F8-4FBE-A11C-28019EDD18CF}">
  <dimension ref="A1:C56"/>
  <sheetViews>
    <sheetView workbookViewId="0">
      <selection activeCell="C30" sqref="C30"/>
    </sheetView>
  </sheetViews>
  <sheetFormatPr defaultColWidth="9.140625" defaultRowHeight="15"/>
  <cols>
    <col min="1" max="1" width="20.7109375" style="4" customWidth="1"/>
    <col min="2" max="2" width="70.7109375" style="4" customWidth="1"/>
    <col min="3" max="16384" width="9.140625" style="4"/>
  </cols>
  <sheetData>
    <row r="1" spans="1:3" customFormat="1">
      <c r="A1" s="68" t="s">
        <v>58</v>
      </c>
      <c r="B1" s="69" t="s">
        <v>5</v>
      </c>
      <c r="C1">
        <f xml:space="preserve"> COUNTIF(B:B, "EC-ACSEG-0001-**")</f>
        <v>4</v>
      </c>
    </row>
    <row r="2" spans="1:3">
      <c r="A2" s="58" t="s">
        <v>0</v>
      </c>
      <c r="B2" s="62" t="str">
        <f>"EC-"&amp;B3&amp;"-01"</f>
        <v>EC-ACSEG-0001-01</v>
      </c>
    </row>
    <row r="3" spans="1:3">
      <c r="A3" s="59" t="s">
        <v>214</v>
      </c>
      <c r="B3" s="64" t="str">
        <f>'Escenarios de calidad'!A5</f>
        <v>ACSEG-0001</v>
      </c>
    </row>
    <row r="4" spans="1:3">
      <c r="A4" s="59" t="s">
        <v>215</v>
      </c>
      <c r="B4" s="64" t="str">
        <f>'Escenarios de calidad'!D5</f>
        <v>Autenticación </v>
      </c>
    </row>
    <row r="5" spans="1:3">
      <c r="A5" s="59" t="s">
        <v>4</v>
      </c>
      <c r="B5" s="64" t="str">
        <f>'Escenarios de calidad'!E5</f>
        <v>Seguridad</v>
      </c>
    </row>
    <row r="6" spans="1:3">
      <c r="A6" s="59" t="s">
        <v>216</v>
      </c>
      <c r="B6" s="65" t="s">
        <v>217</v>
      </c>
    </row>
    <row r="7" spans="1:3" ht="15" customHeight="1">
      <c r="A7" s="59" t="s">
        <v>218</v>
      </c>
      <c r="B7" s="65" t="s">
        <v>219</v>
      </c>
    </row>
    <row r="8" spans="1:3" ht="30">
      <c r="A8" s="59" t="s">
        <v>220</v>
      </c>
      <c r="B8" s="65" t="s">
        <v>258</v>
      </c>
    </row>
    <row r="9" spans="1:3">
      <c r="A9" s="60" t="s">
        <v>222</v>
      </c>
      <c r="B9" s="66" t="s">
        <v>223</v>
      </c>
    </row>
    <row r="10" spans="1:3">
      <c r="A10" s="60" t="s">
        <v>214</v>
      </c>
      <c r="B10" s="66" t="s">
        <v>259</v>
      </c>
    </row>
    <row r="11" spans="1:3">
      <c r="A11" s="60" t="s">
        <v>225</v>
      </c>
      <c r="B11" s="66" t="s">
        <v>260</v>
      </c>
    </row>
    <row r="12" spans="1:3">
      <c r="A12" s="60" t="s">
        <v>227</v>
      </c>
      <c r="B12" s="66" t="s">
        <v>228</v>
      </c>
    </row>
    <row r="13" spans="1:3">
      <c r="A13" s="60" t="s">
        <v>229</v>
      </c>
      <c r="B13" s="66" t="s">
        <v>261</v>
      </c>
    </row>
    <row r="14" spans="1:3" ht="30">
      <c r="A14" s="61" t="s">
        <v>231</v>
      </c>
      <c r="B14" s="67" t="s">
        <v>262</v>
      </c>
    </row>
    <row r="15" spans="1:3">
      <c r="A15" s="5"/>
      <c r="B15" s="3"/>
    </row>
    <row r="16" spans="1:3">
      <c r="A16" s="58" t="s">
        <v>0</v>
      </c>
      <c r="B16" s="62" t="str">
        <f>"EC-"&amp;B3&amp;"-02"</f>
        <v>EC-ACSEG-0001-02</v>
      </c>
    </row>
    <row r="17" spans="1:2">
      <c r="A17" s="59" t="s">
        <v>233</v>
      </c>
      <c r="B17" s="64" t="str">
        <f>B3</f>
        <v>ACSEG-0001</v>
      </c>
    </row>
    <row r="18" spans="1:2">
      <c r="A18" s="59" t="s">
        <v>215</v>
      </c>
      <c r="B18" s="64" t="str">
        <f>B4</f>
        <v>Autenticación </v>
      </c>
    </row>
    <row r="19" spans="1:2">
      <c r="A19" s="59" t="s">
        <v>4</v>
      </c>
      <c r="B19" s="64" t="str">
        <f>B5</f>
        <v>Seguridad</v>
      </c>
    </row>
    <row r="20" spans="1:2">
      <c r="A20" s="59" t="s">
        <v>216</v>
      </c>
      <c r="B20" s="65" t="s">
        <v>234</v>
      </c>
    </row>
    <row r="21" spans="1:2" ht="15" customHeight="1">
      <c r="A21" s="59" t="s">
        <v>218</v>
      </c>
      <c r="B21" s="65" t="s">
        <v>219</v>
      </c>
    </row>
    <row r="22" spans="1:2" ht="30" customHeight="1">
      <c r="A22" s="59" t="s">
        <v>220</v>
      </c>
      <c r="B22" s="65" t="s">
        <v>263</v>
      </c>
    </row>
    <row r="23" spans="1:2">
      <c r="A23" s="60" t="s">
        <v>222</v>
      </c>
      <c r="B23" s="66" t="s">
        <v>223</v>
      </c>
    </row>
    <row r="24" spans="1:2">
      <c r="A24" s="60" t="s">
        <v>214</v>
      </c>
      <c r="B24" s="66" t="s">
        <v>264</v>
      </c>
    </row>
    <row r="25" spans="1:2">
      <c r="A25" s="60" t="s">
        <v>225</v>
      </c>
      <c r="B25" s="66" t="s">
        <v>260</v>
      </c>
    </row>
    <row r="26" spans="1:2">
      <c r="A26" s="60" t="s">
        <v>227</v>
      </c>
      <c r="B26" s="66" t="s">
        <v>228</v>
      </c>
    </row>
    <row r="27" spans="1:2" ht="30">
      <c r="A27" s="60" t="s">
        <v>229</v>
      </c>
      <c r="B27" s="66" t="s">
        <v>265</v>
      </c>
    </row>
    <row r="28" spans="1:2" ht="30" customHeight="1">
      <c r="A28" s="61" t="s">
        <v>231</v>
      </c>
      <c r="B28" s="67" t="s">
        <v>266</v>
      </c>
    </row>
    <row r="30" spans="1:2">
      <c r="A30" s="58" t="s">
        <v>0</v>
      </c>
      <c r="B30" s="62" t="str">
        <f>"EC-"&amp;B3&amp;"-03"</f>
        <v>EC-ACSEG-0001-03</v>
      </c>
    </row>
    <row r="31" spans="1:2">
      <c r="A31" s="59" t="s">
        <v>233</v>
      </c>
      <c r="B31" s="64" t="str">
        <f>B17</f>
        <v>ACSEG-0001</v>
      </c>
    </row>
    <row r="32" spans="1:2">
      <c r="A32" s="59" t="s">
        <v>215</v>
      </c>
      <c r="B32" s="64" t="str">
        <f>B18</f>
        <v>Autenticación </v>
      </c>
    </row>
    <row r="33" spans="1:2">
      <c r="A33" s="59" t="s">
        <v>4</v>
      </c>
      <c r="B33" s="64" t="str">
        <f>B19</f>
        <v>Seguridad</v>
      </c>
    </row>
    <row r="34" spans="1:2">
      <c r="A34" s="59" t="s">
        <v>216</v>
      </c>
      <c r="B34" s="65" t="s">
        <v>234</v>
      </c>
    </row>
    <row r="35" spans="1:2" ht="15" customHeight="1">
      <c r="A35" s="59" t="s">
        <v>218</v>
      </c>
      <c r="B35" s="65" t="s">
        <v>219</v>
      </c>
    </row>
    <row r="36" spans="1:2" ht="30">
      <c r="A36" s="59" t="s">
        <v>220</v>
      </c>
      <c r="B36" s="65" t="s">
        <v>267</v>
      </c>
    </row>
    <row r="37" spans="1:2">
      <c r="A37" s="60" t="s">
        <v>222</v>
      </c>
      <c r="B37" s="66" t="s">
        <v>223</v>
      </c>
    </row>
    <row r="38" spans="1:2" ht="30">
      <c r="A38" s="60" t="s">
        <v>214</v>
      </c>
      <c r="B38" s="66" t="s">
        <v>268</v>
      </c>
    </row>
    <row r="39" spans="1:2">
      <c r="A39" s="60" t="s">
        <v>225</v>
      </c>
      <c r="B39" s="66" t="s">
        <v>260</v>
      </c>
    </row>
    <row r="40" spans="1:2">
      <c r="A40" s="60" t="s">
        <v>227</v>
      </c>
      <c r="B40" s="66" t="s">
        <v>228</v>
      </c>
    </row>
    <row r="41" spans="1:2" ht="30">
      <c r="A41" s="60" t="s">
        <v>229</v>
      </c>
      <c r="B41" s="66" t="s">
        <v>269</v>
      </c>
    </row>
    <row r="42" spans="1:2" ht="45">
      <c r="A42" s="61" t="s">
        <v>231</v>
      </c>
      <c r="B42" s="67" t="s">
        <v>270</v>
      </c>
    </row>
    <row r="43" spans="1:2">
      <c r="A43" s="5"/>
      <c r="B43" s="3"/>
    </row>
    <row r="44" spans="1:2">
      <c r="A44" s="58" t="s">
        <v>0</v>
      </c>
      <c r="B44" s="62" t="str">
        <f>"EC-"&amp;B3&amp;"-04"</f>
        <v>EC-ACSEG-0001-04</v>
      </c>
    </row>
    <row r="45" spans="1:2">
      <c r="A45" s="59" t="s">
        <v>233</v>
      </c>
      <c r="B45" s="64" t="str">
        <f>B31</f>
        <v>ACSEG-0001</v>
      </c>
    </row>
    <row r="46" spans="1:2">
      <c r="A46" s="59" t="s">
        <v>215</v>
      </c>
      <c r="B46" s="64" t="str">
        <f>B32</f>
        <v>Autenticación </v>
      </c>
    </row>
    <row r="47" spans="1:2">
      <c r="A47" s="59" t="s">
        <v>4</v>
      </c>
      <c r="B47" s="64" t="str">
        <f>B33</f>
        <v>Seguridad</v>
      </c>
    </row>
    <row r="48" spans="1:2">
      <c r="A48" s="59" t="s">
        <v>216</v>
      </c>
      <c r="B48" s="65" t="s">
        <v>234</v>
      </c>
    </row>
    <row r="49" spans="1:2" ht="30">
      <c r="A49" s="59" t="s">
        <v>218</v>
      </c>
      <c r="B49" s="65" t="s">
        <v>219</v>
      </c>
    </row>
    <row r="50" spans="1:2" ht="45">
      <c r="A50" s="59" t="s">
        <v>220</v>
      </c>
      <c r="B50" s="65" t="s">
        <v>271</v>
      </c>
    </row>
    <row r="51" spans="1:2">
      <c r="A51" s="60" t="s">
        <v>222</v>
      </c>
      <c r="B51" s="66" t="s">
        <v>223</v>
      </c>
    </row>
    <row r="52" spans="1:2" ht="30">
      <c r="A52" s="60" t="s">
        <v>214</v>
      </c>
      <c r="B52" s="66" t="s">
        <v>272</v>
      </c>
    </row>
    <row r="53" spans="1:2">
      <c r="A53" s="60" t="s">
        <v>225</v>
      </c>
      <c r="B53" s="66" t="s">
        <v>260</v>
      </c>
    </row>
    <row r="54" spans="1:2">
      <c r="A54" s="60" t="s">
        <v>227</v>
      </c>
      <c r="B54" s="66" t="s">
        <v>228</v>
      </c>
    </row>
    <row r="55" spans="1:2" ht="30">
      <c r="A55" s="60" t="s">
        <v>229</v>
      </c>
      <c r="B55" s="66" t="s">
        <v>273</v>
      </c>
    </row>
    <row r="56" spans="1:2" ht="45">
      <c r="A56" s="61" t="s">
        <v>231</v>
      </c>
      <c r="B56" s="67" t="s">
        <v>274</v>
      </c>
    </row>
  </sheetData>
  <hyperlinks>
    <hyperlink ref="B3" location="'Escenarios de calidad'!D2" display="'Escenarios de calidad'!d2" xr:uid="{F4B06545-24C3-4A36-9F22-82A2FF36ACF3}"/>
    <hyperlink ref="B4:B5" location="'Escenarios de calidad'!D2" display="'Escenarios de calidad'!d2" xr:uid="{99C5D17A-9426-4D16-A831-D50581455876}"/>
    <hyperlink ref="A1" location="'Escenarios de calidad'!A1" display="Volver al inicio" xr:uid="{9D24C447-4075-4F8E-9228-BE6E74C593B7}"/>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D33A8CD-97E5-4164-86EC-F31AE5559A11}">
          <x14:formula1>
            <xm:f>Opciones!$A$2:$A$4</xm:f>
          </x14:formula1>
          <xm:sqref>B7 B21 B35 B49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E7DD1-0CDB-4E46-98F1-242B6995AD47}">
  <dimension ref="A1:C42"/>
  <sheetViews>
    <sheetView topLeftCell="A34" workbookViewId="0"/>
  </sheetViews>
  <sheetFormatPr defaultColWidth="9.140625" defaultRowHeight="15"/>
  <cols>
    <col min="1" max="1" width="20.7109375" customWidth="1"/>
    <col min="2" max="2" width="70.7109375" customWidth="1"/>
    <col min="3" max="3" width="27.28515625" customWidth="1"/>
    <col min="4" max="4" width="10.5703125" customWidth="1"/>
  </cols>
  <sheetData>
    <row r="1" spans="1:3">
      <c r="A1" s="27" t="s">
        <v>58</v>
      </c>
      <c r="B1" s="20" t="s">
        <v>5</v>
      </c>
      <c r="C1">
        <f xml:space="preserve"> COUNTIF(B:B, "EC-ACSEG-0002-**")</f>
        <v>3</v>
      </c>
    </row>
    <row r="2" spans="1:3">
      <c r="A2" s="58" t="s">
        <v>0</v>
      </c>
      <c r="B2" s="62" t="str">
        <f>"EC-"&amp;B3&amp;"-01"</f>
        <v>EC-ACSEG-0002-01</v>
      </c>
    </row>
    <row r="3" spans="1:3">
      <c r="A3" s="59" t="s">
        <v>214</v>
      </c>
      <c r="B3" s="64" t="str">
        <f>'Escenarios de calidad'!A6</f>
        <v>ACSEG-0002</v>
      </c>
    </row>
    <row r="4" spans="1:3">
      <c r="A4" s="59" t="s">
        <v>215</v>
      </c>
      <c r="B4" s="64" t="str">
        <f>'Escenarios de calidad'!D6</f>
        <v xml:space="preserve">Autenticación </v>
      </c>
    </row>
    <row r="5" spans="1:3">
      <c r="A5" s="59" t="s">
        <v>4</v>
      </c>
      <c r="B5" s="64" t="str">
        <f>'Escenarios de calidad'!E6</f>
        <v>Seguridad</v>
      </c>
    </row>
    <row r="6" spans="1:3">
      <c r="A6" s="59" t="s">
        <v>216</v>
      </c>
      <c r="B6" s="65" t="s">
        <v>217</v>
      </c>
    </row>
    <row r="7" spans="1:3">
      <c r="A7" s="59" t="s">
        <v>218</v>
      </c>
      <c r="B7" s="65" t="s">
        <v>219</v>
      </c>
    </row>
    <row r="8" spans="1:3" ht="60">
      <c r="A8" s="59" t="s">
        <v>220</v>
      </c>
      <c r="B8" s="65" t="s">
        <v>275</v>
      </c>
    </row>
    <row r="9" spans="1:3">
      <c r="A9" s="60" t="s">
        <v>222</v>
      </c>
      <c r="B9" s="66" t="s">
        <v>223</v>
      </c>
    </row>
    <row r="10" spans="1:3" ht="45">
      <c r="A10" s="60" t="s">
        <v>214</v>
      </c>
      <c r="B10" s="66" t="s">
        <v>276</v>
      </c>
    </row>
    <row r="11" spans="1:3">
      <c r="A11" s="60" t="s">
        <v>225</v>
      </c>
      <c r="B11" s="66" t="s">
        <v>260</v>
      </c>
    </row>
    <row r="12" spans="1:3">
      <c r="A12" s="60" t="s">
        <v>227</v>
      </c>
      <c r="B12" s="66" t="s">
        <v>228</v>
      </c>
    </row>
    <row r="13" spans="1:3" ht="45">
      <c r="A13" s="60" t="s">
        <v>229</v>
      </c>
      <c r="B13" s="66" t="s">
        <v>277</v>
      </c>
    </row>
    <row r="14" spans="1:3" ht="60">
      <c r="A14" s="61" t="s">
        <v>231</v>
      </c>
      <c r="B14" s="67" t="s">
        <v>278</v>
      </c>
    </row>
    <row r="16" spans="1:3">
      <c r="A16" s="58" t="s">
        <v>0</v>
      </c>
      <c r="B16" s="62" t="str">
        <f>"EC-"&amp;B17&amp;"-02"</f>
        <v>EC-ACSEG-0002-02</v>
      </c>
    </row>
    <row r="17" spans="1:3">
      <c r="A17" s="59" t="s">
        <v>214</v>
      </c>
      <c r="B17" s="64" t="str">
        <f>'Escenarios de calidad'!A6</f>
        <v>ACSEG-0002</v>
      </c>
      <c r="C17" s="26"/>
    </row>
    <row r="18" spans="1:3">
      <c r="A18" s="59" t="s">
        <v>215</v>
      </c>
      <c r="B18" s="64" t="str">
        <f>'Escenarios de calidad'!D6</f>
        <v xml:space="preserve">Autenticación </v>
      </c>
    </row>
    <row r="19" spans="1:3">
      <c r="A19" s="59" t="s">
        <v>4</v>
      </c>
      <c r="B19" s="64" t="str">
        <f>'Escenarios de calidad'!E6</f>
        <v>Seguridad</v>
      </c>
    </row>
    <row r="20" spans="1:3">
      <c r="A20" s="59" t="s">
        <v>216</v>
      </c>
      <c r="B20" s="65" t="s">
        <v>245</v>
      </c>
    </row>
    <row r="21" spans="1:3">
      <c r="A21" s="59" t="s">
        <v>218</v>
      </c>
      <c r="B21" s="65" t="s">
        <v>219</v>
      </c>
    </row>
    <row r="22" spans="1:3" ht="60">
      <c r="A22" s="59" t="s">
        <v>220</v>
      </c>
      <c r="B22" s="65" t="s">
        <v>279</v>
      </c>
    </row>
    <row r="23" spans="1:3">
      <c r="A23" s="60" t="s">
        <v>222</v>
      </c>
      <c r="B23" s="66" t="s">
        <v>223</v>
      </c>
    </row>
    <row r="24" spans="1:3" ht="30">
      <c r="A24" s="60" t="s">
        <v>214</v>
      </c>
      <c r="B24" s="66" t="s">
        <v>280</v>
      </c>
    </row>
    <row r="25" spans="1:3">
      <c r="A25" s="60" t="s">
        <v>225</v>
      </c>
      <c r="B25" s="66" t="s">
        <v>260</v>
      </c>
    </row>
    <row r="26" spans="1:3">
      <c r="A26" s="60" t="s">
        <v>227</v>
      </c>
      <c r="B26" s="66" t="s">
        <v>228</v>
      </c>
    </row>
    <row r="27" spans="1:3" ht="45">
      <c r="A27" s="60" t="s">
        <v>229</v>
      </c>
      <c r="B27" s="66" t="s">
        <v>281</v>
      </c>
    </row>
    <row r="28" spans="1:3" ht="45">
      <c r="A28" s="61" t="s">
        <v>231</v>
      </c>
      <c r="B28" s="67" t="s">
        <v>282</v>
      </c>
    </row>
    <row r="30" spans="1:3">
      <c r="A30" s="58" t="s">
        <v>0</v>
      </c>
      <c r="B30" s="62" t="str">
        <f>"EC-"&amp;B17&amp;"-03"</f>
        <v>EC-ACSEG-0002-03</v>
      </c>
    </row>
    <row r="31" spans="1:3">
      <c r="A31" s="59" t="s">
        <v>214</v>
      </c>
      <c r="B31" s="64" t="str">
        <f>'Escenarios de calidad'!A6</f>
        <v>ACSEG-0002</v>
      </c>
    </row>
    <row r="32" spans="1:3">
      <c r="A32" s="59" t="s">
        <v>215</v>
      </c>
      <c r="B32" s="64" t="str">
        <f>'Escenarios de calidad'!D6</f>
        <v xml:space="preserve">Autenticación </v>
      </c>
    </row>
    <row r="33" spans="1:2">
      <c r="A33" s="59" t="s">
        <v>4</v>
      </c>
      <c r="B33" s="64" t="str">
        <f>'Escenarios de calidad'!E6</f>
        <v>Seguridad</v>
      </c>
    </row>
    <row r="34" spans="1:2">
      <c r="A34" s="59" t="s">
        <v>216</v>
      </c>
      <c r="B34" s="65" t="s">
        <v>245</v>
      </c>
    </row>
    <row r="35" spans="1:2">
      <c r="A35" s="59" t="s">
        <v>218</v>
      </c>
      <c r="B35" s="65" t="s">
        <v>219</v>
      </c>
    </row>
    <row r="36" spans="1:2" ht="75">
      <c r="A36" s="59" t="s">
        <v>220</v>
      </c>
      <c r="B36" s="65" t="s">
        <v>283</v>
      </c>
    </row>
    <row r="37" spans="1:2">
      <c r="A37" s="60" t="s">
        <v>222</v>
      </c>
      <c r="B37" s="66" t="s">
        <v>223</v>
      </c>
    </row>
    <row r="38" spans="1:2" ht="30">
      <c r="A38" s="60" t="s">
        <v>214</v>
      </c>
      <c r="B38" s="66" t="s">
        <v>284</v>
      </c>
    </row>
    <row r="39" spans="1:2">
      <c r="A39" s="60" t="s">
        <v>225</v>
      </c>
      <c r="B39" s="66" t="s">
        <v>260</v>
      </c>
    </row>
    <row r="40" spans="1:2">
      <c r="A40" s="60" t="s">
        <v>227</v>
      </c>
      <c r="B40" s="66" t="s">
        <v>228</v>
      </c>
    </row>
    <row r="41" spans="1:2" ht="60">
      <c r="A41" s="60" t="s">
        <v>229</v>
      </c>
      <c r="B41" s="66" t="s">
        <v>285</v>
      </c>
    </row>
    <row r="42" spans="1:2" ht="79.5" customHeight="1">
      <c r="A42" s="61" t="s">
        <v>231</v>
      </c>
      <c r="B42" s="67" t="s">
        <v>286</v>
      </c>
    </row>
  </sheetData>
  <hyperlinks>
    <hyperlink ref="B3" location="'Escenarios de calidad'!A6" display="='Escenarios de calidad'!A6" xr:uid="{94ABAA20-9919-40F4-AF5D-A78434EBC394}"/>
    <hyperlink ref="B4:B5" location="'Escenarios de calidad'!D2" display="'Escenarios de calidad'!d2" xr:uid="{AA66AF98-62EA-4347-A1A4-4A60CA27523D}"/>
    <hyperlink ref="B17" location="'Escenarios de calidad'!D2" display="'Escenarios de calidad'!d2" xr:uid="{E7ED2226-7C79-44FA-BFAC-EE62916D4AE2}"/>
    <hyperlink ref="B18:B19" location="'Escenarios de calidad'!D2" display="'Escenarios de calidad'!d2" xr:uid="{165481A8-7C5B-497D-AF28-1B4E4811A021}"/>
    <hyperlink ref="B31" location="'Escenarios de calidad'!D2" display="'Escenarios de calidad'!d2" xr:uid="{A3561C66-877D-4C8D-AD5C-AE5B7F731F92}"/>
    <hyperlink ref="B32:B33" location="'Escenarios de calidad'!D2" display="'Escenarios de calidad'!d2" xr:uid="{09A9C860-C168-4C2E-AAC6-FA1BB658DC77}"/>
    <hyperlink ref="A1" location="'Escenarios de calidad'!A1" display="Volver al inicio" xr:uid="{B44096FB-6943-4313-9072-8D862D2E44E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68BD1BA-80A6-44A7-A050-D2A790EB6088}">
          <x14:formula1>
            <xm:f>Opciones!$A$2:$A$4</xm:f>
          </x14:formula1>
          <xm:sqref>B7 B21 B35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10D2-F16F-4DD0-AB6B-B7D3C469C3F0}">
  <dimension ref="A1:C56"/>
  <sheetViews>
    <sheetView topLeftCell="A42" workbookViewId="0">
      <selection activeCell="B60" sqref="B60"/>
    </sheetView>
  </sheetViews>
  <sheetFormatPr defaultColWidth="9.140625" defaultRowHeight="15"/>
  <cols>
    <col min="1" max="1" width="20.7109375" customWidth="1"/>
    <col min="2" max="2" width="70.7109375" customWidth="1"/>
    <col min="3" max="3" width="36.5703125" customWidth="1"/>
    <col min="4" max="4" width="20.7109375" customWidth="1"/>
    <col min="5" max="5" width="70.7109375" customWidth="1"/>
  </cols>
  <sheetData>
    <row r="1" spans="1:3">
      <c r="A1" s="27" t="s">
        <v>58</v>
      </c>
      <c r="B1" s="20" t="s">
        <v>5</v>
      </c>
      <c r="C1">
        <f xml:space="preserve"> COUNTIF(B:B, "EC-ACUSB-0001-**")</f>
        <v>4</v>
      </c>
    </row>
    <row r="2" spans="1:3">
      <c r="A2" s="58" t="s">
        <v>0</v>
      </c>
      <c r="B2" s="62" t="str">
        <f>"EC-"&amp;B3&amp;"-01"</f>
        <v>EC-ACUSB-0001-01</v>
      </c>
    </row>
    <row r="3" spans="1:3">
      <c r="A3" s="59" t="s">
        <v>214</v>
      </c>
      <c r="B3" s="64" t="str">
        <f>'Escenarios de calidad'!A7</f>
        <v>ACUSB-0001</v>
      </c>
    </row>
    <row r="4" spans="1:3">
      <c r="A4" s="59" t="s">
        <v>215</v>
      </c>
      <c r="B4" s="64" t="str">
        <f>'Escenarios de calidad'!D7</f>
        <v>Interacción</v>
      </c>
    </row>
    <row r="5" spans="1:3">
      <c r="A5" s="59" t="s">
        <v>4</v>
      </c>
      <c r="B5" s="64" t="str">
        <f>'Escenarios de calidad'!E7</f>
        <v>Usabilidad</v>
      </c>
    </row>
    <row r="6" spans="1:3">
      <c r="A6" s="59" t="s">
        <v>216</v>
      </c>
      <c r="B6" s="65" t="s">
        <v>217</v>
      </c>
    </row>
    <row r="7" spans="1:3">
      <c r="A7" s="59" t="s">
        <v>218</v>
      </c>
      <c r="B7" s="65" t="s">
        <v>219</v>
      </c>
    </row>
    <row r="8" spans="1:3" ht="45">
      <c r="A8" s="59" t="s">
        <v>220</v>
      </c>
      <c r="B8" s="65" t="s">
        <v>287</v>
      </c>
    </row>
    <row r="9" spans="1:3">
      <c r="A9" s="60" t="s">
        <v>222</v>
      </c>
      <c r="B9" s="66" t="s">
        <v>223</v>
      </c>
    </row>
    <row r="10" spans="1:3">
      <c r="A10" s="60" t="s">
        <v>214</v>
      </c>
      <c r="B10" s="66" t="s">
        <v>288</v>
      </c>
    </row>
    <row r="11" spans="1:3">
      <c r="A11" s="60" t="s">
        <v>225</v>
      </c>
      <c r="B11" s="66" t="s">
        <v>242</v>
      </c>
    </row>
    <row r="12" spans="1:3">
      <c r="A12" s="60" t="s">
        <v>227</v>
      </c>
      <c r="B12" s="66" t="s">
        <v>228</v>
      </c>
    </row>
    <row r="13" spans="1:3" ht="30">
      <c r="A13" s="60" t="s">
        <v>229</v>
      </c>
      <c r="B13" s="66" t="s">
        <v>289</v>
      </c>
    </row>
    <row r="14" spans="1:3" ht="30">
      <c r="A14" s="61" t="s">
        <v>231</v>
      </c>
      <c r="B14" s="67" t="s">
        <v>290</v>
      </c>
      <c r="C14" s="4"/>
    </row>
    <row r="16" spans="1:3">
      <c r="A16" s="58" t="s">
        <v>0</v>
      </c>
      <c r="B16" s="62" t="str">
        <f>"EC-"&amp;B3&amp;"-02"</f>
        <v>EC-ACUSB-0001-02</v>
      </c>
    </row>
    <row r="17" spans="1:2">
      <c r="A17" s="59" t="s">
        <v>214</v>
      </c>
      <c r="B17" s="64" t="str">
        <f>'Escenarios de calidad'!A7</f>
        <v>ACUSB-0001</v>
      </c>
    </row>
    <row r="18" spans="1:2">
      <c r="A18" s="59" t="s">
        <v>215</v>
      </c>
      <c r="B18" s="64" t="str">
        <f>'Escenarios de calidad'!D7</f>
        <v>Interacción</v>
      </c>
    </row>
    <row r="19" spans="1:2">
      <c r="A19" s="59" t="s">
        <v>4</v>
      </c>
      <c r="B19" s="64" t="str">
        <f>'Escenarios de calidad'!E7</f>
        <v>Usabilidad</v>
      </c>
    </row>
    <row r="20" spans="1:2">
      <c r="A20" s="59" t="s">
        <v>216</v>
      </c>
      <c r="B20" s="65" t="s">
        <v>217</v>
      </c>
    </row>
    <row r="21" spans="1:2">
      <c r="A21" s="59" t="s">
        <v>218</v>
      </c>
      <c r="B21" s="65" t="s">
        <v>219</v>
      </c>
    </row>
    <row r="22" spans="1:2" ht="30">
      <c r="A22" s="59" t="s">
        <v>220</v>
      </c>
      <c r="B22" s="65" t="s">
        <v>291</v>
      </c>
    </row>
    <row r="23" spans="1:2">
      <c r="A23" s="60" t="s">
        <v>222</v>
      </c>
      <c r="B23" s="66" t="s">
        <v>223</v>
      </c>
    </row>
    <row r="24" spans="1:2">
      <c r="A24" s="60" t="s">
        <v>214</v>
      </c>
      <c r="B24" s="66" t="s">
        <v>292</v>
      </c>
    </row>
    <row r="25" spans="1:2">
      <c r="A25" s="60" t="s">
        <v>225</v>
      </c>
      <c r="B25" s="66" t="s">
        <v>242</v>
      </c>
    </row>
    <row r="26" spans="1:2">
      <c r="A26" s="60" t="s">
        <v>227</v>
      </c>
      <c r="B26" s="66" t="s">
        <v>228</v>
      </c>
    </row>
    <row r="27" spans="1:2">
      <c r="A27" s="60" t="s">
        <v>229</v>
      </c>
      <c r="B27" s="66" t="s">
        <v>293</v>
      </c>
    </row>
    <row r="28" spans="1:2" ht="30">
      <c r="A28" s="61" t="s">
        <v>231</v>
      </c>
      <c r="B28" s="67" t="s">
        <v>294</v>
      </c>
    </row>
    <row r="29" spans="1:2">
      <c r="A29" s="5"/>
      <c r="B29" s="3"/>
    </row>
    <row r="30" spans="1:2">
      <c r="A30" s="58" t="s">
        <v>0</v>
      </c>
      <c r="B30" s="62" t="str">
        <f>"EC-"&amp;B31&amp;"-03"</f>
        <v>EC-ACUSB-0001-03</v>
      </c>
    </row>
    <row r="31" spans="1:2">
      <c r="A31" s="59" t="s">
        <v>214</v>
      </c>
      <c r="B31" s="64" t="str">
        <f>'Escenarios de calidad'!A7</f>
        <v>ACUSB-0001</v>
      </c>
    </row>
    <row r="32" spans="1:2">
      <c r="A32" s="59" t="s">
        <v>215</v>
      </c>
      <c r="B32" s="64" t="str">
        <f>'Escenarios de calidad'!D7</f>
        <v>Interacción</v>
      </c>
    </row>
    <row r="33" spans="1:2">
      <c r="A33" s="59" t="s">
        <v>4</v>
      </c>
      <c r="B33" s="64" t="str">
        <f>'Escenarios de calidad'!E7</f>
        <v>Usabilidad</v>
      </c>
    </row>
    <row r="34" spans="1:2">
      <c r="A34" s="59" t="s">
        <v>216</v>
      </c>
      <c r="B34" s="65" t="s">
        <v>234</v>
      </c>
    </row>
    <row r="35" spans="1:2">
      <c r="A35" s="59" t="s">
        <v>218</v>
      </c>
      <c r="B35" s="65" t="s">
        <v>219</v>
      </c>
    </row>
    <row r="36" spans="1:2" ht="30">
      <c r="A36" s="59" t="s">
        <v>220</v>
      </c>
      <c r="B36" s="65" t="s">
        <v>295</v>
      </c>
    </row>
    <row r="37" spans="1:2">
      <c r="A37" s="60" t="s">
        <v>222</v>
      </c>
      <c r="B37" s="66" t="s">
        <v>223</v>
      </c>
    </row>
    <row r="38" spans="1:2">
      <c r="A38" s="60" t="s">
        <v>214</v>
      </c>
      <c r="B38" s="66" t="s">
        <v>296</v>
      </c>
    </row>
    <row r="39" spans="1:2">
      <c r="A39" s="60" t="s">
        <v>225</v>
      </c>
      <c r="B39" s="66" t="s">
        <v>242</v>
      </c>
    </row>
    <row r="40" spans="1:2">
      <c r="A40" s="60" t="s">
        <v>227</v>
      </c>
      <c r="B40" s="66" t="s">
        <v>228</v>
      </c>
    </row>
    <row r="41" spans="1:2" ht="45">
      <c r="A41" s="60" t="s">
        <v>229</v>
      </c>
      <c r="B41" s="66" t="s">
        <v>297</v>
      </c>
    </row>
    <row r="42" spans="1:2" ht="30">
      <c r="A42" s="61" t="s">
        <v>231</v>
      </c>
      <c r="B42" s="67" t="s">
        <v>298</v>
      </c>
    </row>
    <row r="44" spans="1:2">
      <c r="A44" s="58" t="s">
        <v>0</v>
      </c>
      <c r="B44" s="62" t="str">
        <f>"EC-"&amp;B3&amp;"-04"</f>
        <v>EC-ACUSB-0001-04</v>
      </c>
    </row>
    <row r="45" spans="1:2">
      <c r="A45" s="59" t="s">
        <v>214</v>
      </c>
      <c r="B45" s="64" t="str">
        <f>'Escenarios de calidad'!A7</f>
        <v>ACUSB-0001</v>
      </c>
    </row>
    <row r="46" spans="1:2">
      <c r="A46" s="59" t="s">
        <v>215</v>
      </c>
      <c r="B46" s="64" t="str">
        <f>'Escenarios de calidad'!D7</f>
        <v>Interacción</v>
      </c>
    </row>
    <row r="47" spans="1:2">
      <c r="A47" s="59" t="s">
        <v>4</v>
      </c>
      <c r="B47" s="64" t="str">
        <f>'Escenarios de calidad'!E7</f>
        <v>Usabilidad</v>
      </c>
    </row>
    <row r="48" spans="1:2">
      <c r="A48" s="59" t="s">
        <v>216</v>
      </c>
      <c r="B48" s="65" t="s">
        <v>234</v>
      </c>
    </row>
    <row r="49" spans="1:2">
      <c r="A49" s="59" t="s">
        <v>218</v>
      </c>
      <c r="B49" s="65" t="s">
        <v>219</v>
      </c>
    </row>
    <row r="50" spans="1:2" ht="30">
      <c r="A50" s="59" t="s">
        <v>220</v>
      </c>
      <c r="B50" s="65" t="s">
        <v>299</v>
      </c>
    </row>
    <row r="51" spans="1:2">
      <c r="A51" s="60" t="s">
        <v>222</v>
      </c>
      <c r="B51" s="66" t="s">
        <v>223</v>
      </c>
    </row>
    <row r="52" spans="1:2">
      <c r="A52" s="60" t="s">
        <v>214</v>
      </c>
      <c r="B52" s="66" t="s">
        <v>292</v>
      </c>
    </row>
    <row r="53" spans="1:2">
      <c r="A53" s="60" t="s">
        <v>225</v>
      </c>
      <c r="B53" s="66" t="s">
        <v>242</v>
      </c>
    </row>
    <row r="54" spans="1:2">
      <c r="A54" s="60" t="s">
        <v>227</v>
      </c>
      <c r="B54" s="66" t="s">
        <v>237</v>
      </c>
    </row>
    <row r="55" spans="1:2" ht="30">
      <c r="A55" s="60" t="s">
        <v>229</v>
      </c>
      <c r="B55" s="66" t="s">
        <v>300</v>
      </c>
    </row>
    <row r="56" spans="1:2" ht="30">
      <c r="A56" s="61" t="s">
        <v>231</v>
      </c>
      <c r="B56" s="67" t="s">
        <v>301</v>
      </c>
    </row>
  </sheetData>
  <hyperlinks>
    <hyperlink ref="B3" location="'Escenarios de calidad'!A7" display="='Escenarios de calidad'!A2" xr:uid="{7967D62D-CBA3-4100-BBEB-43E7E31938F6}"/>
    <hyperlink ref="B4:B5" location="'Escenarios de calidad'!D2" display="'Escenarios de calidad'!d2" xr:uid="{23D1E0FC-D0E0-4D9D-99FB-28E84CD46FA9}"/>
    <hyperlink ref="B5" location="'Escenarios de calidad'!E2" display="='Escenarios de calidad'!E2" xr:uid="{6045DA9B-872F-4A55-9F96-57434915C8B4}"/>
    <hyperlink ref="B31" location="'Escenarios de calidad'!A7" display="='Escenarios de calidad'!A2" xr:uid="{1FE4E6B3-8811-4A11-88FD-38FAD77A8618}"/>
    <hyperlink ref="B32:B33" location="'Escenarios de calidad'!D2" display="'Escenarios de calidad'!d2" xr:uid="{C20B8A27-BD78-45F9-838F-B4095B1195FD}"/>
    <hyperlink ref="B33" location="'Escenarios de calidad'!E2" display="='Escenarios de calidad'!E2" xr:uid="{39785C5E-0BFD-4F0B-AB5D-11288200E4E5}"/>
    <hyperlink ref="B45" location="'Escenarios de calidad'!A7" display="='Escenarios de calidad'!A2" xr:uid="{2EC50563-75A3-414C-B625-4A3EA11A37F6}"/>
    <hyperlink ref="B46:B47" location="'Escenarios de calidad'!D2" display="'Escenarios de calidad'!d2" xr:uid="{64734687-A14F-4FDD-956C-AC1A491EA061}"/>
    <hyperlink ref="B47" location="'Escenarios de calidad'!E2" display="='Escenarios de calidad'!E2" xr:uid="{CEF445E1-73CF-4892-AAB3-329E109EE461}"/>
    <hyperlink ref="A1" location="'Escenarios de calidad'!A1" display="Volver al inicio" xr:uid="{D44A54E7-B466-47BA-8FAB-FE80FF533BD1}"/>
    <hyperlink ref="B17" location="'Escenarios de calidad'!A7" display="='Escenarios de calidad'!A2" xr:uid="{56018582-4115-4526-A568-A3AC66E13FEE}"/>
    <hyperlink ref="B18:B19" location="'Escenarios de calidad'!D2" display="'Escenarios de calidad'!d2" xr:uid="{75D9E203-51EA-4112-AE88-E185149CC5AD}"/>
    <hyperlink ref="B19" location="'Escenarios de calidad'!E2" display="='Escenarios de calidad'!E2" xr:uid="{FE17FB74-7400-4595-9B2D-7C4C56D9F73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E220375-050E-4249-8512-A91794ED4DD0}">
          <x14:formula1>
            <xm:f>Opciones!$A$2:$A$4</xm:f>
          </x14:formula1>
          <xm:sqref>B7 B35 B49 B21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9099-97A9-4264-B43D-991F85EA0233}">
  <dimension ref="A1:C14"/>
  <sheetViews>
    <sheetView workbookViewId="0"/>
  </sheetViews>
  <sheetFormatPr defaultColWidth="9.140625" defaultRowHeight="15"/>
  <cols>
    <col min="1" max="1" width="20.7109375" customWidth="1"/>
    <col min="2" max="2" width="70.7109375" customWidth="1"/>
  </cols>
  <sheetData>
    <row r="1" spans="1:3">
      <c r="A1" s="21" t="s">
        <v>58</v>
      </c>
      <c r="B1" s="20" t="s">
        <v>5</v>
      </c>
      <c r="C1">
        <f xml:space="preserve"> COUNTIF(B:B, "EC-ACUSB-0002-**")</f>
        <v>1</v>
      </c>
    </row>
    <row r="2" spans="1:3">
      <c r="A2" s="58" t="s">
        <v>0</v>
      </c>
      <c r="B2" s="62" t="str">
        <f>"EC-"&amp;B3&amp;"-01"</f>
        <v>EC-ACUSB-0002-01</v>
      </c>
    </row>
    <row r="3" spans="1:3">
      <c r="A3" s="59" t="s">
        <v>214</v>
      </c>
      <c r="B3" s="64" t="str">
        <f>'Escenarios de calidad'!A8</f>
        <v>ACUSB-0002</v>
      </c>
    </row>
    <row r="4" spans="1:3">
      <c r="A4" s="59" t="s">
        <v>215</v>
      </c>
      <c r="B4" s="64" t="str">
        <f>'Escenarios de calidad'!D8</f>
        <v>Presentación</v>
      </c>
    </row>
    <row r="5" spans="1:3">
      <c r="A5" s="59" t="s">
        <v>4</v>
      </c>
      <c r="B5" s="64" t="str">
        <f>'Escenarios de calidad'!E8</f>
        <v>Usabilidad</v>
      </c>
    </row>
    <row r="6" spans="1:3">
      <c r="A6" s="59" t="s">
        <v>216</v>
      </c>
      <c r="B6" s="65" t="s">
        <v>217</v>
      </c>
    </row>
    <row r="7" spans="1:3">
      <c r="A7" s="59" t="s">
        <v>218</v>
      </c>
      <c r="B7" s="65" t="s">
        <v>219</v>
      </c>
    </row>
    <row r="8" spans="1:3" ht="30">
      <c r="A8" s="59" t="s">
        <v>220</v>
      </c>
      <c r="B8" s="65" t="s">
        <v>302</v>
      </c>
    </row>
    <row r="9" spans="1:3">
      <c r="A9" s="60" t="s">
        <v>222</v>
      </c>
      <c r="B9" s="66" t="s">
        <v>223</v>
      </c>
    </row>
    <row r="10" spans="1:3">
      <c r="A10" s="60" t="s">
        <v>214</v>
      </c>
      <c r="B10" s="66" t="s">
        <v>303</v>
      </c>
    </row>
    <row r="11" spans="1:3">
      <c r="A11" s="60" t="s">
        <v>225</v>
      </c>
      <c r="B11" s="66" t="s">
        <v>242</v>
      </c>
    </row>
    <row r="12" spans="1:3">
      <c r="A12" s="60" t="s">
        <v>227</v>
      </c>
      <c r="B12" s="66" t="s">
        <v>304</v>
      </c>
    </row>
    <row r="13" spans="1:3" ht="30">
      <c r="A13" s="60" t="s">
        <v>229</v>
      </c>
      <c r="B13" s="66" t="s">
        <v>305</v>
      </c>
    </row>
    <row r="14" spans="1:3" ht="30">
      <c r="A14" s="61" t="s">
        <v>231</v>
      </c>
      <c r="B14" s="67" t="s">
        <v>306</v>
      </c>
    </row>
  </sheetData>
  <hyperlinks>
    <hyperlink ref="B3" location="'Escenarios de calidad'!A8" display="='Escenarios de calidad'!A8" xr:uid="{2D9F4459-CEA9-4440-B985-2036FD424AE9}"/>
    <hyperlink ref="B4:B5" location="'Escenarios de calidad'!D2" display="'Escenarios de calidad'!d2" xr:uid="{E8A5FB94-26EF-4F23-B7C1-EEDA665B3392}"/>
    <hyperlink ref="B5" location="'Escenarios de calidad'!E2" display="='Escenarios de calidad'!E2" xr:uid="{C3CA9949-C04E-4561-A9D4-7E0CDB821B51}"/>
    <hyperlink ref="A1" location="'Escenarios de calidad'!A1" display="Volver al inicio" xr:uid="{26D3FCC3-BCFA-4E5C-9BF6-E8062DB3A25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1317818-472A-4A06-9F15-BD2F3CF4CDEC}">
          <x14:formula1>
            <xm:f>Opciones!$A$2:$A$4</xm:f>
          </x14:formula1>
          <xm:sqref>B7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ACFC1E4FFA4174CBD6FBDB825C5D3D5" ma:contentTypeVersion="3" ma:contentTypeDescription="Crear nuevo documento." ma:contentTypeScope="" ma:versionID="534662a246ce4f745ea100f56442b422">
  <xsd:schema xmlns:xsd="http://www.w3.org/2001/XMLSchema" xmlns:xs="http://www.w3.org/2001/XMLSchema" xmlns:p="http://schemas.microsoft.com/office/2006/metadata/properties" xmlns:ns2="470099ad-08a0-4c99-a168-fb5b3a2c809e" targetNamespace="http://schemas.microsoft.com/office/2006/metadata/properties" ma:root="true" ma:fieldsID="2a3b93fba6bd60bfc711405aea33d9ff" ns2:_="">
    <xsd:import namespace="470099ad-08a0-4c99-a168-fb5b3a2c809e"/>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099ad-08a0-4c99-a168-fb5b3a2c8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0AAC8E-DC57-490B-BA6A-1846CE133B64}"/>
</file>

<file path=customXml/itemProps2.xml><?xml version="1.0" encoding="utf-8"?>
<ds:datastoreItem xmlns:ds="http://schemas.openxmlformats.org/officeDocument/2006/customXml" ds:itemID="{EAE59B59-F66B-45A7-9DFF-AE12F448E0E1}"/>
</file>

<file path=customXml/itemProps3.xml><?xml version="1.0" encoding="utf-8"?>
<ds:datastoreItem xmlns:ds="http://schemas.openxmlformats.org/officeDocument/2006/customXml" ds:itemID="{4F0625CD-E23D-4CA8-9068-E0BC23ADAD1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Tejada</dc:creator>
  <cp:keywords/>
  <dc:description/>
  <cp:lastModifiedBy>Carlos Andres Tejada Ramirez</cp:lastModifiedBy>
  <cp:revision/>
  <dcterms:created xsi:type="dcterms:W3CDTF">2023-09-01T20:38:11Z</dcterms:created>
  <dcterms:modified xsi:type="dcterms:W3CDTF">2023-09-11T04:50:08Z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0x010100FACFC1E4FFA4174CBD6FBDB825C5D3D5</vt:lpwstr>
  </property>
</Properties>
</file>